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8930" windowHeight="11430"/>
  </bookViews>
  <sheets>
    <sheet name="МБ" sheetId="1" r:id="rId1"/>
    <sheet name="КБ" sheetId="3" r:id="rId2"/>
    <sheet name="ФБ" sheetId="4" r:id="rId3"/>
    <sheet name="Лист5" sheetId="5" r:id="rId4"/>
    <sheet name="Лист6" sheetId="6" r:id="rId5"/>
  </sheets>
  <calcPr calcId="125725"/>
</workbook>
</file>

<file path=xl/calcChain.xml><?xml version="1.0" encoding="utf-8"?>
<calcChain xmlns="http://schemas.openxmlformats.org/spreadsheetml/2006/main">
  <c r="G26" i="1"/>
  <c r="G25"/>
  <c r="F25" l="1"/>
  <c r="G55" l="1"/>
  <c r="F55"/>
  <c r="G29" i="3" l="1"/>
  <c r="G69" i="1" l="1"/>
  <c r="H27" i="3"/>
  <c r="G36" i="1" l="1"/>
  <c r="G34" s="1"/>
  <c r="F27"/>
  <c r="H29" l="1"/>
  <c r="F36" l="1"/>
  <c r="F34" s="1"/>
  <c r="F20" i="3"/>
  <c r="F27"/>
  <c r="F29"/>
  <c r="F23"/>
  <c r="F39" l="1"/>
  <c r="F19" i="4"/>
  <c r="F18" s="1"/>
  <c r="F41" i="3" l="1"/>
  <c r="F25" l="1"/>
  <c r="F21" l="1"/>
  <c r="F19" s="1"/>
  <c r="F24"/>
  <c r="F22" s="1"/>
  <c r="F29" i="6"/>
  <c r="F28" s="1"/>
  <c r="G23" i="3" l="1"/>
  <c r="H23"/>
  <c r="H24"/>
  <c r="G27"/>
  <c r="G24" s="1"/>
  <c r="G21" s="1"/>
  <c r="G27" i="1"/>
  <c r="H27"/>
  <c r="H69"/>
  <c r="F69"/>
  <c r="G70"/>
  <c r="H70"/>
  <c r="F70"/>
  <c r="F68" s="1"/>
  <c r="G61"/>
  <c r="H61"/>
  <c r="G60"/>
  <c r="G26" i="6" s="1"/>
  <c r="H60" i="1"/>
  <c r="H26" i="6" s="1"/>
  <c r="F61" i="1"/>
  <c r="F26" i="6"/>
  <c r="G64" i="1"/>
  <c r="H64"/>
  <c r="F64"/>
  <c r="G62"/>
  <c r="H62"/>
  <c r="F62"/>
  <c r="H25"/>
  <c r="H55"/>
  <c r="H34"/>
  <c r="G29"/>
  <c r="F29"/>
  <c r="H26" l="1"/>
  <c r="H24" i="6" s="1"/>
  <c r="G23"/>
  <c r="G19" s="1"/>
  <c r="H68" i="1"/>
  <c r="H29" i="6"/>
  <c r="H28" s="1"/>
  <c r="H22" i="1"/>
  <c r="H27" i="6"/>
  <c r="H20" s="1"/>
  <c r="G68" i="1"/>
  <c r="G29" i="6"/>
  <c r="G28" s="1"/>
  <c r="F21" i="1"/>
  <c r="F22"/>
  <c r="F27" i="6"/>
  <c r="F20" s="1"/>
  <c r="G22" i="1"/>
  <c r="G27" i="6"/>
  <c r="G20" s="1"/>
  <c r="F26" i="1"/>
  <c r="H20" i="3"/>
  <c r="H23" i="6"/>
  <c r="H21" i="3"/>
  <c r="G24" i="6"/>
  <c r="G20" i="3"/>
  <c r="F23" i="6"/>
  <c r="F19" s="1"/>
  <c r="H22" i="3"/>
  <c r="G22"/>
  <c r="G21" i="1"/>
  <c r="H21"/>
  <c r="G23"/>
  <c r="F59"/>
  <c r="H24"/>
  <c r="H59"/>
  <c r="G24"/>
  <c r="G59"/>
  <c r="G21" i="4"/>
  <c r="H23" i="1" l="1"/>
  <c r="H20" s="1"/>
  <c r="F23"/>
  <c r="F20" s="1"/>
  <c r="F24" i="6"/>
  <c r="H21"/>
  <c r="G21"/>
  <c r="F24" i="1"/>
  <c r="G19" i="3"/>
  <c r="H19"/>
  <c r="H19" i="6"/>
  <c r="H22"/>
  <c r="G22"/>
  <c r="G18" i="4"/>
  <c r="G19"/>
  <c r="G20" i="1"/>
  <c r="H18" i="6" l="1"/>
  <c r="G18"/>
  <c r="H25"/>
  <c r="G25"/>
  <c r="G39" i="3"/>
  <c r="F25" i="6" l="1"/>
  <c r="H39" i="3"/>
  <c r="F21" i="6" l="1"/>
  <c r="F18" s="1"/>
  <c r="F22"/>
</calcChain>
</file>

<file path=xl/sharedStrings.xml><?xml version="1.0" encoding="utf-8"?>
<sst xmlns="http://schemas.openxmlformats.org/spreadsheetml/2006/main" count="452" uniqueCount="167">
  <si>
    <t>к муниципальной программе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</si>
  <si>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</si>
  <si>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</si>
  <si>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</si>
  <si>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</si>
  <si>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</si>
  <si>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РзПр</t>
  </si>
  <si>
    <t>ЦСР</t>
  </si>
  <si>
    <t>всего</t>
  </si>
  <si>
    <t>0701</t>
  </si>
  <si>
    <t>0409</t>
  </si>
  <si>
    <t>0502</t>
  </si>
  <si>
    <t>0406</t>
  </si>
  <si>
    <t>0603</t>
  </si>
  <si>
    <t>за счет внебюджетных источников</t>
  </si>
  <si>
    <t>Финансовое обеспечение реализации муниципальной программы Суксунского</t>
  </si>
  <si>
    <t>за счет средств бюджета Пермского края</t>
  </si>
  <si>
    <t xml:space="preserve"> за счет средств федерального бюджета</t>
  </si>
  <si>
    <t xml:space="preserve">всего </t>
  </si>
  <si>
    <t>0401</t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</si>
  <si>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 xml:space="preserve">Создание комфортной среды </t>
    </r>
  </si>
  <si>
    <t xml:space="preserve">проживания </t>
  </si>
  <si>
    <t>в Суксунском</t>
  </si>
  <si>
    <t>Финансовое обеспечение реализации муниципальной программы Суксунского городского округа</t>
  </si>
  <si>
    <t>за счет средств бюджета Суксунского городского округа</t>
  </si>
  <si>
    <t>Муниципальная программа «Создание комфортной среды проживания в Суксунском городском округе»</t>
  </si>
  <si>
    <t>Подпрограмма 1 «Комплексное обустройство объектов общественной инфраструктуры Суксунского городского округа»</t>
  </si>
  <si>
    <t>Основное мероприятие 1.1 «Оптимизация и строительство объектов социальной инфраструктуры»</t>
  </si>
  <si>
    <t>Основное мероприятие1.3 «Улучшение коммунальной инфраструктуры»</t>
  </si>
  <si>
    <t>Мероприятие 1.3.1 «Техническое обслуживание распределительных сетей газопроводов»</t>
  </si>
  <si>
    <t>Мероприятие 1.3.3 Проектирование документации на реконструкцию и техническое перевооружение объектов тепло-снабжения</t>
  </si>
  <si>
    <t>Мероприятие 1.3.4. Проектирование распределительных сетей газопроводов"</t>
  </si>
  <si>
    <t>Основное мероприятие 1.4 «Повышение эксплуатационной надежности гидротехнических сооружений»</t>
  </si>
  <si>
    <t>Подпрограмма 2 «Окружающая среда»</t>
  </si>
  <si>
    <t>Основное мероприятие 2.1 «Обеспечение безопасной экологической среды»</t>
  </si>
  <si>
    <t>Мероприятие2.1.1 «Проведение мероприятий по сохранению биологического разнообразия живой природы»</t>
  </si>
  <si>
    <t>Основное мероприятие 2.2 «Повышение уровня экологической культуры населения»</t>
  </si>
  <si>
    <t>Мероприятие 2.2.1 «Проведение конкурса творческих работ «Краски земли Суксунской»</t>
  </si>
  <si>
    <t>Подпрограмма 3 «Обеспечение реализации муниципальной программы»</t>
  </si>
  <si>
    <t>Основное мероприятие 3.1 «Обеспечение эффективной деятельности органов местного самоуправления в сфере территориального развития и инфраструктуры»</t>
  </si>
  <si>
    <t>Муниципальная программа «Создание комфортной среды проживания  в Суксунском городском округе»</t>
  </si>
  <si>
    <t>610,620,630</t>
  </si>
  <si>
    <t>06 0 00 00000</t>
  </si>
  <si>
    <t>Всего</t>
  </si>
  <si>
    <t>0406, 0603</t>
  </si>
  <si>
    <t>06 2 01 00000</t>
  </si>
  <si>
    <t>06 1 00 00000</t>
  </si>
  <si>
    <t>06 1 02 00000</t>
  </si>
  <si>
    <t>06 1 02 2Д010</t>
  </si>
  <si>
    <t>06 1 02 2Д020</t>
  </si>
  <si>
    <t>06 1 02 2Д030</t>
  </si>
  <si>
    <t>Мероприятие 1.2.4  "Проектирование, строительство (реконструкция), капитальный ремонт и ремонт автомобильных дорог общего пользования местного значения"</t>
  </si>
  <si>
    <t>06 1 02 SТ040</t>
  </si>
  <si>
    <t>Администрация Суксунского городского округа (далее Администрация)</t>
  </si>
  <si>
    <t>Управление образования Суксунского городского округа (далее - Управление образования)</t>
  </si>
  <si>
    <t>Управление капитального строительства Администрации Суксунского городского округа (далее - Управление капитального строительства )</t>
  </si>
  <si>
    <t xml:space="preserve">Администрация </t>
  </si>
  <si>
    <t xml:space="preserve">Управление капитального строительства </t>
  </si>
  <si>
    <t>610, 630</t>
  </si>
  <si>
    <t>Управление капитального строительства</t>
  </si>
  <si>
    <t>06 1 03 2Д040</t>
  </si>
  <si>
    <t>06 1 03 2Д060</t>
  </si>
  <si>
    <t>06 1 03 SP040</t>
  </si>
  <si>
    <t>Мероприятие 1.3.5. "Реализация муниципальных инвестиционных проектов"</t>
  </si>
  <si>
    <t>06 1 03 SP180</t>
  </si>
  <si>
    <t>Мероприятие 1.3.2 "Ремонт водопроводных, канализационных, тепловых и электросетей"</t>
  </si>
  <si>
    <t>06 1 03 SЖ200</t>
  </si>
  <si>
    <t>06 1 03 SЖ330</t>
  </si>
  <si>
    <t>06 1 03 00000</t>
  </si>
  <si>
    <t>Мепроприятие 1.3.6. "Проведение проектных работ и строительство распределительных газопроводов на территории муниципальных образований Пермского края"</t>
  </si>
  <si>
    <t>Мероприятие 1.4.1 «Капитальный ремонт гидротехнических сооружений пруда на р. Тис в селе Тис»</t>
  </si>
  <si>
    <t>06 1 04 2Д070</t>
  </si>
  <si>
    <t>06 1 04 00000</t>
  </si>
  <si>
    <t>Мероприятие 1.4.2 «Капитальный ремонт гидротехнических сооружений муниципальной собственности, бесхозяйных гидротехнических сооружений»</t>
  </si>
  <si>
    <t>06 1 04 SЦ240</t>
  </si>
  <si>
    <t xml:space="preserve">Управление образования </t>
  </si>
  <si>
    <t>610, 620</t>
  </si>
  <si>
    <t>06 2 00 00000</t>
  </si>
  <si>
    <t>610</t>
  </si>
  <si>
    <t>06 2 01 2Д080</t>
  </si>
  <si>
    <t>620</t>
  </si>
  <si>
    <t>06 2 02 2Д090</t>
  </si>
  <si>
    <t>06 2 02 00000</t>
  </si>
  <si>
    <t>Мероприятие 2.2.2 «Проведение смотра-конкурса образовательных учреждений на лучшую организацию экологического воспитания и природоохранную деятельность учащихся»</t>
  </si>
  <si>
    <t>06 2 02 2Д100</t>
  </si>
  <si>
    <t>Мероприятие 2.2.3 «Проведение конкурса детских экологических проектов в рамках оздоровительной кампании»</t>
  </si>
  <si>
    <t>06 2 02 2Д110</t>
  </si>
  <si>
    <t>Мероприятие "Содержание органов местного самоуправления"</t>
  </si>
  <si>
    <t>630</t>
  </si>
  <si>
    <t>06 3 01 00030</t>
  </si>
  <si>
    <t>06 3 01 00000</t>
  </si>
  <si>
    <t>06 3 00 00000</t>
  </si>
  <si>
    <t>06 1 01 00000</t>
  </si>
  <si>
    <t>0401, 0406, 0409, 0502, 0603, 0701</t>
  </si>
  <si>
    <t>0401, 0409, 0502, 0701</t>
  </si>
  <si>
    <t>Управление капитального строительства Администрации Суксунского городского округа (далее - Управление капитального строительства)</t>
  </si>
  <si>
    <t>Мероприятие "Проектирование, 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</si>
  <si>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1.2 «Улучшение состояния автомобильных дорог на территории Суксунского городского округа»</t>
  </si>
  <si>
    <t>Администрация</t>
  </si>
  <si>
    <t>Основное мероприятие 1.4. «Повышение эксплуатационной надежности гидротехнических сооружений»</t>
  </si>
  <si>
    <t>0406, 0409, 0502, 0701</t>
  </si>
  <si>
    <t xml:space="preserve">0409, 0502, 0701 </t>
  </si>
  <si>
    <t xml:space="preserve"> 0409, 0502, 0701</t>
  </si>
  <si>
    <t>Мероприятие 1.2.2 «Содержание автомобильных дорог»</t>
  </si>
  <si>
    <t>Мероприятие 1.2.1 «Капитальный ремонт и ремонт автомобильных дорог»</t>
  </si>
  <si>
    <t>городского округа за счет всех источников</t>
  </si>
  <si>
    <t>Управление капитального строительства Администрации Суксунского городского округа</t>
  </si>
  <si>
    <t>06101SH070</t>
  </si>
  <si>
    <t>06 1 01 41000,  06 1 01 SH070</t>
  </si>
  <si>
    <t>Мероприятие 1.3.2 .1 "Ремонт водопровода п. Суксун Дружбы-Зеленая"</t>
  </si>
  <si>
    <t>Мероприятие 1.3.2 .2 "Ремонт водопровода п. Суксун Мичурина"</t>
  </si>
  <si>
    <t>Мероприятие 1.3.2 .5 "Ремонт водопровода п. Суксун Халтурина"</t>
  </si>
  <si>
    <t>Мероприятие 1.1.1 «Строительство детского сада в с. Тис Суксунского района Пермского края»</t>
  </si>
  <si>
    <t xml:space="preserve"> </t>
  </si>
  <si>
    <t>Мероприятие 1.3.6. "Проведение проектных работ и строительство распределительных газопроводов на территории муниципальных образований Пермского края"</t>
  </si>
  <si>
    <t>061Р251590</t>
  </si>
  <si>
    <t xml:space="preserve">06 1 00 00000  </t>
  </si>
  <si>
    <t>06 1 Р2 51590</t>
  </si>
  <si>
    <t>Мероприятие 1.2.3 "Обеспечение безопасности дорожного движения"</t>
  </si>
  <si>
    <t>Мероприятие 1.3.2 .4 "Ремонт водопровода п. Суксун Братьев Чулковых"</t>
  </si>
  <si>
    <t xml:space="preserve"> 061 03 2Д050</t>
  </si>
  <si>
    <t>061 03 2Д050</t>
  </si>
  <si>
    <t>Мероприятие 1.3.2 .6 "Ремонт водопроводных сетей с. Сабарка"</t>
  </si>
  <si>
    <t>Мероприятие 1.3.2 .7 "Ремонт водопроводных сетей д. Балаши"</t>
  </si>
  <si>
    <t xml:space="preserve">Подпрограмма 1 «Комплексное обустройство объектов общественной инфраструктуры Суксунского городского округа» </t>
  </si>
  <si>
    <t xml:space="preserve">Основное мероприятие 1.1 «Федеральный проект «Содействие занятости женщин-создание условий дошкольного образования для детей в возрасте до трех лет» </t>
  </si>
  <si>
    <t xml:space="preserve">Мероприятие 1.1.1.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</si>
  <si>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Основное мероприятие  1.6. «Федеральный проект «Содействие занятости женщин-создание условий дошкольного образования для детей в возрасте до трех лет» </t>
  </si>
  <si>
    <t xml:space="preserve">Мероприятие 1.6.1 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</si>
  <si>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06 1 03 SP180; 06 1 03 2Д050</t>
  </si>
  <si>
    <t>Мероприятие 1.3.2 .3 "Ремонт водопровода п. Суксун Володарского"</t>
  </si>
  <si>
    <t>061 03 2Д120</t>
  </si>
  <si>
    <t>06 1 03 SЖ520</t>
  </si>
  <si>
    <t>Мероприятие 1.3.7. "Мероприятия по обеспечению подготовки систем теплоснабжения к осенне-зимнему отопительному периоду на 2020-2021 годы"</t>
  </si>
  <si>
    <t>1003</t>
  </si>
  <si>
    <t>0401, 0406, 0409, 0502, 0701</t>
  </si>
  <si>
    <t xml:space="preserve">06 1 00 00000                    02 2  00 00000  </t>
  </si>
  <si>
    <t xml:space="preserve"> 0406, 0409, 0502</t>
  </si>
  <si>
    <t xml:space="preserve"> 0406, 0409, 0502, 0603, 0701</t>
  </si>
  <si>
    <t>Мероприятие 1.3.2 .8 "Ремонт водопроводных сетей в д. Сызганка"</t>
  </si>
  <si>
    <t>Мероприятие 1.3.2 .9 "Ремонт водопроводных сетей в с. Сабарка"</t>
  </si>
  <si>
    <t>Мероприятие 1.3.2 .10 "Ремонт водонапорной башни и обустройство зоны санитарной охраны в с. Сабарка"</t>
  </si>
  <si>
    <t>Мероприятие 1.3.2 .11"Ремонт водонапорной башни и обустройство зоны санитарной охраны в с. Сызганка"</t>
  </si>
  <si>
    <t>061 03 SP180</t>
  </si>
  <si>
    <t>Основное мероприятие 1.3 «Улучшение коммунальной инфраструктуры»</t>
  </si>
  <si>
    <t>06 1 03 SР180</t>
  </si>
  <si>
    <t>Мероприятие 1.3.2.12 "Ремонт теплотрассы на территории ЦРБ"</t>
  </si>
  <si>
    <t>Мероприятие 1.3.2.4 "Ремонт теплотрассы на территории ЦРБ"</t>
  </si>
  <si>
    <t>Мероприятие 1.3.2.1 "Ремонт водопроводных сетей в д. Сызганка"</t>
  </si>
  <si>
    <t>Мероприятие 1.3.2.2 "Ремонт водопроводных сетей в с. Сабарка"</t>
  </si>
  <si>
    <t xml:space="preserve">Приложение 1 </t>
  </si>
  <si>
    <t xml:space="preserve">к постановлению Администрации </t>
  </si>
  <si>
    <t xml:space="preserve">Суксунского городского округа </t>
  </si>
  <si>
    <t xml:space="preserve">Приложение 2 </t>
  </si>
  <si>
    <t xml:space="preserve">Приложение 3 </t>
  </si>
  <si>
    <t xml:space="preserve">Приложение 4 </t>
  </si>
  <si>
    <t>Приложение 5</t>
  </si>
  <si>
    <t>«« Приложение № 4                                                                        к муниципальной программе «Создание комфортной среды проживания  в Суксунском городском округе»»</t>
  </si>
  <si>
    <t>0406,0409, 0502, 0701</t>
  </si>
  <si>
    <t>Мероприятие1.3.2.3 "Ремонт водонапорной башни и обустройство зоны санитарной охраны  в д. Сызганка"</t>
  </si>
  <si>
    <t>от 23.07.2021 № 448</t>
  </si>
  <si>
    <t>« Приложение № 5                                                                        к муниципальной программе «Создание комфортной среды проживания  в Суксунском городском округе»</t>
  </si>
  <si>
    <t xml:space="preserve">« Приложение № 3 </t>
  </si>
  <si>
    <r>
      <t>городском округе</t>
    </r>
    <r>
      <rPr>
        <sz val="14"/>
        <color theme="1"/>
        <rFont val="Calibri"/>
        <family val="2"/>
        <charset val="204"/>
      </rPr>
      <t>»</t>
    </r>
  </si>
  <si>
    <t>« Приложение № 6                                                                                  к муниципальной программе «Создание комфортной среды проживания  в Суксунском городском округе»</t>
  </si>
  <si>
    <t>« Приложение № 7                                                                    к муниципальной программе «Создание комфортной среды проживания  в Суксунском городском округе»</t>
  </si>
  <si>
    <t>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</si>
</sst>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5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indent="15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wrapText="1"/>
    </xf>
    <xf numFmtId="4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5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0" fillId="0" borderId="0" xfId="0" applyBorder="1"/>
    <xf numFmtId="0" fontId="10" fillId="0" borderId="1" xfId="0" applyFont="1" applyBorder="1"/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justify" wrapText="1"/>
    </xf>
    <xf numFmtId="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justify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4" fontId="9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8" xfId="1" applyFill="1" applyBorder="1" applyAlignment="1">
      <alignment horizontal="center" vertical="center" wrapText="1"/>
    </xf>
    <xf numFmtId="0" fontId="6" fillId="2" borderId="6" xfId="1" applyFill="1" applyBorder="1" applyAlignment="1">
      <alignment horizontal="center" vertical="center" wrapText="1"/>
    </xf>
    <xf numFmtId="0" fontId="6" fillId="2" borderId="4" xfId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topLeftCell="A64" workbookViewId="0">
      <selection activeCell="G77" sqref="G77"/>
    </sheetView>
  </sheetViews>
  <sheetFormatPr defaultRowHeight="15"/>
  <cols>
    <col min="1" max="1" width="38.7109375" customWidth="1"/>
    <col min="2" max="2" width="28.28515625" customWidth="1"/>
    <col min="3" max="3" width="7.7109375" customWidth="1"/>
    <col min="4" max="4" width="15.5703125" customWidth="1"/>
    <col min="5" max="5" width="12.85546875" customWidth="1"/>
    <col min="6" max="6" width="15.85546875" customWidth="1"/>
    <col min="7" max="7" width="11" customWidth="1"/>
    <col min="8" max="8" width="13.28515625" customWidth="1"/>
    <col min="9" max="9" width="12.7109375" customWidth="1"/>
    <col min="10" max="10" width="15.7109375" customWidth="1"/>
  </cols>
  <sheetData>
    <row r="1" spans="1:8" ht="18.75">
      <c r="F1" s="23" t="s">
        <v>150</v>
      </c>
      <c r="G1" s="23"/>
    </row>
    <row r="2" spans="1:8" ht="18.75">
      <c r="F2" s="23" t="s">
        <v>151</v>
      </c>
      <c r="G2" s="23"/>
    </row>
    <row r="3" spans="1:8" ht="18.75">
      <c r="F3" s="23" t="s">
        <v>152</v>
      </c>
      <c r="G3" s="23"/>
    </row>
    <row r="4" spans="1:8" ht="18.75">
      <c r="F4" s="23" t="s">
        <v>160</v>
      </c>
      <c r="G4" s="23"/>
    </row>
    <row r="6" spans="1:8" ht="18.75">
      <c r="F6" s="23" t="s">
        <v>162</v>
      </c>
    </row>
    <row r="7" spans="1:8" ht="18.75">
      <c r="F7" s="23" t="s">
        <v>0</v>
      </c>
    </row>
    <row r="8" spans="1:8" ht="18.75">
      <c r="F8" s="23" t="s">
        <v>20</v>
      </c>
    </row>
    <row r="9" spans="1:8" ht="18.75">
      <c r="F9" s="23" t="s">
        <v>21</v>
      </c>
      <c r="G9" s="23" t="s">
        <v>22</v>
      </c>
      <c r="H9" s="23"/>
    </row>
    <row r="10" spans="1:8" ht="18.75">
      <c r="F10" s="23" t="s">
        <v>163</v>
      </c>
    </row>
    <row r="11" spans="1:8" ht="18.75">
      <c r="F11" s="23"/>
    </row>
    <row r="12" spans="1:8" ht="18.75">
      <c r="A12" s="5"/>
      <c r="B12" s="6"/>
      <c r="C12" s="6"/>
      <c r="D12" s="6"/>
      <c r="E12" s="6"/>
      <c r="F12" s="6"/>
      <c r="G12" s="6"/>
      <c r="H12" s="6"/>
    </row>
    <row r="13" spans="1:8" ht="18.75">
      <c r="A13" s="107" t="s">
        <v>23</v>
      </c>
      <c r="B13" s="108"/>
      <c r="C13" s="108"/>
      <c r="D13" s="108"/>
      <c r="E13" s="108"/>
      <c r="F13" s="108"/>
      <c r="G13" s="108"/>
      <c r="H13" s="108"/>
    </row>
    <row r="14" spans="1:8" ht="18.75">
      <c r="A14" s="107" t="s">
        <v>24</v>
      </c>
      <c r="B14" s="108"/>
      <c r="C14" s="108"/>
      <c r="D14" s="108"/>
      <c r="E14" s="108"/>
      <c r="F14" s="108"/>
      <c r="G14" s="108"/>
      <c r="H14" s="108"/>
    </row>
    <row r="15" spans="1:8" ht="18.75">
      <c r="A15" s="107"/>
      <c r="B15" s="108"/>
      <c r="C15" s="108"/>
      <c r="D15" s="108"/>
      <c r="E15" s="108"/>
      <c r="F15" s="108"/>
      <c r="G15" s="108"/>
      <c r="H15" s="108"/>
    </row>
    <row r="16" spans="1:8" ht="19.5" thickBot="1">
      <c r="A16" s="7"/>
      <c r="B16" s="6"/>
      <c r="C16" s="6"/>
      <c r="D16" s="6"/>
      <c r="E16" s="6"/>
      <c r="F16" s="6"/>
      <c r="G16" s="6"/>
      <c r="H16" s="6"/>
    </row>
    <row r="17" spans="1:9" ht="114" customHeight="1" thickBot="1">
      <c r="A17" s="109" t="s">
        <v>1</v>
      </c>
      <c r="B17" s="109" t="s">
        <v>2</v>
      </c>
      <c r="C17" s="111" t="s">
        <v>3</v>
      </c>
      <c r="D17" s="112"/>
      <c r="E17" s="113"/>
      <c r="F17" s="114" t="s">
        <v>4</v>
      </c>
      <c r="G17" s="115"/>
      <c r="H17" s="116"/>
    </row>
    <row r="18" spans="1:9" ht="15.75" thickBot="1">
      <c r="A18" s="110"/>
      <c r="B18" s="110"/>
      <c r="C18" s="4" t="s">
        <v>5</v>
      </c>
      <c r="D18" s="4" t="s">
        <v>6</v>
      </c>
      <c r="E18" s="4" t="s">
        <v>7</v>
      </c>
      <c r="F18" s="4">
        <v>2020</v>
      </c>
      <c r="G18" s="4">
        <v>2021</v>
      </c>
      <c r="H18" s="4">
        <v>2022</v>
      </c>
    </row>
    <row r="19" spans="1:9">
      <c r="A19" s="46">
        <v>1</v>
      </c>
      <c r="B19" s="41">
        <v>2</v>
      </c>
      <c r="C19" s="41">
        <v>3</v>
      </c>
      <c r="D19" s="41">
        <v>4</v>
      </c>
      <c r="E19" s="41">
        <v>5</v>
      </c>
      <c r="F19" s="41">
        <v>6</v>
      </c>
      <c r="G19" s="41">
        <v>7</v>
      </c>
      <c r="H19" s="41">
        <v>8</v>
      </c>
    </row>
    <row r="20" spans="1:9" ht="44.25" customHeight="1">
      <c r="A20" s="117" t="s">
        <v>25</v>
      </c>
      <c r="B20" s="21" t="s">
        <v>43</v>
      </c>
      <c r="C20" s="14" t="s">
        <v>41</v>
      </c>
      <c r="D20" s="14" t="s">
        <v>93</v>
      </c>
      <c r="E20" s="14" t="s">
        <v>42</v>
      </c>
      <c r="F20" s="38">
        <f>F21+F22+F23</f>
        <v>66204.25</v>
      </c>
      <c r="G20" s="38">
        <f t="shared" ref="G20:H20" si="0">G21+G22+G23</f>
        <v>61865.749999999993</v>
      </c>
      <c r="H20" s="38">
        <f t="shared" si="0"/>
        <v>52001.1</v>
      </c>
      <c r="I20" s="86"/>
    </row>
    <row r="21" spans="1:9" ht="38.25">
      <c r="A21" s="117"/>
      <c r="B21" s="21" t="s">
        <v>53</v>
      </c>
      <c r="C21" s="14">
        <v>610</v>
      </c>
      <c r="D21" s="14" t="s">
        <v>44</v>
      </c>
      <c r="E21" s="14" t="s">
        <v>42</v>
      </c>
      <c r="F21" s="42">
        <f>F25+F60</f>
        <v>860</v>
      </c>
      <c r="G21" s="42">
        <f>G25+G60</f>
        <v>2762.8</v>
      </c>
      <c r="H21" s="42">
        <f>H25+H60</f>
        <v>0</v>
      </c>
    </row>
    <row r="22" spans="1:9" ht="44.25" customHeight="1">
      <c r="A22" s="117"/>
      <c r="B22" s="39" t="s">
        <v>54</v>
      </c>
      <c r="C22" s="14">
        <v>620</v>
      </c>
      <c r="D22" s="15" t="s">
        <v>13</v>
      </c>
      <c r="E22" s="14" t="s">
        <v>42</v>
      </c>
      <c r="F22" s="43">
        <f>F61</f>
        <v>30</v>
      </c>
      <c r="G22" s="43">
        <f t="shared" ref="G22:H22" si="1">G61</f>
        <v>0</v>
      </c>
      <c r="H22" s="43">
        <f t="shared" si="1"/>
        <v>0</v>
      </c>
    </row>
    <row r="23" spans="1:9" ht="72.75" customHeight="1">
      <c r="A23" s="117"/>
      <c r="B23" s="21" t="s">
        <v>55</v>
      </c>
      <c r="C23" s="14">
        <v>630</v>
      </c>
      <c r="D23" s="14" t="s">
        <v>94</v>
      </c>
      <c r="E23" s="14" t="s">
        <v>42</v>
      </c>
      <c r="F23" s="43">
        <f>F26+F69</f>
        <v>65314.250000000007</v>
      </c>
      <c r="G23" s="43">
        <f>G26+G69</f>
        <v>59102.94999999999</v>
      </c>
      <c r="H23" s="43">
        <f>H26+H69</f>
        <v>52001.1</v>
      </c>
    </row>
    <row r="24" spans="1:9" ht="30" customHeight="1">
      <c r="A24" s="118" t="s">
        <v>26</v>
      </c>
      <c r="B24" s="39" t="s">
        <v>8</v>
      </c>
      <c r="C24" s="50" t="s">
        <v>58</v>
      </c>
      <c r="D24" s="50" t="s">
        <v>137</v>
      </c>
      <c r="E24" s="50" t="s">
        <v>46</v>
      </c>
      <c r="F24" s="40">
        <f>F25+F26</f>
        <v>62066.670000000006</v>
      </c>
      <c r="G24" s="40">
        <f t="shared" ref="G24:H24" si="2">G25+G26</f>
        <v>57859.649999999994</v>
      </c>
      <c r="H24" s="40">
        <f t="shared" si="2"/>
        <v>47995</v>
      </c>
    </row>
    <row r="25" spans="1:9">
      <c r="A25" s="118"/>
      <c r="B25" s="39" t="s">
        <v>56</v>
      </c>
      <c r="C25" s="50">
        <v>610</v>
      </c>
      <c r="D25" s="97">
        <v>406</v>
      </c>
      <c r="E25" s="50" t="s">
        <v>46</v>
      </c>
      <c r="F25" s="40">
        <f>F56+F58</f>
        <v>860</v>
      </c>
      <c r="G25" s="40">
        <f>G56</f>
        <v>2762.8</v>
      </c>
      <c r="H25" s="40">
        <f t="shared" ref="H25" si="3">H57+H58</f>
        <v>0</v>
      </c>
    </row>
    <row r="26" spans="1:9" ht="25.5">
      <c r="A26" s="118"/>
      <c r="B26" s="39" t="s">
        <v>57</v>
      </c>
      <c r="C26" s="50">
        <v>630</v>
      </c>
      <c r="D26" s="50" t="s">
        <v>158</v>
      </c>
      <c r="E26" s="50" t="s">
        <v>46</v>
      </c>
      <c r="F26" s="40">
        <f>F27+F29+F34</f>
        <v>61206.670000000006</v>
      </c>
      <c r="G26" s="40">
        <f>G30+G31+G32+G33+G35+G36+G49+G50+G51+G53+G57</f>
        <v>55096.849999999991</v>
      </c>
      <c r="H26" s="40">
        <f>H27+H29+H34+H55</f>
        <v>47995</v>
      </c>
    </row>
    <row r="27" spans="1:9" ht="44.25" customHeight="1">
      <c r="A27" s="88" t="s">
        <v>27</v>
      </c>
      <c r="B27" s="39" t="s">
        <v>8</v>
      </c>
      <c r="C27" s="18">
        <v>630</v>
      </c>
      <c r="D27" s="30" t="s">
        <v>9</v>
      </c>
      <c r="E27" s="18" t="s">
        <v>92</v>
      </c>
      <c r="F27" s="40">
        <f>F28</f>
        <v>1311.15</v>
      </c>
      <c r="G27" s="40">
        <f t="shared" ref="G27:H27" si="4">G28</f>
        <v>0</v>
      </c>
      <c r="H27" s="40">
        <f t="shared" si="4"/>
        <v>0</v>
      </c>
    </row>
    <row r="28" spans="1:9" s="55" customFormat="1" ht="38.25">
      <c r="A28" s="89" t="s">
        <v>112</v>
      </c>
      <c r="B28" s="53" t="s">
        <v>57</v>
      </c>
      <c r="C28" s="18">
        <v>630</v>
      </c>
      <c r="D28" s="30" t="s">
        <v>9</v>
      </c>
      <c r="E28" s="18" t="s">
        <v>108</v>
      </c>
      <c r="F28" s="31">
        <v>1311.15</v>
      </c>
      <c r="G28" s="31">
        <v>0</v>
      </c>
      <c r="H28" s="31">
        <v>0</v>
      </c>
    </row>
    <row r="29" spans="1:9" ht="38.25">
      <c r="A29" s="90" t="s">
        <v>97</v>
      </c>
      <c r="B29" s="21" t="s">
        <v>8</v>
      </c>
      <c r="C29" s="16">
        <v>630</v>
      </c>
      <c r="D29" s="17" t="s">
        <v>10</v>
      </c>
      <c r="E29" s="16" t="s">
        <v>47</v>
      </c>
      <c r="F29" s="38">
        <f>F30+F31+F32+F33</f>
        <v>50968.960000000006</v>
      </c>
      <c r="G29" s="38">
        <f t="shared" ref="G29" si="5">G30+G31+G32+G33</f>
        <v>50584.329999999994</v>
      </c>
      <c r="H29" s="38">
        <f>H30+H31+H32+H33</f>
        <v>46567.8</v>
      </c>
    </row>
    <row r="30" spans="1:9" ht="31.5" customHeight="1">
      <c r="A30" s="91" t="s">
        <v>104</v>
      </c>
      <c r="B30" s="25" t="s">
        <v>59</v>
      </c>
      <c r="C30" s="16">
        <v>630</v>
      </c>
      <c r="D30" s="17" t="s">
        <v>10</v>
      </c>
      <c r="E30" s="16" t="s">
        <v>48</v>
      </c>
      <c r="F30" s="31">
        <v>4590.41</v>
      </c>
      <c r="G30" s="31">
        <v>2456.9899999999998</v>
      </c>
      <c r="H30" s="32">
        <v>0</v>
      </c>
    </row>
    <row r="31" spans="1:9" ht="33" customHeight="1">
      <c r="A31" s="89" t="s">
        <v>103</v>
      </c>
      <c r="B31" s="25" t="s">
        <v>59</v>
      </c>
      <c r="C31" s="18">
        <v>630</v>
      </c>
      <c r="D31" s="30" t="s">
        <v>10</v>
      </c>
      <c r="E31" s="18" t="s">
        <v>49</v>
      </c>
      <c r="F31" s="31">
        <v>35544.81</v>
      </c>
      <c r="G31" s="31">
        <v>38000</v>
      </c>
      <c r="H31" s="31">
        <v>40220</v>
      </c>
    </row>
    <row r="32" spans="1:9" ht="25.5">
      <c r="A32" s="91" t="s">
        <v>118</v>
      </c>
      <c r="B32" s="25" t="s">
        <v>57</v>
      </c>
      <c r="C32" s="16">
        <v>630</v>
      </c>
      <c r="D32" s="17" t="s">
        <v>10</v>
      </c>
      <c r="E32" s="16" t="s">
        <v>50</v>
      </c>
      <c r="F32" s="31">
        <v>595.94000000000005</v>
      </c>
      <c r="G32" s="31">
        <v>1863.1</v>
      </c>
      <c r="H32" s="31">
        <v>595</v>
      </c>
    </row>
    <row r="33" spans="1:8" ht="59.25" customHeight="1">
      <c r="A33" s="89" t="s">
        <v>51</v>
      </c>
      <c r="B33" s="26" t="s">
        <v>57</v>
      </c>
      <c r="C33" s="18">
        <v>630</v>
      </c>
      <c r="D33" s="30" t="s">
        <v>10</v>
      </c>
      <c r="E33" s="18" t="s">
        <v>52</v>
      </c>
      <c r="F33" s="31">
        <v>10237.799999999999</v>
      </c>
      <c r="G33" s="31">
        <v>8264.24</v>
      </c>
      <c r="H33" s="31">
        <v>5752.8</v>
      </c>
    </row>
    <row r="34" spans="1:8" ht="34.5" customHeight="1">
      <c r="A34" s="92" t="s">
        <v>144</v>
      </c>
      <c r="B34" s="21" t="s">
        <v>8</v>
      </c>
      <c r="C34" s="19">
        <v>630</v>
      </c>
      <c r="D34" s="44" t="s">
        <v>11</v>
      </c>
      <c r="E34" s="19" t="s">
        <v>68</v>
      </c>
      <c r="F34" s="40">
        <f>F35+F36+F49+F50+F51+F52+F53+F54</f>
        <v>8926.56</v>
      </c>
      <c r="G34" s="40">
        <f>G35+G36+G37+G38+G39+G40+G41+G42+G43+G44+G45+G46+G47+G48+G49+G50+G51+G52+G53+G54</f>
        <v>6698.77</v>
      </c>
      <c r="H34" s="40">
        <f>H35+H36+H49+H50+H51+H53</f>
        <v>1427.2</v>
      </c>
    </row>
    <row r="35" spans="1:8" ht="45" customHeight="1">
      <c r="A35" s="93" t="s">
        <v>29</v>
      </c>
      <c r="B35" s="25" t="s">
        <v>57</v>
      </c>
      <c r="C35" s="18">
        <v>630</v>
      </c>
      <c r="D35" s="30" t="s">
        <v>11</v>
      </c>
      <c r="E35" s="18" t="s">
        <v>60</v>
      </c>
      <c r="F35" s="31">
        <v>923.9</v>
      </c>
      <c r="G35" s="31">
        <v>1287.99</v>
      </c>
      <c r="H35" s="31">
        <v>1427.2</v>
      </c>
    </row>
    <row r="36" spans="1:8" ht="35.25" customHeight="1">
      <c r="A36" s="89" t="s">
        <v>65</v>
      </c>
      <c r="B36" s="26" t="s">
        <v>59</v>
      </c>
      <c r="C36" s="18">
        <v>630</v>
      </c>
      <c r="D36" s="30" t="s">
        <v>11</v>
      </c>
      <c r="E36" s="96" t="s">
        <v>64</v>
      </c>
      <c r="F36" s="31">
        <f>F37+F38+F39+F40+F41+F42+F43</f>
        <v>3404.87</v>
      </c>
      <c r="G36" s="31">
        <f>G37+G38+G39+G40+G41+G42+G43+G44+G45+G46+G47</f>
        <v>2303.0300000000002</v>
      </c>
      <c r="H36" s="31">
        <v>0</v>
      </c>
    </row>
    <row r="37" spans="1:8" ht="35.25" customHeight="1">
      <c r="A37" s="93" t="s">
        <v>109</v>
      </c>
      <c r="B37" s="60" t="s">
        <v>59</v>
      </c>
      <c r="C37" s="18">
        <v>630</v>
      </c>
      <c r="D37" s="30" t="s">
        <v>11</v>
      </c>
      <c r="E37" s="18" t="s">
        <v>129</v>
      </c>
      <c r="F37" s="31">
        <v>1018.1</v>
      </c>
      <c r="G37" s="31">
        <v>0</v>
      </c>
      <c r="H37" s="31">
        <v>0</v>
      </c>
    </row>
    <row r="38" spans="1:8" ht="35.25" customHeight="1">
      <c r="A38" s="93" t="s">
        <v>110</v>
      </c>
      <c r="B38" s="60" t="s">
        <v>59</v>
      </c>
      <c r="C38" s="18">
        <v>630</v>
      </c>
      <c r="D38" s="30" t="s">
        <v>11</v>
      </c>
      <c r="E38" s="18" t="s">
        <v>129</v>
      </c>
      <c r="F38" s="31">
        <v>837.12</v>
      </c>
      <c r="G38" s="31">
        <v>0</v>
      </c>
      <c r="H38" s="31">
        <v>0</v>
      </c>
    </row>
    <row r="39" spans="1:8" ht="35.25" customHeight="1">
      <c r="A39" s="93" t="s">
        <v>130</v>
      </c>
      <c r="B39" s="60" t="s">
        <v>59</v>
      </c>
      <c r="C39" s="18">
        <v>630</v>
      </c>
      <c r="D39" s="30" t="s">
        <v>11</v>
      </c>
      <c r="E39" s="18" t="s">
        <v>64</v>
      </c>
      <c r="F39" s="31">
        <v>388.52</v>
      </c>
      <c r="G39" s="31">
        <v>0</v>
      </c>
      <c r="H39" s="31">
        <v>0</v>
      </c>
    </row>
    <row r="40" spans="1:8" ht="35.25" customHeight="1">
      <c r="A40" s="93" t="s">
        <v>119</v>
      </c>
      <c r="B40" s="60" t="s">
        <v>59</v>
      </c>
      <c r="C40" s="18">
        <v>630</v>
      </c>
      <c r="D40" s="30" t="s">
        <v>11</v>
      </c>
      <c r="E40" s="18" t="s">
        <v>129</v>
      </c>
      <c r="F40" s="31">
        <v>410.27</v>
      </c>
      <c r="G40" s="31">
        <v>176.3</v>
      </c>
      <c r="H40" s="31">
        <v>0</v>
      </c>
    </row>
    <row r="41" spans="1:8" ht="35.25" customHeight="1">
      <c r="A41" s="93" t="s">
        <v>111</v>
      </c>
      <c r="B41" s="60" t="s">
        <v>59</v>
      </c>
      <c r="C41" s="18">
        <v>630</v>
      </c>
      <c r="D41" s="30" t="s">
        <v>11</v>
      </c>
      <c r="E41" s="18" t="s">
        <v>64</v>
      </c>
      <c r="F41" s="31">
        <v>750.86</v>
      </c>
      <c r="G41" s="31">
        <v>0</v>
      </c>
      <c r="H41" s="31">
        <v>0</v>
      </c>
    </row>
    <row r="42" spans="1:8" ht="35.25" customHeight="1">
      <c r="A42" s="93" t="s">
        <v>122</v>
      </c>
      <c r="B42" s="80" t="s">
        <v>59</v>
      </c>
      <c r="C42" s="18">
        <v>630</v>
      </c>
      <c r="D42" s="30" t="s">
        <v>11</v>
      </c>
      <c r="E42" s="18" t="s">
        <v>120</v>
      </c>
      <c r="F42" s="31">
        <v>0</v>
      </c>
      <c r="G42" s="31">
        <v>0</v>
      </c>
      <c r="H42" s="31">
        <v>0</v>
      </c>
    </row>
    <row r="43" spans="1:8" ht="35.25" customHeight="1">
      <c r="A43" s="93" t="s">
        <v>123</v>
      </c>
      <c r="B43" s="80" t="s">
        <v>59</v>
      </c>
      <c r="C43" s="18">
        <v>630</v>
      </c>
      <c r="D43" s="30" t="s">
        <v>11</v>
      </c>
      <c r="E43" s="18" t="s">
        <v>121</v>
      </c>
      <c r="F43" s="31">
        <v>0</v>
      </c>
      <c r="G43" s="31">
        <v>0</v>
      </c>
      <c r="H43" s="31">
        <v>0</v>
      </c>
    </row>
    <row r="44" spans="1:8" ht="35.25" customHeight="1">
      <c r="A44" s="99" t="s">
        <v>139</v>
      </c>
      <c r="B44" s="100" t="s">
        <v>59</v>
      </c>
      <c r="C44" s="18">
        <v>630</v>
      </c>
      <c r="D44" s="30" t="s">
        <v>11</v>
      </c>
      <c r="E44" s="18" t="s">
        <v>143</v>
      </c>
      <c r="F44" s="31"/>
      <c r="G44" s="31">
        <v>351.33</v>
      </c>
      <c r="H44" s="31"/>
    </row>
    <row r="45" spans="1:8" ht="35.25" customHeight="1">
      <c r="A45" s="99" t="s">
        <v>140</v>
      </c>
      <c r="B45" s="100" t="s">
        <v>59</v>
      </c>
      <c r="C45" s="18">
        <v>630</v>
      </c>
      <c r="D45" s="30" t="s">
        <v>11</v>
      </c>
      <c r="E45" s="96" t="s">
        <v>64</v>
      </c>
      <c r="F45" s="31"/>
      <c r="G45" s="31">
        <v>790.33</v>
      </c>
      <c r="H45" s="31"/>
    </row>
    <row r="46" spans="1:8" ht="35.25" customHeight="1">
      <c r="A46" s="99" t="s">
        <v>141</v>
      </c>
      <c r="B46" s="100" t="s">
        <v>59</v>
      </c>
      <c r="C46" s="18">
        <v>630</v>
      </c>
      <c r="D46" s="30" t="s">
        <v>11</v>
      </c>
      <c r="E46" s="96" t="s">
        <v>64</v>
      </c>
      <c r="F46" s="31"/>
      <c r="G46" s="31">
        <v>0</v>
      </c>
      <c r="H46" s="31"/>
    </row>
    <row r="47" spans="1:8" ht="39" customHeight="1">
      <c r="A47" s="99" t="s">
        <v>142</v>
      </c>
      <c r="B47" s="100" t="s">
        <v>59</v>
      </c>
      <c r="C47" s="18">
        <v>630</v>
      </c>
      <c r="D47" s="30" t="s">
        <v>11</v>
      </c>
      <c r="E47" s="96" t="s">
        <v>64</v>
      </c>
      <c r="F47" s="31"/>
      <c r="G47" s="31">
        <v>985.07</v>
      </c>
      <c r="H47" s="31"/>
    </row>
    <row r="48" spans="1:8" ht="39" customHeight="1">
      <c r="A48" s="102" t="s">
        <v>146</v>
      </c>
      <c r="B48" s="103" t="s">
        <v>59</v>
      </c>
      <c r="C48" s="18">
        <v>630</v>
      </c>
      <c r="D48" s="30" t="s">
        <v>11</v>
      </c>
      <c r="E48" s="96" t="s">
        <v>64</v>
      </c>
      <c r="F48" s="31"/>
      <c r="G48" s="31">
        <v>183.22</v>
      </c>
      <c r="H48" s="31"/>
    </row>
    <row r="49" spans="1:9" ht="65.25" customHeight="1">
      <c r="A49" s="93" t="s">
        <v>30</v>
      </c>
      <c r="B49" s="26" t="s">
        <v>57</v>
      </c>
      <c r="C49" s="18">
        <v>630</v>
      </c>
      <c r="D49" s="30" t="s">
        <v>11</v>
      </c>
      <c r="E49" s="18" t="s">
        <v>66</v>
      </c>
      <c r="F49" s="31">
        <v>0</v>
      </c>
      <c r="G49" s="31">
        <v>0</v>
      </c>
      <c r="H49" s="31">
        <v>0</v>
      </c>
    </row>
    <row r="50" spans="1:9" ht="39" customHeight="1">
      <c r="A50" s="91" t="s">
        <v>31</v>
      </c>
      <c r="B50" s="25" t="s">
        <v>59</v>
      </c>
      <c r="C50" s="16">
        <v>630</v>
      </c>
      <c r="D50" s="17" t="s">
        <v>11</v>
      </c>
      <c r="E50" s="16" t="s">
        <v>61</v>
      </c>
      <c r="F50" s="31">
        <v>4480.7299999999996</v>
      </c>
      <c r="G50" s="31">
        <v>50</v>
      </c>
      <c r="H50" s="32">
        <v>0</v>
      </c>
    </row>
    <row r="51" spans="1:9" ht="32.25" customHeight="1">
      <c r="A51" s="119" t="s">
        <v>63</v>
      </c>
      <c r="B51" s="121" t="s">
        <v>59</v>
      </c>
      <c r="C51" s="123">
        <v>630</v>
      </c>
      <c r="D51" s="125" t="s">
        <v>11</v>
      </c>
      <c r="E51" s="18" t="s">
        <v>62</v>
      </c>
      <c r="F51" s="31">
        <v>64.900000000000006</v>
      </c>
      <c r="G51" s="31">
        <v>0</v>
      </c>
      <c r="H51" s="31">
        <v>0</v>
      </c>
    </row>
    <row r="52" spans="1:9" ht="32.25" customHeight="1">
      <c r="A52" s="120"/>
      <c r="B52" s="122"/>
      <c r="C52" s="124"/>
      <c r="D52" s="124"/>
      <c r="E52" s="18" t="s">
        <v>131</v>
      </c>
      <c r="F52" s="31">
        <v>29.96</v>
      </c>
      <c r="G52" s="31">
        <v>0</v>
      </c>
      <c r="H52" s="31">
        <v>0</v>
      </c>
    </row>
    <row r="53" spans="1:9" ht="60" customHeight="1">
      <c r="A53" s="89" t="s">
        <v>114</v>
      </c>
      <c r="B53" s="26" t="s">
        <v>57</v>
      </c>
      <c r="C53" s="18">
        <v>630</v>
      </c>
      <c r="D53" s="30" t="s">
        <v>11</v>
      </c>
      <c r="E53" s="18" t="s">
        <v>67</v>
      </c>
      <c r="F53" s="31">
        <v>1.1000000000000001</v>
      </c>
      <c r="G53" s="31">
        <v>571.5</v>
      </c>
      <c r="H53" s="31">
        <v>0</v>
      </c>
    </row>
    <row r="54" spans="1:9" ht="60" customHeight="1">
      <c r="A54" s="89" t="s">
        <v>133</v>
      </c>
      <c r="B54" s="101" t="s">
        <v>57</v>
      </c>
      <c r="C54" s="18">
        <v>630</v>
      </c>
      <c r="D54" s="30" t="s">
        <v>11</v>
      </c>
      <c r="E54" s="18" t="s">
        <v>145</v>
      </c>
      <c r="F54" s="31">
        <v>21.1</v>
      </c>
      <c r="G54" s="31">
        <v>0</v>
      </c>
      <c r="H54" s="31"/>
    </row>
    <row r="55" spans="1:9" ht="43.5" customHeight="1">
      <c r="A55" s="90" t="s">
        <v>32</v>
      </c>
      <c r="B55" s="21" t="s">
        <v>8</v>
      </c>
      <c r="C55" s="14">
        <v>610</v>
      </c>
      <c r="D55" s="15" t="s">
        <v>12</v>
      </c>
      <c r="E55" s="14" t="s">
        <v>72</v>
      </c>
      <c r="F55" s="38">
        <f>F56+F57+F58</f>
        <v>860</v>
      </c>
      <c r="G55" s="38">
        <f>G56+G57+G58</f>
        <v>3062.8</v>
      </c>
      <c r="H55" s="38">
        <f t="shared" ref="H55" si="6">H57+H58</f>
        <v>0</v>
      </c>
    </row>
    <row r="56" spans="1:9" ht="43.5" customHeight="1">
      <c r="A56" s="119" t="s">
        <v>70</v>
      </c>
      <c r="B56" s="103" t="s">
        <v>56</v>
      </c>
      <c r="C56" s="18">
        <v>610</v>
      </c>
      <c r="D56" s="30" t="s">
        <v>12</v>
      </c>
      <c r="E56" s="18" t="s">
        <v>71</v>
      </c>
      <c r="F56" s="31">
        <v>860</v>
      </c>
      <c r="G56" s="31">
        <v>2762.8</v>
      </c>
      <c r="H56" s="31">
        <v>0</v>
      </c>
    </row>
    <row r="57" spans="1:9" ht="45.75" customHeight="1">
      <c r="A57" s="120"/>
      <c r="B57" s="103" t="s">
        <v>57</v>
      </c>
      <c r="C57" s="18">
        <v>630</v>
      </c>
      <c r="D57" s="30" t="s">
        <v>12</v>
      </c>
      <c r="E57" s="18" t="s">
        <v>71</v>
      </c>
      <c r="F57" s="31">
        <v>0</v>
      </c>
      <c r="G57" s="31">
        <v>300</v>
      </c>
      <c r="H57" s="31">
        <v>0</v>
      </c>
    </row>
    <row r="58" spans="1:9" ht="60.75" customHeight="1">
      <c r="A58" s="89" t="s">
        <v>73</v>
      </c>
      <c r="B58" s="26" t="s">
        <v>56</v>
      </c>
      <c r="C58" s="18">
        <v>610</v>
      </c>
      <c r="D58" s="30" t="s">
        <v>12</v>
      </c>
      <c r="E58" s="18" t="s">
        <v>74</v>
      </c>
      <c r="F58" s="54">
        <v>0</v>
      </c>
      <c r="G58" s="54">
        <v>0</v>
      </c>
      <c r="H58" s="54">
        <v>0</v>
      </c>
    </row>
    <row r="59" spans="1:9" s="28" customFormat="1" ht="19.5" customHeight="1">
      <c r="A59" s="104" t="s">
        <v>33</v>
      </c>
      <c r="B59" s="47" t="s">
        <v>8</v>
      </c>
      <c r="C59" s="48" t="s">
        <v>76</v>
      </c>
      <c r="D59" s="48" t="s">
        <v>13</v>
      </c>
      <c r="E59" s="48" t="s">
        <v>77</v>
      </c>
      <c r="F59" s="49">
        <f>F60+F61</f>
        <v>30</v>
      </c>
      <c r="G59" s="49">
        <f t="shared" ref="G59:H59" si="7">G60+G61</f>
        <v>0</v>
      </c>
      <c r="H59" s="49">
        <f t="shared" si="7"/>
        <v>0</v>
      </c>
    </row>
    <row r="60" spans="1:9" s="28" customFormat="1" ht="21.75" customHeight="1">
      <c r="A60" s="104"/>
      <c r="B60" s="39" t="s">
        <v>56</v>
      </c>
      <c r="C60" s="48">
        <v>610</v>
      </c>
      <c r="D60" s="48" t="s">
        <v>13</v>
      </c>
      <c r="E60" s="48" t="s">
        <v>77</v>
      </c>
      <c r="F60" s="49">
        <v>0</v>
      </c>
      <c r="G60" s="49">
        <f t="shared" ref="G60:H60" si="8">G63</f>
        <v>0</v>
      </c>
      <c r="H60" s="49">
        <f t="shared" si="8"/>
        <v>0</v>
      </c>
    </row>
    <row r="61" spans="1:9" s="28" customFormat="1" ht="20.25" customHeight="1">
      <c r="A61" s="104"/>
      <c r="B61" s="39" t="s">
        <v>75</v>
      </c>
      <c r="C61" s="48">
        <v>620</v>
      </c>
      <c r="D61" s="48" t="s">
        <v>13</v>
      </c>
      <c r="E61" s="48" t="s">
        <v>77</v>
      </c>
      <c r="F61" s="49">
        <f>F65+F66+F67</f>
        <v>30</v>
      </c>
      <c r="G61" s="49">
        <f t="shared" ref="G61:H61" si="9">G65+G66+G67</f>
        <v>0</v>
      </c>
      <c r="H61" s="49">
        <f t="shared" si="9"/>
        <v>0</v>
      </c>
    </row>
    <row r="62" spans="1:9" s="28" customFormat="1" ht="26.25" customHeight="1">
      <c r="A62" s="94" t="s">
        <v>34</v>
      </c>
      <c r="B62" s="29" t="s">
        <v>8</v>
      </c>
      <c r="C62" s="35" t="s">
        <v>78</v>
      </c>
      <c r="D62" s="35" t="s">
        <v>13</v>
      </c>
      <c r="E62" s="35" t="s">
        <v>45</v>
      </c>
      <c r="F62" s="33">
        <f>F63</f>
        <v>0</v>
      </c>
      <c r="G62" s="33">
        <f t="shared" ref="G62:H62" si="10">G63</f>
        <v>0</v>
      </c>
      <c r="H62" s="33">
        <f t="shared" si="10"/>
        <v>0</v>
      </c>
      <c r="I62"/>
    </row>
    <row r="63" spans="1:9" ht="38.25">
      <c r="A63" s="91" t="s">
        <v>35</v>
      </c>
      <c r="B63" s="45" t="s">
        <v>56</v>
      </c>
      <c r="C63" s="36" t="s">
        <v>78</v>
      </c>
      <c r="D63" s="36" t="s">
        <v>13</v>
      </c>
      <c r="E63" s="36" t="s">
        <v>79</v>
      </c>
      <c r="F63" s="54">
        <v>0</v>
      </c>
      <c r="G63" s="34">
        <v>0</v>
      </c>
      <c r="H63" s="34">
        <v>0</v>
      </c>
    </row>
    <row r="64" spans="1:9" ht="25.5">
      <c r="A64" s="90" t="s">
        <v>36</v>
      </c>
      <c r="B64" s="29" t="s">
        <v>8</v>
      </c>
      <c r="C64" s="35" t="s">
        <v>80</v>
      </c>
      <c r="D64" s="35" t="s">
        <v>13</v>
      </c>
      <c r="E64" s="35" t="s">
        <v>82</v>
      </c>
      <c r="F64" s="33">
        <f>F65+F66+F67</f>
        <v>30</v>
      </c>
      <c r="G64" s="33">
        <f t="shared" ref="G64:H64" si="11">G65+G66+G67</f>
        <v>0</v>
      </c>
      <c r="H64" s="33">
        <f t="shared" si="11"/>
        <v>0</v>
      </c>
    </row>
    <row r="65" spans="1:9" ht="38.25">
      <c r="A65" s="91" t="s">
        <v>37</v>
      </c>
      <c r="B65" s="27" t="s">
        <v>75</v>
      </c>
      <c r="C65" s="36" t="s">
        <v>80</v>
      </c>
      <c r="D65" s="36" t="s">
        <v>13</v>
      </c>
      <c r="E65" s="36" t="s">
        <v>81</v>
      </c>
      <c r="F65" s="34">
        <v>3</v>
      </c>
      <c r="G65" s="34">
        <v>0</v>
      </c>
      <c r="H65" s="34">
        <v>0</v>
      </c>
    </row>
    <row r="66" spans="1:9" ht="63.75">
      <c r="A66" s="89" t="s">
        <v>83</v>
      </c>
      <c r="B66" s="27" t="s">
        <v>75</v>
      </c>
      <c r="C66" s="36" t="s">
        <v>80</v>
      </c>
      <c r="D66" s="36" t="s">
        <v>13</v>
      </c>
      <c r="E66" s="36" t="s">
        <v>84</v>
      </c>
      <c r="F66" s="34">
        <v>22</v>
      </c>
      <c r="G66" s="34">
        <v>0</v>
      </c>
      <c r="H66" s="34">
        <v>0</v>
      </c>
    </row>
    <row r="67" spans="1:9" ht="38.25">
      <c r="A67" s="89" t="s">
        <v>85</v>
      </c>
      <c r="B67" s="27" t="s">
        <v>75</v>
      </c>
      <c r="C67" s="36" t="s">
        <v>80</v>
      </c>
      <c r="D67" s="36" t="s">
        <v>13</v>
      </c>
      <c r="E67" s="36" t="s">
        <v>86</v>
      </c>
      <c r="F67" s="34">
        <v>5</v>
      </c>
      <c r="G67" s="34">
        <v>0</v>
      </c>
      <c r="H67" s="34">
        <v>0</v>
      </c>
    </row>
    <row r="68" spans="1:9" ht="32.25" customHeight="1">
      <c r="A68" s="105" t="s">
        <v>38</v>
      </c>
      <c r="B68" s="47" t="s">
        <v>8</v>
      </c>
      <c r="C68" s="48" t="s">
        <v>88</v>
      </c>
      <c r="D68" s="48" t="s">
        <v>19</v>
      </c>
      <c r="E68" s="48" t="s">
        <v>91</v>
      </c>
      <c r="F68" s="49">
        <f>F70</f>
        <v>4107.58</v>
      </c>
      <c r="G68" s="49">
        <f t="shared" ref="G68:H68" si="12">G70</f>
        <v>4006.1</v>
      </c>
      <c r="H68" s="49">
        <f t="shared" si="12"/>
        <v>4006.1</v>
      </c>
    </row>
    <row r="69" spans="1:9" ht="30" customHeight="1">
      <c r="A69" s="106"/>
      <c r="B69" s="39" t="s">
        <v>57</v>
      </c>
      <c r="C69" s="48" t="s">
        <v>88</v>
      </c>
      <c r="D69" s="48" t="s">
        <v>19</v>
      </c>
      <c r="E69" s="48" t="s">
        <v>91</v>
      </c>
      <c r="F69" s="49">
        <f>F71</f>
        <v>4107.58</v>
      </c>
      <c r="G69" s="49">
        <f t="shared" ref="G69:H69" si="13">G71</f>
        <v>4006.1</v>
      </c>
      <c r="H69" s="49">
        <f t="shared" si="13"/>
        <v>4006.1</v>
      </c>
    </row>
    <row r="70" spans="1:9" ht="57.75" customHeight="1">
      <c r="A70" s="90" t="s">
        <v>39</v>
      </c>
      <c r="B70" s="21" t="s">
        <v>57</v>
      </c>
      <c r="C70" s="15" t="s">
        <v>88</v>
      </c>
      <c r="D70" s="15" t="s">
        <v>19</v>
      </c>
      <c r="E70" s="15" t="s">
        <v>90</v>
      </c>
      <c r="F70" s="38">
        <f>F71</f>
        <v>4107.58</v>
      </c>
      <c r="G70" s="38">
        <f t="shared" ref="G70:H70" si="14">G71</f>
        <v>4006.1</v>
      </c>
      <c r="H70" s="38">
        <f t="shared" si="14"/>
        <v>4006.1</v>
      </c>
    </row>
    <row r="71" spans="1:9" ht="26.25">
      <c r="A71" s="11" t="s">
        <v>87</v>
      </c>
      <c r="B71" s="25" t="s">
        <v>57</v>
      </c>
      <c r="C71" s="36">
        <v>630</v>
      </c>
      <c r="D71" s="36" t="s">
        <v>19</v>
      </c>
      <c r="E71" s="37" t="s">
        <v>89</v>
      </c>
      <c r="F71" s="34">
        <v>4107.58</v>
      </c>
      <c r="G71" s="34">
        <v>4006.1</v>
      </c>
      <c r="H71" s="34">
        <v>4006.1</v>
      </c>
      <c r="I71" t="s">
        <v>166</v>
      </c>
    </row>
  </sheetData>
  <mergeCells count="16">
    <mergeCell ref="A59:A61"/>
    <mergeCell ref="A68:A69"/>
    <mergeCell ref="A13:H13"/>
    <mergeCell ref="A14:H14"/>
    <mergeCell ref="A15:H15"/>
    <mergeCell ref="A17:A18"/>
    <mergeCell ref="B17:B18"/>
    <mergeCell ref="C17:E17"/>
    <mergeCell ref="F17:H17"/>
    <mergeCell ref="A20:A23"/>
    <mergeCell ref="A24:A26"/>
    <mergeCell ref="A51:A52"/>
    <mergeCell ref="B51:B52"/>
    <mergeCell ref="C51:C52"/>
    <mergeCell ref="D51:D52"/>
    <mergeCell ref="A56:A57"/>
  </mergeCells>
  <hyperlinks>
    <hyperlink ref="F17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23622047244094491" right="0.23622047244094491" top="0.31496062992125984" bottom="0.35433070866141736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opLeftCell="A40" workbookViewId="0">
      <selection activeCell="J42" sqref="J42"/>
    </sheetView>
  </sheetViews>
  <sheetFormatPr defaultRowHeight="15"/>
  <cols>
    <col min="1" max="1" width="27.42578125" customWidth="1"/>
    <col min="2" max="2" width="18.42578125" customWidth="1"/>
    <col min="3" max="3" width="11.140625" customWidth="1"/>
    <col min="4" max="4" width="12.140625" customWidth="1"/>
    <col min="5" max="5" width="13.42578125" customWidth="1"/>
    <col min="6" max="6" width="12.42578125" customWidth="1"/>
    <col min="7" max="7" width="16" customWidth="1"/>
    <col min="8" max="8" width="20.7109375" customWidth="1"/>
    <col min="9" max="9" width="1.5703125" hidden="1" customWidth="1"/>
    <col min="11" max="11" width="13.28515625" customWidth="1"/>
  </cols>
  <sheetData>
    <row r="1" spans="1:8" ht="18.75">
      <c r="F1" s="23" t="s">
        <v>153</v>
      </c>
      <c r="G1" s="23"/>
    </row>
    <row r="2" spans="1:8" ht="18.75">
      <c r="F2" s="23" t="s">
        <v>151</v>
      </c>
      <c r="G2" s="23"/>
    </row>
    <row r="3" spans="1:8" ht="18.75">
      <c r="F3" s="23" t="s">
        <v>152</v>
      </c>
      <c r="G3" s="23"/>
    </row>
    <row r="4" spans="1:8" ht="18.75">
      <c r="F4" s="23" t="s">
        <v>160</v>
      </c>
      <c r="G4" s="23"/>
    </row>
    <row r="5" spans="1:8" ht="18.75">
      <c r="F5" s="23"/>
      <c r="G5" s="23"/>
    </row>
    <row r="6" spans="1:8" ht="18.75">
      <c r="A6" s="3"/>
      <c r="E6" s="3"/>
      <c r="F6" s="126" t="s">
        <v>157</v>
      </c>
      <c r="G6" s="127"/>
      <c r="H6" s="127"/>
    </row>
    <row r="7" spans="1:8" ht="18.75">
      <c r="A7" s="3"/>
      <c r="E7" s="3"/>
      <c r="F7" s="127"/>
      <c r="G7" s="127"/>
      <c r="H7" s="127"/>
    </row>
    <row r="8" spans="1:8" ht="18.75">
      <c r="A8" s="3"/>
      <c r="E8" s="3"/>
      <c r="F8" s="127"/>
      <c r="G8" s="127"/>
      <c r="H8" s="127"/>
    </row>
    <row r="9" spans="1:8" ht="18.75">
      <c r="A9" s="3"/>
      <c r="E9" s="3"/>
      <c r="F9" s="127"/>
      <c r="G9" s="127"/>
      <c r="H9" s="127"/>
    </row>
    <row r="10" spans="1:8" ht="18.75">
      <c r="A10" s="3"/>
      <c r="E10" s="3"/>
      <c r="F10" s="127"/>
      <c r="G10" s="127"/>
      <c r="H10" s="127"/>
    </row>
    <row r="11" spans="1:8" ht="18.75">
      <c r="A11" s="1"/>
      <c r="E11" s="22"/>
      <c r="F11" s="127"/>
      <c r="G11" s="127"/>
      <c r="H11" s="127"/>
    </row>
    <row r="12" spans="1:8" ht="18.75">
      <c r="A12" s="1"/>
    </row>
    <row r="13" spans="1:8" ht="20.25" customHeight="1">
      <c r="A13" s="130" t="s">
        <v>23</v>
      </c>
      <c r="B13" s="131"/>
      <c r="C13" s="131"/>
      <c r="D13" s="131"/>
      <c r="E13" s="131"/>
      <c r="F13" s="131"/>
      <c r="G13" s="131"/>
      <c r="H13" s="131"/>
    </row>
    <row r="14" spans="1:8" ht="18.75">
      <c r="A14" s="107" t="s">
        <v>16</v>
      </c>
      <c r="B14" s="108"/>
      <c r="C14" s="108"/>
      <c r="D14" s="108"/>
      <c r="E14" s="108"/>
      <c r="F14" s="108"/>
      <c r="G14" s="108"/>
      <c r="H14" s="108"/>
    </row>
    <row r="15" spans="1:8" ht="18.75">
      <c r="A15" s="2"/>
    </row>
    <row r="16" spans="1:8">
      <c r="A16" s="133" t="s">
        <v>1</v>
      </c>
      <c r="B16" s="134" t="s">
        <v>2</v>
      </c>
      <c r="C16" s="136" t="s">
        <v>3</v>
      </c>
      <c r="D16" s="136"/>
      <c r="E16" s="136"/>
      <c r="F16" s="129" t="s">
        <v>4</v>
      </c>
      <c r="G16" s="129"/>
      <c r="H16" s="129"/>
    </row>
    <row r="17" spans="1:12" ht="36" customHeight="1">
      <c r="A17" s="133"/>
      <c r="B17" s="135"/>
      <c r="C17" s="63" t="s">
        <v>5</v>
      </c>
      <c r="D17" s="63" t="s">
        <v>6</v>
      </c>
      <c r="E17" s="63" t="s">
        <v>7</v>
      </c>
      <c r="F17" s="63">
        <v>2020</v>
      </c>
      <c r="G17" s="63">
        <v>2021</v>
      </c>
      <c r="H17" s="63">
        <v>2022</v>
      </c>
    </row>
    <row r="18" spans="1:12">
      <c r="A18" s="84">
        <v>1</v>
      </c>
      <c r="B18" s="84">
        <v>2</v>
      </c>
      <c r="C18" s="84">
        <v>3</v>
      </c>
      <c r="D18" s="84">
        <v>4</v>
      </c>
      <c r="E18" s="84">
        <v>5</v>
      </c>
      <c r="F18" s="84">
        <v>6</v>
      </c>
      <c r="G18" s="84">
        <v>7</v>
      </c>
      <c r="H18" s="84">
        <v>8</v>
      </c>
    </row>
    <row r="19" spans="1:12" ht="60" customHeight="1">
      <c r="A19" s="132" t="s">
        <v>40</v>
      </c>
      <c r="B19" s="21" t="s">
        <v>8</v>
      </c>
      <c r="C19" s="44" t="s">
        <v>58</v>
      </c>
      <c r="D19" s="44" t="s">
        <v>100</v>
      </c>
      <c r="E19" s="15" t="s">
        <v>42</v>
      </c>
      <c r="F19" s="38">
        <f>F21+F20</f>
        <v>109768.382</v>
      </c>
      <c r="G19" s="73">
        <f t="shared" ref="G19:H19" si="0">G21+G20</f>
        <v>63818.58</v>
      </c>
      <c r="H19" s="73">
        <f t="shared" si="0"/>
        <v>51775.6</v>
      </c>
      <c r="L19" s="86"/>
    </row>
    <row r="20" spans="1:12" ht="84" customHeight="1">
      <c r="A20" s="132"/>
      <c r="B20" s="21" t="s">
        <v>53</v>
      </c>
      <c r="C20" s="44" t="s">
        <v>78</v>
      </c>
      <c r="D20" s="44" t="s">
        <v>12</v>
      </c>
      <c r="E20" s="15" t="s">
        <v>42</v>
      </c>
      <c r="F20" s="38">
        <f>F38+F40</f>
        <v>2082.6019999999999</v>
      </c>
      <c r="G20" s="73">
        <f>G23</f>
        <v>0</v>
      </c>
      <c r="H20" s="73">
        <f>H23</f>
        <v>0</v>
      </c>
      <c r="K20" s="86"/>
    </row>
    <row r="21" spans="1:12" ht="117" customHeight="1">
      <c r="A21" s="132"/>
      <c r="B21" s="39" t="s">
        <v>95</v>
      </c>
      <c r="C21" s="44">
        <v>630</v>
      </c>
      <c r="D21" s="44" t="s">
        <v>102</v>
      </c>
      <c r="E21" s="44" t="s">
        <v>42</v>
      </c>
      <c r="F21" s="40">
        <f>F25+F27+F29+F41-F38</f>
        <v>107685.78</v>
      </c>
      <c r="G21" s="78">
        <f t="shared" ref="G21:H21" si="1">G24</f>
        <v>63818.58</v>
      </c>
      <c r="H21" s="78">
        <f t="shared" si="1"/>
        <v>51775.6</v>
      </c>
    </row>
    <row r="22" spans="1:12" ht="31.5" customHeight="1">
      <c r="A22" s="128" t="s">
        <v>26</v>
      </c>
      <c r="B22" s="10" t="s">
        <v>8</v>
      </c>
      <c r="C22" s="44" t="s">
        <v>58</v>
      </c>
      <c r="D22" s="44" t="s">
        <v>100</v>
      </c>
      <c r="E22" s="15" t="s">
        <v>46</v>
      </c>
      <c r="F22" s="70">
        <f>F23+F24</f>
        <v>109768.382</v>
      </c>
      <c r="G22" s="74">
        <f t="shared" ref="G22:H22" si="2">G23+G24</f>
        <v>63818.58</v>
      </c>
      <c r="H22" s="74">
        <f t="shared" si="2"/>
        <v>51775.6</v>
      </c>
    </row>
    <row r="23" spans="1:12" ht="23.25" customHeight="1">
      <c r="A23" s="128"/>
      <c r="B23" s="10" t="s">
        <v>98</v>
      </c>
      <c r="C23" s="44" t="s">
        <v>78</v>
      </c>
      <c r="D23" s="44" t="s">
        <v>12</v>
      </c>
      <c r="E23" s="15" t="s">
        <v>46</v>
      </c>
      <c r="F23" s="70">
        <f>F40+F38</f>
        <v>2082.6019999999999</v>
      </c>
      <c r="G23" s="74">
        <f t="shared" ref="G23:H23" si="3">G40</f>
        <v>0</v>
      </c>
      <c r="H23" s="74">
        <f t="shared" si="3"/>
        <v>0</v>
      </c>
      <c r="K23" s="86"/>
    </row>
    <row r="24" spans="1:12" ht="42" customHeight="1">
      <c r="A24" s="128"/>
      <c r="B24" s="39" t="s">
        <v>57</v>
      </c>
      <c r="C24" s="17" t="s">
        <v>88</v>
      </c>
      <c r="D24" s="44" t="s">
        <v>101</v>
      </c>
      <c r="E24" s="15" t="s">
        <v>46</v>
      </c>
      <c r="F24" s="70">
        <f>F25+F27+F29+F41-F38</f>
        <v>107685.78</v>
      </c>
      <c r="G24" s="74">
        <f>G25+G27+G29</f>
        <v>63818.58</v>
      </c>
      <c r="H24" s="74">
        <f t="shared" ref="H24" si="4">H28</f>
        <v>51775.6</v>
      </c>
      <c r="K24" s="86"/>
    </row>
    <row r="25" spans="1:12" ht="63.75" customHeight="1">
      <c r="A25" s="39" t="s">
        <v>27</v>
      </c>
      <c r="B25" s="39" t="s">
        <v>57</v>
      </c>
      <c r="C25" s="44" t="s">
        <v>88</v>
      </c>
      <c r="D25" s="44" t="s">
        <v>9</v>
      </c>
      <c r="E25" s="44" t="s">
        <v>92</v>
      </c>
      <c r="F25" s="40">
        <f>F26</f>
        <v>1825</v>
      </c>
      <c r="G25" s="78">
        <v>0</v>
      </c>
      <c r="H25" s="78">
        <v>0</v>
      </c>
    </row>
    <row r="26" spans="1:12" ht="57.75" customHeight="1">
      <c r="A26" s="85" t="s">
        <v>112</v>
      </c>
      <c r="B26" s="85" t="s">
        <v>57</v>
      </c>
      <c r="C26" s="18">
        <v>630</v>
      </c>
      <c r="D26" s="30" t="s">
        <v>9</v>
      </c>
      <c r="E26" s="30" t="s">
        <v>107</v>
      </c>
      <c r="F26" s="40">
        <v>1825</v>
      </c>
      <c r="G26" s="78">
        <v>0</v>
      </c>
      <c r="H26" s="78">
        <v>0</v>
      </c>
    </row>
    <row r="27" spans="1:12" ht="69" customHeight="1">
      <c r="A27" s="21" t="s">
        <v>97</v>
      </c>
      <c r="B27" s="21" t="s">
        <v>18</v>
      </c>
      <c r="C27" s="17" t="s">
        <v>88</v>
      </c>
      <c r="D27" s="17" t="s">
        <v>10</v>
      </c>
      <c r="E27" s="17" t="s">
        <v>47</v>
      </c>
      <c r="F27" s="38">
        <f>F28</f>
        <v>89832.37</v>
      </c>
      <c r="G27" s="73">
        <f t="shared" ref="G27:H27" si="5">G28</f>
        <v>56987.48</v>
      </c>
      <c r="H27" s="73">
        <f t="shared" si="5"/>
        <v>51775.6</v>
      </c>
    </row>
    <row r="28" spans="1:12" ht="89.25">
      <c r="A28" s="62" t="s">
        <v>96</v>
      </c>
      <c r="B28" s="62" t="s">
        <v>57</v>
      </c>
      <c r="C28" s="18">
        <v>630</v>
      </c>
      <c r="D28" s="30" t="s">
        <v>10</v>
      </c>
      <c r="E28" s="18" t="s">
        <v>52</v>
      </c>
      <c r="F28" s="31">
        <v>89832.37</v>
      </c>
      <c r="G28" s="52">
        <v>56987.48</v>
      </c>
      <c r="H28" s="52">
        <v>51775.6</v>
      </c>
    </row>
    <row r="29" spans="1:12" ht="38.25">
      <c r="A29" s="69" t="s">
        <v>28</v>
      </c>
      <c r="B29" s="39" t="s">
        <v>8</v>
      </c>
      <c r="C29" s="61">
        <v>630</v>
      </c>
      <c r="D29" s="44" t="s">
        <v>11</v>
      </c>
      <c r="E29" s="61" t="s">
        <v>68</v>
      </c>
      <c r="F29" s="40">
        <f>F30+F35+F36+F37+F38</f>
        <v>16780.932000000001</v>
      </c>
      <c r="G29" s="52">
        <f>G30++G35</f>
        <v>6831.1</v>
      </c>
      <c r="H29" s="52">
        <v>0</v>
      </c>
    </row>
    <row r="30" spans="1:12" ht="51">
      <c r="A30" s="85" t="s">
        <v>65</v>
      </c>
      <c r="B30" s="85" t="s">
        <v>59</v>
      </c>
      <c r="C30" s="18">
        <v>630</v>
      </c>
      <c r="D30" s="30" t="s">
        <v>11</v>
      </c>
      <c r="E30" s="18" t="s">
        <v>64</v>
      </c>
      <c r="F30" s="31">
        <v>2799.72</v>
      </c>
      <c r="G30" s="52">
        <v>6831.1</v>
      </c>
      <c r="H30" s="52">
        <v>0</v>
      </c>
    </row>
    <row r="31" spans="1:12" ht="38.25">
      <c r="A31" s="103" t="s">
        <v>148</v>
      </c>
      <c r="B31" s="103" t="s">
        <v>59</v>
      </c>
      <c r="C31" s="18">
        <v>630</v>
      </c>
      <c r="D31" s="30" t="s">
        <v>11</v>
      </c>
      <c r="E31" s="18" t="s">
        <v>64</v>
      </c>
      <c r="F31" s="31">
        <v>0</v>
      </c>
      <c r="G31" s="52">
        <v>1053.98</v>
      </c>
      <c r="H31" s="52">
        <v>0</v>
      </c>
    </row>
    <row r="32" spans="1:12" ht="38.25">
      <c r="A32" s="103" t="s">
        <v>149</v>
      </c>
      <c r="B32" s="103" t="s">
        <v>59</v>
      </c>
      <c r="C32" s="18">
        <v>630</v>
      </c>
      <c r="D32" s="30" t="s">
        <v>11</v>
      </c>
      <c r="E32" s="18" t="s">
        <v>64</v>
      </c>
      <c r="F32" s="31">
        <v>0</v>
      </c>
      <c r="G32" s="52">
        <v>2371</v>
      </c>
      <c r="H32" s="52">
        <v>0</v>
      </c>
    </row>
    <row r="33" spans="1:10" ht="51">
      <c r="A33" s="103" t="s">
        <v>159</v>
      </c>
      <c r="B33" s="103" t="s">
        <v>59</v>
      </c>
      <c r="C33" s="18">
        <v>630</v>
      </c>
      <c r="D33" s="30" t="s">
        <v>11</v>
      </c>
      <c r="E33" s="18" t="s">
        <v>64</v>
      </c>
      <c r="F33" s="31">
        <v>0</v>
      </c>
      <c r="G33" s="52">
        <v>2856.45</v>
      </c>
      <c r="H33" s="52">
        <v>0</v>
      </c>
    </row>
    <row r="34" spans="1:10" ht="38.25">
      <c r="A34" s="103" t="s">
        <v>147</v>
      </c>
      <c r="B34" s="103" t="s">
        <v>59</v>
      </c>
      <c r="C34" s="18">
        <v>630</v>
      </c>
      <c r="D34" s="30" t="s">
        <v>11</v>
      </c>
      <c r="E34" s="18" t="s">
        <v>64</v>
      </c>
      <c r="F34" s="31">
        <v>0</v>
      </c>
      <c r="G34" s="52">
        <v>549.66999999999996</v>
      </c>
      <c r="H34" s="52">
        <v>0</v>
      </c>
    </row>
    <row r="35" spans="1:10" ht="63.75">
      <c r="A35" s="85" t="s">
        <v>30</v>
      </c>
      <c r="B35" s="85" t="s">
        <v>57</v>
      </c>
      <c r="C35" s="18">
        <v>630</v>
      </c>
      <c r="D35" s="30" t="s">
        <v>11</v>
      </c>
      <c r="E35" s="18" t="s">
        <v>66</v>
      </c>
      <c r="F35" s="31">
        <v>0</v>
      </c>
      <c r="G35" s="52">
        <v>0</v>
      </c>
      <c r="H35" s="52">
        <v>0</v>
      </c>
    </row>
    <row r="36" spans="1:10" ht="38.25">
      <c r="A36" s="85" t="s">
        <v>63</v>
      </c>
      <c r="B36" s="85" t="s">
        <v>59</v>
      </c>
      <c r="C36" s="18">
        <v>630</v>
      </c>
      <c r="D36" s="30" t="s">
        <v>11</v>
      </c>
      <c r="E36" s="18" t="s">
        <v>62</v>
      </c>
      <c r="F36" s="31">
        <v>899.71</v>
      </c>
      <c r="G36" s="52">
        <v>0</v>
      </c>
      <c r="H36" s="52">
        <v>0</v>
      </c>
    </row>
    <row r="37" spans="1:10" ht="89.25">
      <c r="A37" s="85" t="s">
        <v>69</v>
      </c>
      <c r="B37" s="85" t="s">
        <v>57</v>
      </c>
      <c r="C37" s="18">
        <v>630</v>
      </c>
      <c r="D37" s="30" t="s">
        <v>11</v>
      </c>
      <c r="E37" s="18" t="s">
        <v>67</v>
      </c>
      <c r="F37" s="31">
        <v>10998.9</v>
      </c>
      <c r="G37" s="52">
        <v>0</v>
      </c>
      <c r="H37" s="52">
        <v>0</v>
      </c>
    </row>
    <row r="38" spans="1:10" ht="87" customHeight="1">
      <c r="A38" s="89" t="s">
        <v>133</v>
      </c>
      <c r="B38" s="95" t="s">
        <v>56</v>
      </c>
      <c r="C38" s="18">
        <v>630</v>
      </c>
      <c r="D38" s="30" t="s">
        <v>11</v>
      </c>
      <c r="E38" s="18" t="s">
        <v>132</v>
      </c>
      <c r="F38" s="31">
        <v>2082.6019999999999</v>
      </c>
      <c r="G38" s="31"/>
      <c r="H38" s="31"/>
    </row>
    <row r="39" spans="1:10" ht="61.5" customHeight="1">
      <c r="A39" s="39" t="s">
        <v>99</v>
      </c>
      <c r="B39" s="39" t="s">
        <v>56</v>
      </c>
      <c r="C39" s="30" t="s">
        <v>78</v>
      </c>
      <c r="D39" s="30" t="s">
        <v>134</v>
      </c>
      <c r="E39" s="18" t="s">
        <v>92</v>
      </c>
      <c r="F39" s="40">
        <f>F40</f>
        <v>0</v>
      </c>
      <c r="G39" s="78">
        <f>G40</f>
        <v>0</v>
      </c>
      <c r="H39" s="78">
        <f>H40</f>
        <v>0</v>
      </c>
    </row>
    <row r="40" spans="1:10" ht="84" customHeight="1">
      <c r="A40" s="85" t="s">
        <v>73</v>
      </c>
      <c r="B40" s="85" t="s">
        <v>56</v>
      </c>
      <c r="C40" s="18">
        <v>610</v>
      </c>
      <c r="D40" s="30" t="s">
        <v>134</v>
      </c>
      <c r="E40" s="18" t="s">
        <v>92</v>
      </c>
      <c r="F40" s="31">
        <v>0</v>
      </c>
      <c r="G40" s="52">
        <v>0</v>
      </c>
      <c r="H40" s="52">
        <v>0</v>
      </c>
    </row>
    <row r="41" spans="1:10" ht="90.75" customHeight="1">
      <c r="A41" s="56" t="s">
        <v>127</v>
      </c>
      <c r="B41" s="39" t="s">
        <v>57</v>
      </c>
      <c r="C41" s="44" t="s">
        <v>88</v>
      </c>
      <c r="D41" s="44" t="s">
        <v>9</v>
      </c>
      <c r="E41" s="44" t="s">
        <v>117</v>
      </c>
      <c r="F41" s="87">
        <f>F42</f>
        <v>1330.08</v>
      </c>
      <c r="G41" s="57"/>
      <c r="H41" s="83"/>
    </row>
    <row r="42" spans="1:10" ht="116.25" customHeight="1">
      <c r="A42" s="58" t="s">
        <v>128</v>
      </c>
      <c r="B42" s="39" t="s">
        <v>57</v>
      </c>
      <c r="C42" s="30" t="s">
        <v>88</v>
      </c>
      <c r="D42" s="30" t="s">
        <v>9</v>
      </c>
      <c r="E42" s="44" t="s">
        <v>117</v>
      </c>
      <c r="F42" s="87">
        <v>1330.08</v>
      </c>
      <c r="G42" s="57"/>
      <c r="H42" s="83"/>
      <c r="J42" t="s">
        <v>166</v>
      </c>
    </row>
  </sheetData>
  <mergeCells count="9">
    <mergeCell ref="F6:H11"/>
    <mergeCell ref="A22:A24"/>
    <mergeCell ref="F16:H16"/>
    <mergeCell ref="A13:H13"/>
    <mergeCell ref="A14:H14"/>
    <mergeCell ref="A19:A21"/>
    <mergeCell ref="A16:A17"/>
    <mergeCell ref="B16:B17"/>
    <mergeCell ref="C16:E16"/>
  </mergeCells>
  <hyperlinks>
    <hyperlink ref="F16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28999999999999998" right="0.17" top="0.17" bottom="0.26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opLeftCell="A22" workbookViewId="0">
      <selection activeCell="I23" sqref="I23"/>
    </sheetView>
  </sheetViews>
  <sheetFormatPr defaultRowHeight="15"/>
  <cols>
    <col min="1" max="1" width="19" customWidth="1"/>
    <col min="2" max="2" width="20.42578125" customWidth="1"/>
    <col min="3" max="3" width="14.85546875" customWidth="1"/>
    <col min="4" max="4" width="11.7109375" customWidth="1"/>
    <col min="5" max="5" width="17.85546875" customWidth="1"/>
    <col min="6" max="6" width="11.5703125" customWidth="1"/>
    <col min="7" max="7" width="12.85546875" customWidth="1"/>
    <col min="8" max="8" width="20.140625" customWidth="1"/>
  </cols>
  <sheetData>
    <row r="1" spans="1:8" ht="18.75">
      <c r="F1" s="23" t="s">
        <v>154</v>
      </c>
      <c r="G1" s="23"/>
    </row>
    <row r="2" spans="1:8" ht="18.75">
      <c r="F2" s="23" t="s">
        <v>151</v>
      </c>
      <c r="G2" s="23"/>
    </row>
    <row r="3" spans="1:8" ht="18.75">
      <c r="F3" s="23" t="s">
        <v>152</v>
      </c>
      <c r="G3" s="23"/>
    </row>
    <row r="4" spans="1:8" ht="18.75">
      <c r="F4" s="23" t="s">
        <v>160</v>
      </c>
      <c r="G4" s="23"/>
    </row>
    <row r="5" spans="1:8" ht="18.75">
      <c r="F5" s="23"/>
      <c r="G5" s="23"/>
    </row>
    <row r="6" spans="1:8" ht="18.75">
      <c r="A6" s="3"/>
      <c r="E6" s="3"/>
      <c r="F6" s="126" t="s">
        <v>161</v>
      </c>
      <c r="G6" s="127"/>
      <c r="H6" s="127"/>
    </row>
    <row r="7" spans="1:8" ht="18.75">
      <c r="A7" s="3"/>
      <c r="E7" s="3"/>
      <c r="F7" s="127"/>
      <c r="G7" s="127"/>
      <c r="H7" s="127"/>
    </row>
    <row r="8" spans="1:8" ht="18.75">
      <c r="A8" s="3"/>
      <c r="E8" s="3"/>
      <c r="F8" s="127"/>
      <c r="G8" s="127"/>
      <c r="H8" s="127"/>
    </row>
    <row r="9" spans="1:8" ht="18.75">
      <c r="A9" s="3"/>
      <c r="E9" s="3"/>
      <c r="F9" s="127"/>
      <c r="G9" s="127"/>
      <c r="H9" s="127"/>
    </row>
    <row r="10" spans="1:8" ht="18.75">
      <c r="A10" s="3"/>
      <c r="E10" s="3"/>
      <c r="F10" s="127"/>
      <c r="G10" s="127"/>
      <c r="H10" s="127"/>
    </row>
    <row r="11" spans="1:8" ht="18.75">
      <c r="A11" s="1"/>
    </row>
    <row r="12" spans="1:8" ht="18.75">
      <c r="A12" s="137" t="s">
        <v>23</v>
      </c>
      <c r="B12" s="138"/>
      <c r="C12" s="138"/>
      <c r="D12" s="138"/>
      <c r="E12" s="138"/>
      <c r="F12" s="138"/>
      <c r="G12" s="138"/>
      <c r="H12" s="138"/>
    </row>
    <row r="13" spans="1:8" ht="18.75">
      <c r="A13" s="107" t="s">
        <v>17</v>
      </c>
      <c r="B13" s="139"/>
      <c r="C13" s="139"/>
      <c r="D13" s="139"/>
      <c r="E13" s="139"/>
      <c r="F13" s="139"/>
      <c r="G13" s="139"/>
      <c r="H13" s="139"/>
    </row>
    <row r="14" spans="1:8" ht="18.75">
      <c r="A14" s="2"/>
    </row>
    <row r="15" spans="1:8" ht="150" customHeight="1">
      <c r="A15" s="133" t="s">
        <v>1</v>
      </c>
      <c r="B15" s="133" t="s">
        <v>2</v>
      </c>
      <c r="C15" s="136" t="s">
        <v>3</v>
      </c>
      <c r="D15" s="136"/>
      <c r="E15" s="136"/>
      <c r="F15" s="129" t="s">
        <v>4</v>
      </c>
      <c r="G15" s="129"/>
      <c r="H15" s="129"/>
    </row>
    <row r="16" spans="1:8">
      <c r="A16" s="133"/>
      <c r="B16" s="133"/>
      <c r="C16" s="63" t="s">
        <v>5</v>
      </c>
      <c r="D16" s="63" t="s">
        <v>6</v>
      </c>
      <c r="E16" s="63" t="s">
        <v>7</v>
      </c>
      <c r="F16" s="63">
        <v>2020</v>
      </c>
      <c r="G16" s="63">
        <v>2021</v>
      </c>
      <c r="H16" s="63">
        <v>2022</v>
      </c>
    </row>
    <row r="17" spans="1:9" ht="23.25" customHeight="1">
      <c r="A17" s="64">
        <v>1</v>
      </c>
      <c r="B17" s="64">
        <v>2</v>
      </c>
      <c r="C17" s="63">
        <v>3</v>
      </c>
      <c r="D17" s="63">
        <v>4</v>
      </c>
      <c r="E17" s="63">
        <v>5</v>
      </c>
      <c r="F17" s="63">
        <v>6</v>
      </c>
      <c r="G17" s="63">
        <v>7</v>
      </c>
      <c r="H17" s="63">
        <v>8</v>
      </c>
    </row>
    <row r="18" spans="1:9" ht="19.5" customHeight="1">
      <c r="A18" s="132" t="s">
        <v>40</v>
      </c>
      <c r="B18" s="21" t="s">
        <v>8</v>
      </c>
      <c r="C18" s="14"/>
      <c r="D18" s="15"/>
      <c r="E18" s="14" t="s">
        <v>116</v>
      </c>
      <c r="F18" s="38">
        <f>F19</f>
        <v>3596.14</v>
      </c>
      <c r="G18" s="38">
        <f>G21</f>
        <v>0</v>
      </c>
      <c r="H18" s="38">
        <v>0</v>
      </c>
    </row>
    <row r="19" spans="1:9" ht="103.5" customHeight="1">
      <c r="A19" s="132"/>
      <c r="B19" s="10" t="s">
        <v>106</v>
      </c>
      <c r="C19" s="14">
        <v>630</v>
      </c>
      <c r="D19" s="15" t="s">
        <v>9</v>
      </c>
      <c r="E19" s="14" t="s">
        <v>116</v>
      </c>
      <c r="F19" s="70">
        <f>F21</f>
        <v>3596.14</v>
      </c>
      <c r="G19" s="70">
        <f>G21</f>
        <v>0</v>
      </c>
      <c r="H19" s="70">
        <v>0</v>
      </c>
    </row>
    <row r="20" spans="1:9">
      <c r="A20" s="132"/>
      <c r="B20" s="10"/>
      <c r="C20" s="14"/>
      <c r="D20" s="15"/>
      <c r="E20" s="14"/>
      <c r="F20" s="70"/>
      <c r="G20" s="70"/>
      <c r="H20" s="70"/>
    </row>
    <row r="21" spans="1:9" ht="122.25" customHeight="1">
      <c r="A21" s="71" t="s">
        <v>124</v>
      </c>
      <c r="B21" s="10" t="s">
        <v>57</v>
      </c>
      <c r="C21" s="14">
        <v>630</v>
      </c>
      <c r="D21" s="15" t="s">
        <v>9</v>
      </c>
      <c r="E21" s="79" t="s">
        <v>116</v>
      </c>
      <c r="F21" s="82">
        <v>3596.14</v>
      </c>
      <c r="G21" s="72">
        <f>G22</f>
        <v>0</v>
      </c>
      <c r="H21" s="82">
        <v>0</v>
      </c>
    </row>
    <row r="22" spans="1:9" ht="128.25">
      <c r="A22" s="59" t="s">
        <v>125</v>
      </c>
      <c r="B22" s="10" t="s">
        <v>59</v>
      </c>
      <c r="C22" s="14">
        <v>630</v>
      </c>
      <c r="D22" s="15" t="s">
        <v>9</v>
      </c>
      <c r="E22" s="79" t="s">
        <v>115</v>
      </c>
      <c r="F22" s="82">
        <v>3596.14</v>
      </c>
      <c r="G22" s="12"/>
      <c r="H22" s="82">
        <v>0</v>
      </c>
    </row>
    <row r="23" spans="1:9" ht="179.25">
      <c r="A23" s="11" t="s">
        <v>126</v>
      </c>
      <c r="B23" s="10" t="s">
        <v>59</v>
      </c>
      <c r="C23" s="16">
        <v>630</v>
      </c>
      <c r="D23" s="17" t="s">
        <v>9</v>
      </c>
      <c r="E23" s="16" t="s">
        <v>115</v>
      </c>
      <c r="F23" s="81">
        <v>3596.14</v>
      </c>
      <c r="G23" s="13"/>
      <c r="H23" s="82"/>
      <c r="I23" t="s">
        <v>166</v>
      </c>
    </row>
  </sheetData>
  <mergeCells count="8">
    <mergeCell ref="A18:A20"/>
    <mergeCell ref="F6:H10"/>
    <mergeCell ref="A12:H12"/>
    <mergeCell ref="A13:H13"/>
    <mergeCell ref="A15:A16"/>
    <mergeCell ref="B15:B16"/>
    <mergeCell ref="C15:E15"/>
    <mergeCell ref="F15:H15"/>
  </mergeCells>
  <hyperlinks>
    <hyperlink ref="F15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7" right="0.7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topLeftCell="A16" workbookViewId="0">
      <selection activeCell="I20" sqref="I20"/>
    </sheetView>
  </sheetViews>
  <sheetFormatPr defaultRowHeight="15"/>
  <cols>
    <col min="1" max="1" width="21.28515625" customWidth="1"/>
    <col min="2" max="3" width="14.140625" customWidth="1"/>
    <col min="4" max="4" width="12" customWidth="1"/>
    <col min="5" max="5" width="13.5703125" customWidth="1"/>
    <col min="6" max="6" width="16.140625" customWidth="1"/>
    <col min="7" max="7" width="13.85546875" customWidth="1"/>
    <col min="8" max="8" width="20.5703125" customWidth="1"/>
  </cols>
  <sheetData>
    <row r="1" spans="1:8" ht="18.75">
      <c r="F1" s="23" t="s">
        <v>155</v>
      </c>
      <c r="G1" s="23"/>
    </row>
    <row r="2" spans="1:8" ht="18.75">
      <c r="F2" s="23" t="s">
        <v>151</v>
      </c>
      <c r="G2" s="23"/>
    </row>
    <row r="3" spans="1:8" ht="18.75">
      <c r="F3" s="23" t="s">
        <v>152</v>
      </c>
      <c r="G3" s="23"/>
    </row>
    <row r="4" spans="1:8" ht="18.75">
      <c r="F4" s="23" t="s">
        <v>160</v>
      </c>
      <c r="G4" s="23"/>
    </row>
    <row r="5" spans="1:8" ht="18.75">
      <c r="F5" s="23"/>
      <c r="G5" s="23"/>
    </row>
    <row r="6" spans="1:8" ht="18.75">
      <c r="A6" s="3"/>
      <c r="E6" s="3"/>
      <c r="F6" s="126" t="s">
        <v>164</v>
      </c>
      <c r="G6" s="126"/>
      <c r="H6" s="126"/>
    </row>
    <row r="7" spans="1:8" ht="18.75">
      <c r="A7" s="3"/>
      <c r="E7" s="3"/>
      <c r="F7" s="126"/>
      <c r="G7" s="126"/>
      <c r="H7" s="126"/>
    </row>
    <row r="8" spans="1:8" ht="18.75">
      <c r="A8" s="3"/>
      <c r="E8" s="3"/>
      <c r="F8" s="126"/>
      <c r="G8" s="126"/>
      <c r="H8" s="126"/>
    </row>
    <row r="9" spans="1:8" ht="18.75">
      <c r="A9" s="3"/>
      <c r="E9" s="3" t="s">
        <v>113</v>
      </c>
      <c r="F9" s="126"/>
      <c r="G9" s="126"/>
      <c r="H9" s="126"/>
    </row>
    <row r="10" spans="1:8" ht="18.75">
      <c r="A10" s="3"/>
      <c r="E10" s="3"/>
      <c r="F10" s="126"/>
      <c r="G10" s="126"/>
      <c r="H10" s="126"/>
    </row>
    <row r="11" spans="1:8" ht="18.75">
      <c r="A11" s="1"/>
      <c r="E11" s="1"/>
    </row>
    <row r="12" spans="1:8" ht="31.5" customHeight="1">
      <c r="A12" s="140" t="s">
        <v>23</v>
      </c>
      <c r="B12" s="141"/>
      <c r="C12" s="141"/>
      <c r="D12" s="141"/>
      <c r="E12" s="141"/>
      <c r="F12" s="141"/>
      <c r="G12" s="141"/>
      <c r="H12" s="141"/>
    </row>
    <row r="13" spans="1:8">
      <c r="A13" s="140" t="s">
        <v>14</v>
      </c>
      <c r="B13" s="141"/>
      <c r="C13" s="141"/>
      <c r="D13" s="141"/>
      <c r="E13" s="141"/>
      <c r="F13" s="141"/>
      <c r="G13" s="141"/>
      <c r="H13" s="141"/>
    </row>
    <row r="14" spans="1:8" ht="18.75">
      <c r="A14" s="8"/>
    </row>
    <row r="15" spans="1:8">
      <c r="A15" s="133" t="s">
        <v>1</v>
      </c>
      <c r="B15" s="133" t="s">
        <v>2</v>
      </c>
      <c r="C15" s="136" t="s">
        <v>3</v>
      </c>
      <c r="D15" s="136"/>
      <c r="E15" s="136"/>
      <c r="F15" s="129" t="s">
        <v>4</v>
      </c>
      <c r="G15" s="129"/>
      <c r="H15" s="129"/>
    </row>
    <row r="16" spans="1:8" ht="51" customHeight="1">
      <c r="A16" s="133"/>
      <c r="B16" s="133"/>
      <c r="C16" s="63" t="s">
        <v>5</v>
      </c>
      <c r="D16" s="63" t="s">
        <v>6</v>
      </c>
      <c r="E16" s="63" t="s">
        <v>7</v>
      </c>
      <c r="F16" s="63">
        <v>2020</v>
      </c>
      <c r="G16" s="63">
        <v>2021</v>
      </c>
      <c r="H16" s="63">
        <v>2022</v>
      </c>
    </row>
    <row r="17" spans="1:9">
      <c r="A17" s="64">
        <v>1</v>
      </c>
      <c r="B17" s="64">
        <v>2</v>
      </c>
      <c r="C17" s="63">
        <v>3</v>
      </c>
      <c r="D17" s="63">
        <v>4</v>
      </c>
      <c r="E17" s="63">
        <v>5</v>
      </c>
      <c r="F17" s="63">
        <v>6</v>
      </c>
      <c r="G17" s="63">
        <v>7</v>
      </c>
      <c r="H17" s="63">
        <v>8</v>
      </c>
    </row>
    <row r="18" spans="1:9">
      <c r="A18" s="132" t="s">
        <v>25</v>
      </c>
      <c r="B18" s="65" t="s">
        <v>8</v>
      </c>
      <c r="C18" s="67"/>
      <c r="D18" s="67"/>
      <c r="E18" s="67"/>
      <c r="F18" s="66">
        <v>0</v>
      </c>
      <c r="G18" s="66">
        <v>0</v>
      </c>
      <c r="H18" s="66">
        <v>0</v>
      </c>
    </row>
    <row r="19" spans="1:9">
      <c r="A19" s="132"/>
      <c r="B19" s="65" t="s">
        <v>56</v>
      </c>
      <c r="C19" s="67"/>
      <c r="D19" s="67"/>
      <c r="E19" s="67"/>
      <c r="F19" s="66">
        <v>0</v>
      </c>
      <c r="G19" s="66">
        <v>0</v>
      </c>
      <c r="H19" s="66">
        <v>0</v>
      </c>
    </row>
    <row r="20" spans="1:9" ht="55.5" customHeight="1">
      <c r="A20" s="132"/>
      <c r="B20" s="10" t="s">
        <v>59</v>
      </c>
      <c r="C20" s="67"/>
      <c r="D20" s="67"/>
      <c r="E20" s="67"/>
      <c r="F20" s="68">
        <v>0</v>
      </c>
      <c r="G20" s="68">
        <v>0</v>
      </c>
      <c r="H20" s="68">
        <v>0</v>
      </c>
      <c r="I20" t="s">
        <v>166</v>
      </c>
    </row>
  </sheetData>
  <mergeCells count="8">
    <mergeCell ref="F6:H10"/>
    <mergeCell ref="A18:A20"/>
    <mergeCell ref="A12:H12"/>
    <mergeCell ref="A13:H13"/>
    <mergeCell ref="A15:A16"/>
    <mergeCell ref="B15:B16"/>
    <mergeCell ref="C15:E15"/>
    <mergeCell ref="F15:H15"/>
  </mergeCells>
  <hyperlinks>
    <hyperlink ref="F15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7" right="0.7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opLeftCell="A22" workbookViewId="0">
      <selection activeCell="H39" sqref="H39"/>
    </sheetView>
  </sheetViews>
  <sheetFormatPr defaultRowHeight="15"/>
  <cols>
    <col min="1" max="1" width="21.42578125" customWidth="1"/>
    <col min="2" max="2" width="16.7109375" customWidth="1"/>
    <col min="3" max="3" width="15.28515625" customWidth="1"/>
    <col min="4" max="4" width="16.42578125" customWidth="1"/>
    <col min="5" max="5" width="18.140625" customWidth="1"/>
    <col min="6" max="6" width="12.28515625" customWidth="1"/>
    <col min="7" max="7" width="11.7109375" customWidth="1"/>
    <col min="8" max="8" width="15.5703125" customWidth="1"/>
  </cols>
  <sheetData>
    <row r="1" spans="1:8" ht="18.75">
      <c r="E1" s="23" t="s">
        <v>156</v>
      </c>
    </row>
    <row r="2" spans="1:8" ht="18.75">
      <c r="E2" s="23" t="s">
        <v>151</v>
      </c>
      <c r="F2" s="23"/>
    </row>
    <row r="3" spans="1:8" ht="18.75">
      <c r="E3" s="23" t="s">
        <v>152</v>
      </c>
      <c r="F3" s="23"/>
    </row>
    <row r="4" spans="1:8" ht="18.75">
      <c r="E4" s="23" t="s">
        <v>160</v>
      </c>
      <c r="F4" s="23"/>
    </row>
    <row r="5" spans="1:8" ht="18.75">
      <c r="E5" s="23"/>
      <c r="F5" s="23"/>
    </row>
    <row r="6" spans="1:8" ht="18.75">
      <c r="A6" s="3"/>
      <c r="D6" s="3"/>
      <c r="E6" s="126" t="s">
        <v>165</v>
      </c>
      <c r="F6" s="127"/>
      <c r="G6" s="127"/>
    </row>
    <row r="7" spans="1:8" ht="18.75">
      <c r="A7" s="3"/>
      <c r="D7" s="3"/>
      <c r="E7" s="127"/>
      <c r="F7" s="127"/>
      <c r="G7" s="127"/>
    </row>
    <row r="8" spans="1:8" ht="18.75">
      <c r="A8" s="3"/>
      <c r="D8" s="3"/>
      <c r="E8" s="127"/>
      <c r="F8" s="127"/>
      <c r="G8" s="127"/>
    </row>
    <row r="9" spans="1:8" ht="18.75">
      <c r="A9" s="3"/>
      <c r="D9" s="3"/>
      <c r="E9" s="127"/>
      <c r="F9" s="127"/>
      <c r="G9" s="127"/>
    </row>
    <row r="10" spans="1:8" ht="18.75">
      <c r="A10" s="3"/>
      <c r="D10" s="3"/>
      <c r="E10" s="127"/>
      <c r="F10" s="127"/>
      <c r="G10" s="127"/>
    </row>
    <row r="11" spans="1:8" ht="18.75">
      <c r="A11" s="1"/>
      <c r="E11" s="1"/>
    </row>
    <row r="12" spans="1:8" ht="17.25" customHeight="1">
      <c r="A12" s="143" t="s">
        <v>15</v>
      </c>
      <c r="B12" s="144"/>
      <c r="C12" s="144"/>
      <c r="D12" s="144"/>
      <c r="E12" s="144"/>
      <c r="F12" s="144"/>
      <c r="G12" s="144"/>
      <c r="H12" s="144"/>
    </row>
    <row r="13" spans="1:8" ht="21" customHeight="1">
      <c r="A13" s="145" t="s">
        <v>105</v>
      </c>
      <c r="B13" s="141"/>
      <c r="C13" s="141"/>
      <c r="D13" s="141"/>
      <c r="E13" s="141"/>
    </row>
    <row r="14" spans="1:8" ht="18.75">
      <c r="A14" s="9"/>
    </row>
    <row r="15" spans="1:8">
      <c r="A15" s="133" t="s">
        <v>1</v>
      </c>
      <c r="B15" s="133" t="s">
        <v>2</v>
      </c>
      <c r="C15" s="146" t="s">
        <v>3</v>
      </c>
      <c r="D15" s="146"/>
      <c r="E15" s="146"/>
      <c r="F15" s="129" t="s">
        <v>4</v>
      </c>
      <c r="G15" s="129"/>
      <c r="H15" s="129"/>
    </row>
    <row r="16" spans="1:8" ht="69.75" customHeight="1">
      <c r="A16" s="133"/>
      <c r="B16" s="133"/>
      <c r="C16" s="16" t="s">
        <v>5</v>
      </c>
      <c r="D16" s="16" t="s">
        <v>6</v>
      </c>
      <c r="E16" s="16" t="s">
        <v>7</v>
      </c>
      <c r="F16" s="63">
        <v>2020</v>
      </c>
      <c r="G16" s="63">
        <v>2021</v>
      </c>
      <c r="H16" s="63">
        <v>2022</v>
      </c>
    </row>
    <row r="17" spans="1:9">
      <c r="A17" s="64">
        <v>1</v>
      </c>
      <c r="B17" s="64">
        <v>2</v>
      </c>
      <c r="C17" s="16">
        <v>3</v>
      </c>
      <c r="D17" s="16">
        <v>4</v>
      </c>
      <c r="E17" s="16">
        <v>5</v>
      </c>
      <c r="F17" s="63">
        <v>6</v>
      </c>
      <c r="G17" s="63">
        <v>7</v>
      </c>
      <c r="H17" s="63">
        <v>8</v>
      </c>
    </row>
    <row r="18" spans="1:9" ht="90" customHeight="1">
      <c r="A18" s="117" t="s">
        <v>25</v>
      </c>
      <c r="B18" s="21" t="s">
        <v>8</v>
      </c>
      <c r="C18" s="14" t="s">
        <v>41</v>
      </c>
      <c r="D18" s="14" t="s">
        <v>135</v>
      </c>
      <c r="E18" s="14" t="s">
        <v>42</v>
      </c>
      <c r="F18" s="73">
        <f>F19+F20+F21</f>
        <v>179568.77200000003</v>
      </c>
      <c r="G18" s="73">
        <f>МБ!G20+КБ!G19</f>
        <v>125684.32999999999</v>
      </c>
      <c r="H18" s="73">
        <f>МБ!H20+КБ!H19</f>
        <v>103776.7</v>
      </c>
    </row>
    <row r="19" spans="1:9" ht="63.75">
      <c r="A19" s="117"/>
      <c r="B19" s="21" t="s">
        <v>53</v>
      </c>
      <c r="C19" s="14">
        <v>610</v>
      </c>
      <c r="D19" s="98" t="s">
        <v>100</v>
      </c>
      <c r="E19" s="14" t="s">
        <v>46</v>
      </c>
      <c r="F19" s="74">
        <f>F23+F26</f>
        <v>2942.6019999999999</v>
      </c>
      <c r="G19" s="74">
        <f>G23+G26</f>
        <v>2762.8</v>
      </c>
      <c r="H19" s="74">
        <f>H23+H26</f>
        <v>0</v>
      </c>
    </row>
    <row r="20" spans="1:9" ht="89.25">
      <c r="A20" s="117"/>
      <c r="B20" s="39" t="s">
        <v>54</v>
      </c>
      <c r="C20" s="14">
        <v>620</v>
      </c>
      <c r="D20" s="98" t="s">
        <v>138</v>
      </c>
      <c r="E20" s="14" t="s">
        <v>46</v>
      </c>
      <c r="F20" s="74">
        <f>F27</f>
        <v>30</v>
      </c>
      <c r="G20" s="74">
        <f>G27</f>
        <v>0</v>
      </c>
      <c r="H20" s="74">
        <f>H27</f>
        <v>0</v>
      </c>
    </row>
    <row r="21" spans="1:9" ht="127.5">
      <c r="A21" s="117"/>
      <c r="B21" s="21" t="s">
        <v>55</v>
      </c>
      <c r="C21" s="14">
        <v>630</v>
      </c>
      <c r="D21" s="98" t="s">
        <v>100</v>
      </c>
      <c r="E21" s="14" t="s">
        <v>42</v>
      </c>
      <c r="F21" s="74">
        <f>F24+F29</f>
        <v>176596.17</v>
      </c>
      <c r="G21" s="73">
        <f>G24+G28</f>
        <v>122921.53</v>
      </c>
      <c r="H21" s="73">
        <f>H24+H28</f>
        <v>103776.70000000001</v>
      </c>
    </row>
    <row r="22" spans="1:9">
      <c r="A22" s="21"/>
      <c r="B22" s="21" t="s">
        <v>8</v>
      </c>
      <c r="C22" s="75">
        <v>610.63</v>
      </c>
      <c r="D22" s="14">
        <v>1003</v>
      </c>
      <c r="E22" s="14" t="s">
        <v>46</v>
      </c>
      <c r="F22" s="73">
        <f>F23+F24</f>
        <v>175431.19200000004</v>
      </c>
      <c r="G22" s="73">
        <f>G23+G24</f>
        <v>121678.23</v>
      </c>
      <c r="H22" s="73">
        <f>H23+H24</f>
        <v>99770.6</v>
      </c>
    </row>
    <row r="23" spans="1:9" ht="25.5">
      <c r="A23" s="118" t="s">
        <v>26</v>
      </c>
      <c r="B23" s="39" t="s">
        <v>56</v>
      </c>
      <c r="C23" s="16">
        <v>610</v>
      </c>
      <c r="D23" s="17" t="s">
        <v>12</v>
      </c>
      <c r="E23" s="16" t="s">
        <v>136</v>
      </c>
      <c r="F23" s="76">
        <f>МБ!F25+КБ!F23</f>
        <v>2942.6019999999999</v>
      </c>
      <c r="G23" s="77">
        <f>МБ!G25+КБ!G23</f>
        <v>2762.8</v>
      </c>
      <c r="H23" s="77">
        <f>МБ!H25+КБ!H23</f>
        <v>0</v>
      </c>
    </row>
    <row r="24" spans="1:9" ht="66.75" customHeight="1">
      <c r="A24" s="118"/>
      <c r="B24" s="39" t="s">
        <v>57</v>
      </c>
      <c r="C24" s="16">
        <v>630</v>
      </c>
      <c r="D24" s="17" t="s">
        <v>10</v>
      </c>
      <c r="E24" s="16" t="s">
        <v>46</v>
      </c>
      <c r="F24" s="76">
        <f>МБ!F26+КБ!F24+ФБ!F21</f>
        <v>172488.59000000003</v>
      </c>
      <c r="G24" s="77">
        <f>МБ!G26+КБ!G24</f>
        <v>118915.43</v>
      </c>
      <c r="H24" s="77">
        <f>МБ!H26+КБ!H24</f>
        <v>99770.6</v>
      </c>
    </row>
    <row r="25" spans="1:9">
      <c r="A25" s="118" t="s">
        <v>33</v>
      </c>
      <c r="B25" s="39" t="s">
        <v>8</v>
      </c>
      <c r="C25" s="14">
        <v>610.62</v>
      </c>
      <c r="D25" s="15" t="s">
        <v>13</v>
      </c>
      <c r="E25" s="14" t="s">
        <v>77</v>
      </c>
      <c r="F25" s="73">
        <f>F26+F27</f>
        <v>30</v>
      </c>
      <c r="G25" s="73">
        <f>G26+G27</f>
        <v>0</v>
      </c>
      <c r="H25" s="73">
        <f>H26+H27</f>
        <v>0</v>
      </c>
      <c r="I25" s="20"/>
    </row>
    <row r="26" spans="1:9">
      <c r="A26" s="142"/>
      <c r="B26" s="39" t="s">
        <v>56</v>
      </c>
      <c r="C26" s="16">
        <v>610</v>
      </c>
      <c r="D26" s="17" t="s">
        <v>13</v>
      </c>
      <c r="E26" s="16" t="s">
        <v>77</v>
      </c>
      <c r="F26" s="77">
        <f>МБ!F60</f>
        <v>0</v>
      </c>
      <c r="G26" s="77">
        <f>МБ!G60</f>
        <v>0</v>
      </c>
      <c r="H26" s="77">
        <f>МБ!H60</f>
        <v>0</v>
      </c>
    </row>
    <row r="27" spans="1:9" ht="30" customHeight="1">
      <c r="A27" s="142"/>
      <c r="B27" s="39" t="s">
        <v>75</v>
      </c>
      <c r="C27" s="16">
        <v>620</v>
      </c>
      <c r="D27" s="17" t="s">
        <v>13</v>
      </c>
      <c r="E27" s="16" t="s">
        <v>77</v>
      </c>
      <c r="F27" s="77">
        <f>МБ!F61</f>
        <v>30</v>
      </c>
      <c r="G27" s="77">
        <f>МБ!G61</f>
        <v>0</v>
      </c>
      <c r="H27" s="77">
        <f>МБ!H61</f>
        <v>0</v>
      </c>
    </row>
    <row r="28" spans="1:9" ht="13.5" customHeight="1">
      <c r="A28" s="118" t="s">
        <v>38</v>
      </c>
      <c r="B28" s="39" t="s">
        <v>8</v>
      </c>
      <c r="C28" s="61">
        <v>630</v>
      </c>
      <c r="D28" s="51" t="s">
        <v>19</v>
      </c>
      <c r="E28" s="48" t="s">
        <v>46</v>
      </c>
      <c r="F28" s="78">
        <f>F29</f>
        <v>4107.58</v>
      </c>
      <c r="G28" s="78">
        <f>G29</f>
        <v>4006.1</v>
      </c>
      <c r="H28" s="78">
        <f>H29</f>
        <v>4006.1</v>
      </c>
    </row>
    <row r="29" spans="1:9" ht="50.25" customHeight="1">
      <c r="A29" s="118"/>
      <c r="B29" s="39" t="s">
        <v>57</v>
      </c>
      <c r="C29" s="18">
        <v>630</v>
      </c>
      <c r="D29" s="51" t="s">
        <v>19</v>
      </c>
      <c r="E29" s="48" t="s">
        <v>46</v>
      </c>
      <c r="F29" s="52">
        <f>МБ!F71</f>
        <v>4107.58</v>
      </c>
      <c r="G29" s="52">
        <f>МБ!G70</f>
        <v>4006.1</v>
      </c>
      <c r="H29" s="52">
        <f>МБ!H70+Лист6!H55</f>
        <v>4006.1</v>
      </c>
    </row>
    <row r="30" spans="1:9" ht="23.25" customHeight="1">
      <c r="A30" s="118"/>
      <c r="B30" s="147" t="s">
        <v>166</v>
      </c>
      <c r="C30" s="148"/>
      <c r="D30" s="148"/>
      <c r="E30" s="148"/>
      <c r="F30" s="148"/>
      <c r="G30" s="148"/>
      <c r="H30" s="149"/>
    </row>
    <row r="31" spans="1:9">
      <c r="A31" s="24"/>
    </row>
  </sheetData>
  <mergeCells count="12">
    <mergeCell ref="E6:G10"/>
    <mergeCell ref="A18:A21"/>
    <mergeCell ref="A23:A24"/>
    <mergeCell ref="A25:A27"/>
    <mergeCell ref="A28:A30"/>
    <mergeCell ref="B30:H30"/>
    <mergeCell ref="A12:H12"/>
    <mergeCell ref="A13:E13"/>
    <mergeCell ref="A15:A16"/>
    <mergeCell ref="B15:B16"/>
    <mergeCell ref="C15:E15"/>
    <mergeCell ref="F15:H15"/>
  </mergeCells>
  <hyperlinks>
    <hyperlink ref="F15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МБ</vt:lpstr>
      <vt:lpstr>КБ</vt:lpstr>
      <vt:lpstr>ФБ</vt:lpstr>
      <vt:lpstr>Лист5</vt:lpstr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2021-07-28T04:13:06Z</dcterms:modified>
</cp:coreProperties>
</file>