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Василевская С.П. 20.01.21\"/>
    </mc:Choice>
  </mc:AlternateContent>
  <bookViews>
    <workbookView xWindow="0" yWindow="0" windowWidth="28800" windowHeight="12330" activeTab="3"/>
  </bookViews>
  <sheets>
    <sheet name="район" sheetId="1" r:id="rId1"/>
    <sheet name="край" sheetId="2" r:id="rId2"/>
    <sheet name="федер" sheetId="3" r:id="rId3"/>
    <sheet name="все источники" sheetId="5" r:id="rId4"/>
  </sheets>
  <calcPr calcId="162913" iterate="1"/>
</workbook>
</file>

<file path=xl/calcChain.xml><?xml version="1.0" encoding="utf-8"?>
<calcChain xmlns="http://schemas.openxmlformats.org/spreadsheetml/2006/main">
  <c r="G15" i="2" l="1"/>
  <c r="I36" i="1" l="1"/>
  <c r="I35" i="1" s="1"/>
  <c r="I37" i="1"/>
  <c r="E37" i="1"/>
  <c r="F37" i="1"/>
  <c r="D37" i="1"/>
  <c r="D38" i="1"/>
  <c r="E38" i="1"/>
  <c r="F38" i="1"/>
  <c r="E39" i="1"/>
  <c r="F39" i="1"/>
  <c r="D39" i="1"/>
  <c r="E15" i="2"/>
  <c r="F15" i="2"/>
  <c r="D15" i="2"/>
  <c r="D16" i="2"/>
  <c r="E16" i="2"/>
  <c r="F16" i="2"/>
  <c r="E18" i="2"/>
  <c r="F18" i="2"/>
  <c r="D18" i="2"/>
  <c r="D15" i="3"/>
  <c r="E15" i="3"/>
  <c r="F15" i="3"/>
  <c r="D16" i="3"/>
  <c r="E16" i="3"/>
  <c r="F16" i="3"/>
  <c r="E17" i="3"/>
  <c r="F17" i="3"/>
  <c r="D17" i="3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H40" i="5"/>
  <c r="I40" i="5"/>
  <c r="H38" i="5"/>
  <c r="I38" i="5"/>
  <c r="G19" i="5"/>
  <c r="H19" i="5"/>
  <c r="I19" i="5"/>
  <c r="H18" i="5"/>
  <c r="I18" i="5"/>
  <c r="G18" i="5"/>
  <c r="H16" i="5"/>
  <c r="H15" i="5" s="1"/>
  <c r="I16" i="5"/>
  <c r="I15" i="5" s="1"/>
  <c r="G16" i="5"/>
  <c r="G15" i="5" s="1"/>
  <c r="G15" i="3"/>
  <c r="G37" i="1"/>
  <c r="G36" i="1" s="1"/>
  <c r="G31" i="1"/>
  <c r="D17" i="1"/>
  <c r="E17" i="1"/>
  <c r="F17" i="1"/>
  <c r="H15" i="1"/>
  <c r="I15" i="1"/>
  <c r="G15" i="1"/>
  <c r="H17" i="1"/>
  <c r="I17" i="1"/>
  <c r="G17" i="1"/>
  <c r="G21" i="5"/>
  <c r="G20" i="5" s="1"/>
  <c r="H21" i="5"/>
  <c r="H20" i="5" s="1"/>
  <c r="I21" i="5"/>
  <c r="I20" i="5" s="1"/>
  <c r="G25" i="5"/>
  <c r="H25" i="5"/>
  <c r="I25" i="5"/>
  <c r="G26" i="5"/>
  <c r="H26" i="5"/>
  <c r="I26" i="5"/>
  <c r="G28" i="5"/>
  <c r="H28" i="5"/>
  <c r="I28" i="5"/>
  <c r="G29" i="5"/>
  <c r="H29" i="5"/>
  <c r="I29" i="5"/>
  <c r="G30" i="5"/>
  <c r="H30" i="5"/>
  <c r="I30" i="5"/>
  <c r="G32" i="5"/>
  <c r="H32" i="5"/>
  <c r="I32" i="5"/>
  <c r="G33" i="5"/>
  <c r="H33" i="5"/>
  <c r="I33" i="5"/>
  <c r="G34" i="5"/>
  <c r="H34" i="5"/>
  <c r="H15" i="3"/>
  <c r="I15" i="3"/>
  <c r="H15" i="2"/>
  <c r="I15" i="2"/>
  <c r="H31" i="1"/>
  <c r="I31" i="1"/>
  <c r="I27" i="1"/>
  <c r="H27" i="1"/>
  <c r="G27" i="1"/>
  <c r="H24" i="1"/>
  <c r="I24" i="1"/>
  <c r="G24" i="1"/>
  <c r="H20" i="1"/>
  <c r="I20" i="1"/>
  <c r="G20" i="1"/>
  <c r="E16" i="1"/>
  <c r="D16" i="1"/>
  <c r="F16" i="1"/>
  <c r="D18" i="1"/>
  <c r="E18" i="1"/>
  <c r="F18" i="1"/>
  <c r="D19" i="1"/>
  <c r="E19" i="1"/>
  <c r="F19" i="1"/>
  <c r="D20" i="1"/>
  <c r="E20" i="1"/>
  <c r="F20" i="1"/>
  <c r="D21" i="1"/>
  <c r="E21" i="1"/>
  <c r="F21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E15" i="1"/>
  <c r="F15" i="1"/>
  <c r="D15" i="1"/>
  <c r="H14" i="1" l="1"/>
  <c r="G14" i="1"/>
  <c r="I14" i="1"/>
  <c r="I12" i="1" s="1"/>
  <c r="I24" i="5"/>
  <c r="G23" i="1"/>
  <c r="G22" i="1" s="1"/>
  <c r="I23" i="1"/>
  <c r="I22" i="1" s="1"/>
  <c r="G17" i="5"/>
  <c r="G14" i="5" s="1"/>
  <c r="G13" i="5" s="1"/>
  <c r="H17" i="5"/>
  <c r="H14" i="5" s="1"/>
  <c r="I17" i="5"/>
  <c r="I14" i="5" s="1"/>
  <c r="I37" i="5"/>
  <c r="I36" i="5" s="1"/>
  <c r="I35" i="5" s="1"/>
  <c r="G31" i="5"/>
  <c r="H27" i="5"/>
  <c r="G27" i="5"/>
  <c r="G37" i="5"/>
  <c r="G36" i="5" s="1"/>
  <c r="H31" i="5"/>
  <c r="I27" i="5"/>
  <c r="G24" i="5"/>
  <c r="H37" i="5"/>
  <c r="H36" i="5" s="1"/>
  <c r="H35" i="5" s="1"/>
  <c r="I31" i="5"/>
  <c r="H24" i="5"/>
  <c r="H23" i="1"/>
  <c r="H12" i="1" s="1"/>
  <c r="I14" i="3"/>
  <c r="H14" i="3"/>
  <c r="G14" i="3"/>
  <c r="I14" i="2"/>
  <c r="H14" i="2"/>
  <c r="G14" i="2"/>
  <c r="G12" i="2" s="1"/>
  <c r="G35" i="5" l="1"/>
  <c r="G12" i="1"/>
  <c r="G13" i="3"/>
  <c r="G11" i="3" s="1"/>
  <c r="G12" i="3"/>
  <c r="I13" i="3"/>
  <c r="I11" i="3" s="1"/>
  <c r="I12" i="3"/>
  <c r="H13" i="3"/>
  <c r="H11" i="3" s="1"/>
  <c r="H12" i="3"/>
  <c r="I23" i="5"/>
  <c r="I22" i="5" s="1"/>
  <c r="G23" i="5"/>
  <c r="G12" i="5" s="1"/>
  <c r="H23" i="5"/>
  <c r="H22" i="5" s="1"/>
  <c r="I13" i="2"/>
  <c r="I11" i="2" s="1"/>
  <c r="I12" i="2"/>
  <c r="H13" i="2"/>
  <c r="H11" i="2" s="1"/>
  <c r="H12" i="2"/>
  <c r="G13" i="2"/>
  <c r="G11" i="2" s="1"/>
  <c r="H22" i="1"/>
  <c r="I13" i="1"/>
  <c r="I11" i="1" s="1"/>
  <c r="G35" i="1"/>
  <c r="H13" i="1"/>
  <c r="H11" i="1" l="1"/>
  <c r="I12" i="5"/>
  <c r="H12" i="5"/>
  <c r="G22" i="5"/>
  <c r="G11" i="5" s="1"/>
  <c r="I13" i="5"/>
  <c r="I11" i="5" s="1"/>
  <c r="H13" i="5"/>
  <c r="H11" i="5" s="1"/>
  <c r="G13" i="1"/>
  <c r="G11" i="1" s="1"/>
</calcChain>
</file>

<file path=xl/sharedStrings.xml><?xml version="1.0" encoding="utf-8"?>
<sst xmlns="http://schemas.openxmlformats.org/spreadsheetml/2006/main" count="298" uniqueCount="88">
  <si>
    <t>Наименование муниципальной программы, подпрограммы, основного мероприятия, мероприятия</t>
  </si>
  <si>
    <t>Код бюджетной классификации</t>
  </si>
  <si>
    <t>ГРБС</t>
  </si>
  <si>
    <t>Рз Пр</t>
  </si>
  <si>
    <t>ЦСР</t>
  </si>
  <si>
    <t>Расходы, тыс. руб.</t>
  </si>
  <si>
    <t>2020 год</t>
  </si>
  <si>
    <t>Всего</t>
  </si>
  <si>
    <t>Ответственный исполнитель, соисполнители, участники (ГРБС)</t>
  </si>
  <si>
    <t>Администрация</t>
  </si>
  <si>
    <t>3</t>
  </si>
  <si>
    <t>4</t>
  </si>
  <si>
    <t>5</t>
  </si>
  <si>
    <t xml:space="preserve">Основное мероприятие 1.1
Обеспечение деятельности МБУ «Молодежный центр работы по месту жительства»
</t>
  </si>
  <si>
    <t>Подпрограмма 2 «Развитие молодежной активности»</t>
  </si>
  <si>
    <t xml:space="preserve">Основное мероприятие 2.1
Пропаганда духовно-нравственного развития и патриотического воспитания молодежи
</t>
  </si>
  <si>
    <t>Мероприятие 2.1.2
Проведение молодежных акций, мероприятий, направленных на пропаганду государственных символов Российской Федерации</t>
  </si>
  <si>
    <t xml:space="preserve">Мероприятие 2.2.2
Проведение целевых акций, мероприятий, пропагандирующих семейные ценности
</t>
  </si>
  <si>
    <t xml:space="preserve">Основное мероприятие 2.3
Вовлечение молодежи в социальную и культурную практику
</t>
  </si>
  <si>
    <t>Основное мероприятие 3.1
Содействие обеспечению молодых семей доступным жильем</t>
  </si>
  <si>
    <t>Административное мероприятие 3.1.2
Информирование молодежи о возможностях улучшения жилищных условий и механизмах реализации подпрограмм по обеспечению</t>
  </si>
  <si>
    <t xml:space="preserve">Мероприятие 1.2.1
Приобретение оборудования и предметов длительного пользования
</t>
  </si>
  <si>
    <t>Мероприятие1.3.1
Организация и участие в семинарах, курсах повышения квалификации</t>
  </si>
  <si>
    <r>
      <rPr>
        <i/>
        <sz val="14"/>
        <color theme="1"/>
        <rFont val="Times New Roman"/>
        <family val="1"/>
        <charset val="204"/>
      </rPr>
      <t>Основное мероприятие 1.2
Совершенствование инфра-структуры и материально-технической базы для занятий</t>
    </r>
    <r>
      <rPr>
        <sz val="14"/>
        <color theme="1"/>
        <rFont val="Times New Roman"/>
        <family val="1"/>
        <charset val="204"/>
      </rPr>
      <t xml:space="preserve">
</t>
    </r>
  </si>
  <si>
    <t xml:space="preserve">Основное мероприятие 1.3
Сохранение и формирование кадрового потенциала, повышение его профессионального уровня с учетом современных требований
</t>
  </si>
  <si>
    <t>Мероприятие 1.1.1
Обеспечение муниципальной услуги «Организация досуга детей, подростков и молодежи»</t>
  </si>
  <si>
    <t xml:space="preserve">Мероприятие 2.1.1
Проведение мероприятий по патриотическому воспитанию молодежи
</t>
  </si>
  <si>
    <t>Основное мероприятие 2.2
Повышение уровня гражданского образования молодежи</t>
  </si>
  <si>
    <t>Мероприятие 2.3.1
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</si>
  <si>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2021 год</t>
  </si>
  <si>
    <t>2022 год</t>
  </si>
  <si>
    <t>2021год</t>
  </si>
  <si>
    <t>Мероприятие 2.2.3
Участие в форумных кампаниях различного уровня</t>
  </si>
  <si>
    <t>Муниципальная программа «Молодежная политика Суксунского городского округа»</t>
  </si>
  <si>
    <t>Подпрограмма 1 «Развитие молодежной политики»</t>
  </si>
  <si>
    <t xml:space="preserve">Мероприятие 1.2.2                  Ремонтные (реконструкция, монтаж оборудования) работы по имущественному комплексу учреждения
</t>
  </si>
  <si>
    <t xml:space="preserve">Мероприятие 2.2.1
Проведение мероприятий, информационно-пропагандистской работы, направленных на форми-рование здорового образа жизни
</t>
  </si>
  <si>
    <t>Мероприятие 2.3.2
Проведение мероприятий, акций, направленных на развитие добровольчества</t>
  </si>
  <si>
    <t xml:space="preserve">Мероприятие 2.3.3
Проедение мероприятий по повышению социальной активности молодежи
</t>
  </si>
  <si>
    <t>Мероприятие 3.1.1                   Реализация мероприятий по обеспечению жильем молодых семей</t>
  </si>
  <si>
    <r>
      <t xml:space="preserve">Подпрограмма 3                  </t>
    </r>
    <r>
      <rPr>
        <b/>
        <sz val="14"/>
        <color theme="1"/>
        <rFont val="Times New Roman"/>
        <family val="1"/>
        <charset val="204"/>
      </rPr>
      <t>«</t>
    </r>
    <r>
      <rPr>
        <b/>
        <i/>
        <sz val="14"/>
        <color theme="1"/>
        <rFont val="Times New Roman"/>
        <family val="1"/>
        <charset val="204"/>
      </rPr>
      <t>Молодая семья</t>
    </r>
    <r>
      <rPr>
        <b/>
        <sz val="14"/>
        <color theme="1"/>
        <rFont val="Times New Roman"/>
        <family val="1"/>
        <charset val="204"/>
      </rPr>
      <t>»</t>
    </r>
  </si>
  <si>
    <t>Подпрограмма 3                                                 «Молодая семья»</t>
  </si>
  <si>
    <t>Подпрограмма 3                                                             «Молодая семья»</t>
  </si>
  <si>
    <t xml:space="preserve">Основное мероприятие 1.2
Совершенствование инфра-структуры и материально-технической базы для занятий
</t>
  </si>
  <si>
    <t>610</t>
  </si>
  <si>
    <t>0707</t>
  </si>
  <si>
    <t>13 3 01 L4970</t>
  </si>
  <si>
    <t>13 3 01 2M120</t>
  </si>
  <si>
    <t>13 3 01 00000</t>
  </si>
  <si>
    <t>13 3 00 00000</t>
  </si>
  <si>
    <t>13 2 03 2M110</t>
  </si>
  <si>
    <t>13 2 03 2M100</t>
  </si>
  <si>
    <t>13 2 03 2M090</t>
  </si>
  <si>
    <t>13 2 03 00000</t>
  </si>
  <si>
    <t>13 2 02 2M080</t>
  </si>
  <si>
    <t>13 2 02 2M070</t>
  </si>
  <si>
    <t>13 2 02 2M060</t>
  </si>
  <si>
    <t>13 2 02 00000</t>
  </si>
  <si>
    <t>13 2 01 2M050</t>
  </si>
  <si>
    <t>13 2 01 2M040</t>
  </si>
  <si>
    <t>13 2 01 00000</t>
  </si>
  <si>
    <t>13 2 00 00000</t>
  </si>
  <si>
    <t>13 1 03 2M030</t>
  </si>
  <si>
    <t>13 1 03 00000</t>
  </si>
  <si>
    <t>13 1 02 2M020</t>
  </si>
  <si>
    <t>13 1 02 2M010</t>
  </si>
  <si>
    <t>13 1 02 00000</t>
  </si>
  <si>
    <t>13 1 01 00110</t>
  </si>
  <si>
    <t>13 1 01 00000</t>
  </si>
  <si>
    <t>13 1 00 00000</t>
  </si>
  <si>
    <t>13 0 00 00000</t>
  </si>
  <si>
    <t>13 3 01 SC020</t>
  </si>
  <si>
    <t xml:space="preserve">Администрация </t>
  </si>
  <si>
    <t xml:space="preserve">Администрация  </t>
  </si>
  <si>
    <t>Финансовое обеспечение реализации муниципальной программы Суксунского городского округа за счёт всех источников финансирования</t>
  </si>
  <si>
    <t>Финансовое обеспечение реализации муниципальной программы Суксунского городского округа за счёт средств бюджета Суксунского городского округа</t>
  </si>
  <si>
    <t>»</t>
  </si>
  <si>
    <t>Финансовое обеспечение реализации мунципальной программы Суксунского городского округа за счёт средств Пермского края</t>
  </si>
  <si>
    <t>Финансовое обеспечение реализации мунципальной программы Суксунского городского округа за счёт средств федерального бюджета</t>
  </si>
  <si>
    <t xml:space="preserve">Приложение 2
к изменениям, которые вносятся в муни-ципальную программу Суксунского го-родского округа «Молодёжная политика Суксунского городского округа», утверждённую постановлением Администрации Суксунского муниципального района от 27.12.2019 № 643 «Об утверждении муниципальной программы Суксунского городского округа «Молодёжная политика Суксунского городского округа» 
 </t>
  </si>
  <si>
    <t>«Приложение 4                                                                        к мунципальной программе Суксунского городского округа «Молодёжная политика Суксунского городского округа»</t>
  </si>
  <si>
    <t>«Приложение 3                                                                        к мунципальной программе Суксунского городского округа «Молодёжная политика Суксунского городского округа»</t>
  </si>
  <si>
    <t xml:space="preserve">Приложение 1
к изменениям, которые вносятся в муни-ципальную программу Суксунского го-родского округа «Молодёжная политика Суксунского городского округа», утверждённую постановлением Администрации Суксунского муниципального района от 27.12.2019 № 643 «Об утверждении муниципальной программы Суксунского городского округа «Молодёжная политика Суксунского городского округа» 
 </t>
  </si>
  <si>
    <t xml:space="preserve">Приложение 3
к изменениям, которые вносятся в муни-ципальную программу Суксунского го-родского округа «Молодёжная политика Суксунского городского округа», утверждённую постановлением Администрации Суксунского муниципального района от 27.12.2019 № 643 «Об утверждении муниципальной программы Суксунского городского округа «Молодёжная политика Суксунского городского округа» 
 </t>
  </si>
  <si>
    <t>«Приложение 5                                                                        к мунципальной программе Суксунского городского округа «Молодёжная политика Суксунского городского округа»</t>
  </si>
  <si>
    <t>«Приложение 6                                                                к мунципальной программе Суксунского городского округа «Молодёжная политика Суксунского городского округа»</t>
  </si>
  <si>
    <t xml:space="preserve">Приложение 4 
к изменениям, которые вносятся в муни-ципальную программу Суксунского го-родского округа «Молодёжная политика Суксунского городского округа», утверждённую постановлением Администрации Суксунского муниципального района от 27.12.2019 № 643 «Об утверждении муниципальной программы Суксунского городского округа «Молодёжная политика Суксунского городского округа» 
 </t>
  </si>
  <si>
    <t>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</si>
</sst>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49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4"/>
  <sheetViews>
    <sheetView view="pageBreakPreview" zoomScale="75" zoomScaleNormal="75" zoomScaleSheetLayoutView="75" workbookViewId="0">
      <selection activeCell="G38" sqref="G38"/>
    </sheetView>
  </sheetViews>
  <sheetFormatPr defaultColWidth="20.140625" defaultRowHeight="18.75" x14ac:dyDescent="0.25"/>
  <cols>
    <col min="1" max="1" width="1.42578125" style="3" customWidth="1"/>
    <col min="2" max="2" width="41.5703125" style="3" customWidth="1"/>
    <col min="3" max="3" width="22.28515625" style="3" customWidth="1"/>
    <col min="4" max="5" width="9.140625" style="1" customWidth="1"/>
    <col min="6" max="6" width="13.5703125" style="1" customWidth="1"/>
    <col min="7" max="7" width="18.5703125" style="3" customWidth="1"/>
    <col min="8" max="8" width="19.5703125" style="3" customWidth="1"/>
    <col min="9" max="9" width="19.28515625" style="3" customWidth="1"/>
    <col min="10" max="10" width="4.28515625" style="3" customWidth="1"/>
    <col min="11" max="16384" width="20.140625" style="3"/>
  </cols>
  <sheetData>
    <row r="1" spans="2:9" ht="18.75" customHeight="1" x14ac:dyDescent="0.25">
      <c r="G1" s="2"/>
    </row>
    <row r="2" spans="2:9" ht="196.5" customHeight="1" x14ac:dyDescent="0.25">
      <c r="G2" s="60" t="s">
        <v>82</v>
      </c>
      <c r="H2" s="60"/>
      <c r="I2" s="61"/>
    </row>
    <row r="3" spans="2:9" ht="3.75" customHeight="1" x14ac:dyDescent="0.25">
      <c r="G3" s="2"/>
    </row>
    <row r="4" spans="2:9" ht="78" customHeight="1" x14ac:dyDescent="0.25">
      <c r="G4" s="62" t="s">
        <v>81</v>
      </c>
      <c r="H4" s="63"/>
      <c r="I4" s="63"/>
    </row>
    <row r="5" spans="2:9" ht="18.75" customHeight="1" x14ac:dyDescent="0.25">
      <c r="G5" s="2"/>
    </row>
    <row r="6" spans="2:9" ht="55.5" customHeight="1" x14ac:dyDescent="0.25">
      <c r="B6" s="64" t="s">
        <v>75</v>
      </c>
      <c r="C6" s="64"/>
      <c r="D6" s="64"/>
      <c r="E6" s="64"/>
      <c r="F6" s="64"/>
      <c r="G6" s="64"/>
      <c r="H6" s="64"/>
      <c r="I6" s="64"/>
    </row>
    <row r="7" spans="2:9" ht="12.75" customHeight="1" x14ac:dyDescent="0.25">
      <c r="C7" s="4"/>
    </row>
    <row r="8" spans="2:9" ht="48" customHeight="1" x14ac:dyDescent="0.25">
      <c r="B8" s="65" t="s">
        <v>0</v>
      </c>
      <c r="C8" s="65" t="s">
        <v>8</v>
      </c>
      <c r="D8" s="68" t="s">
        <v>1</v>
      </c>
      <c r="E8" s="68"/>
      <c r="F8" s="68"/>
      <c r="G8" s="65" t="s">
        <v>5</v>
      </c>
      <c r="H8" s="65"/>
      <c r="I8" s="65"/>
    </row>
    <row r="9" spans="2:9" ht="48" customHeight="1" x14ac:dyDescent="0.25">
      <c r="B9" s="65"/>
      <c r="C9" s="65"/>
      <c r="D9" s="21" t="s">
        <v>2</v>
      </c>
      <c r="E9" s="21" t="s">
        <v>3</v>
      </c>
      <c r="F9" s="21" t="s">
        <v>4</v>
      </c>
      <c r="G9" s="20" t="s">
        <v>6</v>
      </c>
      <c r="H9" s="20" t="s">
        <v>29</v>
      </c>
      <c r="I9" s="20" t="s">
        <v>30</v>
      </c>
    </row>
    <row r="10" spans="2:9" s="10" customFormat="1" ht="18.75" customHeight="1" x14ac:dyDescent="0.25">
      <c r="B10" s="20">
        <v>1</v>
      </c>
      <c r="C10" s="20">
        <v>2</v>
      </c>
      <c r="D10" s="21" t="s">
        <v>10</v>
      </c>
      <c r="E10" s="21" t="s">
        <v>11</v>
      </c>
      <c r="F10" s="21" t="s">
        <v>12</v>
      </c>
      <c r="G10" s="20">
        <v>6</v>
      </c>
      <c r="H10" s="20">
        <v>7</v>
      </c>
      <c r="I10" s="20">
        <v>8</v>
      </c>
    </row>
    <row r="11" spans="2:9" ht="37.5" customHeight="1" x14ac:dyDescent="0.25">
      <c r="B11" s="66" t="s">
        <v>33</v>
      </c>
      <c r="C11" s="27" t="s">
        <v>7</v>
      </c>
      <c r="D11" s="67" t="s">
        <v>44</v>
      </c>
      <c r="E11" s="67" t="s">
        <v>45</v>
      </c>
      <c r="F11" s="67" t="s">
        <v>70</v>
      </c>
      <c r="G11" s="28">
        <f>SUM(G13,G22,G35)</f>
        <v>6000.7</v>
      </c>
      <c r="H11" s="28">
        <f>SUM(H13,H22,H35)</f>
        <v>5429.5</v>
      </c>
      <c r="I11" s="28">
        <f>SUM(I13,I22,I35)</f>
        <v>5916.3</v>
      </c>
    </row>
    <row r="12" spans="2:9" ht="40.5" customHeight="1" x14ac:dyDescent="0.25">
      <c r="B12" s="66"/>
      <c r="C12" s="27" t="s">
        <v>72</v>
      </c>
      <c r="D12" s="67"/>
      <c r="E12" s="67"/>
      <c r="F12" s="67"/>
      <c r="G12" s="28">
        <f>SUM(G14,G23)</f>
        <v>5400.7</v>
      </c>
      <c r="H12" s="28">
        <f>SUM(H14,H23)</f>
        <v>5429.5</v>
      </c>
      <c r="I12" s="28">
        <f>SUM(I14,I23,I35)</f>
        <v>5916.3</v>
      </c>
    </row>
    <row r="13" spans="2:9" ht="27.75" customHeight="1" x14ac:dyDescent="0.25">
      <c r="B13" s="56" t="s">
        <v>34</v>
      </c>
      <c r="C13" s="31" t="s">
        <v>7</v>
      </c>
      <c r="D13" s="59" t="s">
        <v>44</v>
      </c>
      <c r="E13" s="59" t="s">
        <v>45</v>
      </c>
      <c r="F13" s="59" t="s">
        <v>69</v>
      </c>
      <c r="G13" s="32">
        <f>G14</f>
        <v>5046.5</v>
      </c>
      <c r="H13" s="32">
        <f t="shared" ref="H13:I13" si="0">H14</f>
        <v>5129.5</v>
      </c>
      <c r="I13" s="32">
        <f t="shared" si="0"/>
        <v>4631.3</v>
      </c>
    </row>
    <row r="14" spans="2:9" ht="42" customHeight="1" x14ac:dyDescent="0.25">
      <c r="B14" s="56"/>
      <c r="C14" s="31" t="s">
        <v>72</v>
      </c>
      <c r="D14" s="59"/>
      <c r="E14" s="59"/>
      <c r="F14" s="59"/>
      <c r="G14" s="32">
        <f>G15+G17+G20</f>
        <v>5046.5</v>
      </c>
      <c r="H14" s="32">
        <f>SUM(H15,H17,H20)</f>
        <v>5129.5</v>
      </c>
      <c r="I14" s="32">
        <f t="shared" ref="I14" si="1">I15+I17+I20</f>
        <v>4631.3</v>
      </c>
    </row>
    <row r="15" spans="2:9" ht="81.75" customHeight="1" x14ac:dyDescent="0.25">
      <c r="B15" s="50" t="s">
        <v>13</v>
      </c>
      <c r="C15" s="33" t="s">
        <v>72</v>
      </c>
      <c r="D15" s="34" t="str">
        <f>'все источники'!D15</f>
        <v>610</v>
      </c>
      <c r="E15" s="34" t="str">
        <f>'все источники'!E15</f>
        <v>0707</v>
      </c>
      <c r="F15" s="34" t="str">
        <f>'все источники'!F15</f>
        <v>13 1 01 00000</v>
      </c>
      <c r="G15" s="35">
        <f>G16</f>
        <v>4786.5</v>
      </c>
      <c r="H15" s="35">
        <f t="shared" ref="H15:I15" si="2">H16</f>
        <v>5019.5</v>
      </c>
      <c r="I15" s="35">
        <f t="shared" si="2"/>
        <v>4606.3</v>
      </c>
    </row>
    <row r="16" spans="2:9" ht="84.75" customHeight="1" x14ac:dyDescent="0.25">
      <c r="B16" s="54" t="s">
        <v>25</v>
      </c>
      <c r="C16" s="36" t="s">
        <v>72</v>
      </c>
      <c r="D16" s="37" t="str">
        <f>'все источники'!D16</f>
        <v>610</v>
      </c>
      <c r="E16" s="37" t="str">
        <f>'все источники'!E16</f>
        <v>0707</v>
      </c>
      <c r="F16" s="37" t="str">
        <f>'все источники'!F16</f>
        <v>13 1 01 00110</v>
      </c>
      <c r="G16" s="38">
        <v>4786.5</v>
      </c>
      <c r="H16" s="38">
        <v>5019.5</v>
      </c>
      <c r="I16" s="38">
        <v>4606.3</v>
      </c>
    </row>
    <row r="17" spans="2:9" s="15" customFormat="1" ht="90" customHeight="1" x14ac:dyDescent="0.25">
      <c r="B17" s="54" t="s">
        <v>23</v>
      </c>
      <c r="C17" s="33" t="s">
        <v>73</v>
      </c>
      <c r="D17" s="34" t="str">
        <f>'все источники'!D17</f>
        <v>610</v>
      </c>
      <c r="E17" s="34" t="str">
        <f>'все источники'!E17</f>
        <v>0707</v>
      </c>
      <c r="F17" s="34" t="str">
        <f>'все источники'!F17</f>
        <v>13 1 02 00000</v>
      </c>
      <c r="G17" s="48">
        <f>SUM(G18:G19)</f>
        <v>260</v>
      </c>
      <c r="H17" s="35">
        <f t="shared" ref="H17:I17" si="3">SUM(H18:H19)</f>
        <v>110</v>
      </c>
      <c r="I17" s="35">
        <f t="shared" si="3"/>
        <v>25</v>
      </c>
    </row>
    <row r="18" spans="2:9" ht="83.25" customHeight="1" x14ac:dyDescent="0.25">
      <c r="B18" s="54" t="s">
        <v>21</v>
      </c>
      <c r="C18" s="36" t="s">
        <v>72</v>
      </c>
      <c r="D18" s="37" t="str">
        <f>'все источники'!D18</f>
        <v>610</v>
      </c>
      <c r="E18" s="37" t="str">
        <f>'все источники'!E18</f>
        <v>0707</v>
      </c>
      <c r="F18" s="37" t="str">
        <f>'все источники'!F18</f>
        <v>13 1 02 2M010</v>
      </c>
      <c r="G18" s="38">
        <v>0</v>
      </c>
      <c r="H18" s="38">
        <v>110</v>
      </c>
      <c r="I18" s="38">
        <v>25</v>
      </c>
    </row>
    <row r="19" spans="2:9" s="13" customFormat="1" ht="99" customHeight="1" x14ac:dyDescent="0.25">
      <c r="B19" s="54" t="s">
        <v>35</v>
      </c>
      <c r="C19" s="36" t="s">
        <v>72</v>
      </c>
      <c r="D19" s="37" t="str">
        <f>'все источники'!D19</f>
        <v>610</v>
      </c>
      <c r="E19" s="37" t="str">
        <f>'все источники'!E19</f>
        <v>0707</v>
      </c>
      <c r="F19" s="37" t="str">
        <f>'все источники'!F19</f>
        <v>13 1 02 2M020</v>
      </c>
      <c r="G19" s="38">
        <v>260</v>
      </c>
      <c r="H19" s="38">
        <v>0</v>
      </c>
      <c r="I19" s="38">
        <v>0</v>
      </c>
    </row>
    <row r="20" spans="2:9" ht="124.5" customHeight="1" x14ac:dyDescent="0.25">
      <c r="B20" s="39" t="s">
        <v>24</v>
      </c>
      <c r="C20" s="33" t="s">
        <v>72</v>
      </c>
      <c r="D20" s="34" t="str">
        <f>'все источники'!D20</f>
        <v>610</v>
      </c>
      <c r="E20" s="34" t="str">
        <f>'все источники'!E20</f>
        <v>0707</v>
      </c>
      <c r="F20" s="34" t="str">
        <f>'все источники'!F20</f>
        <v>13 1 03 00000</v>
      </c>
      <c r="G20" s="35">
        <f>SUM(G21)</f>
        <v>0</v>
      </c>
      <c r="H20" s="35">
        <f t="shared" ref="H20:I20" si="4">SUM(H21)</f>
        <v>0</v>
      </c>
      <c r="I20" s="35">
        <f t="shared" si="4"/>
        <v>0</v>
      </c>
    </row>
    <row r="21" spans="2:9" ht="57.75" customHeight="1" x14ac:dyDescent="0.25">
      <c r="B21" s="40" t="s">
        <v>22</v>
      </c>
      <c r="C21" s="36" t="s">
        <v>72</v>
      </c>
      <c r="D21" s="37" t="str">
        <f>'все источники'!D21</f>
        <v>610</v>
      </c>
      <c r="E21" s="37" t="str">
        <f>'все источники'!E21</f>
        <v>0707</v>
      </c>
      <c r="F21" s="37" t="str">
        <f>'все источники'!F21</f>
        <v>13 1 03 2M030</v>
      </c>
      <c r="G21" s="38">
        <v>0</v>
      </c>
      <c r="H21" s="38">
        <v>0</v>
      </c>
      <c r="I21" s="38">
        <v>0</v>
      </c>
    </row>
    <row r="22" spans="2:9" ht="27" customHeight="1" x14ac:dyDescent="0.25">
      <c r="B22" s="56" t="s">
        <v>14</v>
      </c>
      <c r="C22" s="31" t="s">
        <v>7</v>
      </c>
      <c r="D22" s="57" t="s">
        <v>44</v>
      </c>
      <c r="E22" s="57" t="s">
        <v>45</v>
      </c>
      <c r="F22" s="57" t="s">
        <v>61</v>
      </c>
      <c r="G22" s="32">
        <f>G23</f>
        <v>354.2</v>
      </c>
      <c r="H22" s="32">
        <f>H23</f>
        <v>300</v>
      </c>
      <c r="I22" s="32">
        <f>I23</f>
        <v>485</v>
      </c>
    </row>
    <row r="23" spans="2:9" ht="44.25" customHeight="1" x14ac:dyDescent="0.25">
      <c r="B23" s="69"/>
      <c r="C23" s="31" t="s">
        <v>72</v>
      </c>
      <c r="D23" s="58"/>
      <c r="E23" s="58"/>
      <c r="F23" s="58"/>
      <c r="G23" s="32">
        <f>G24+G27+G31</f>
        <v>354.2</v>
      </c>
      <c r="H23" s="32">
        <f t="shared" ref="H23:I23" si="5">H24+H27+H31</f>
        <v>300</v>
      </c>
      <c r="I23" s="32">
        <f t="shared" si="5"/>
        <v>485</v>
      </c>
    </row>
    <row r="24" spans="2:9" ht="100.9" customHeight="1" x14ac:dyDescent="0.25">
      <c r="B24" s="39" t="s">
        <v>15</v>
      </c>
      <c r="C24" s="33" t="s">
        <v>72</v>
      </c>
      <c r="D24" s="34" t="str">
        <f>'все источники'!D24</f>
        <v>610</v>
      </c>
      <c r="E24" s="34" t="str">
        <f>'все источники'!E24</f>
        <v>0707</v>
      </c>
      <c r="F24" s="34" t="str">
        <f>'все источники'!F24</f>
        <v>13 2 01 00000</v>
      </c>
      <c r="G24" s="35">
        <f>SUM(G25:G26)</f>
        <v>33</v>
      </c>
      <c r="H24" s="35">
        <f t="shared" ref="H24:I24" si="6">SUM(H25:H26)</f>
        <v>42</v>
      </c>
      <c r="I24" s="35">
        <f t="shared" si="6"/>
        <v>50</v>
      </c>
    </row>
    <row r="25" spans="2:9" ht="81" customHeight="1" x14ac:dyDescent="0.25">
      <c r="B25" s="40" t="s">
        <v>26</v>
      </c>
      <c r="C25" s="36" t="s">
        <v>72</v>
      </c>
      <c r="D25" s="37" t="str">
        <f>'все источники'!D25</f>
        <v>610</v>
      </c>
      <c r="E25" s="37" t="str">
        <f>'все источники'!E25</f>
        <v>0707</v>
      </c>
      <c r="F25" s="37" t="str">
        <f>'все источники'!F25</f>
        <v>13 2 01 2M040</v>
      </c>
      <c r="G25" s="38">
        <v>23</v>
      </c>
      <c r="H25" s="38">
        <v>23</v>
      </c>
      <c r="I25" s="38">
        <v>25</v>
      </c>
    </row>
    <row r="26" spans="2:9" ht="104.25" customHeight="1" x14ac:dyDescent="0.25">
      <c r="B26" s="40" t="s">
        <v>16</v>
      </c>
      <c r="C26" s="36" t="s">
        <v>72</v>
      </c>
      <c r="D26" s="37" t="str">
        <f>'все источники'!D26</f>
        <v>610</v>
      </c>
      <c r="E26" s="37" t="str">
        <f>'все источники'!E26</f>
        <v>0707</v>
      </c>
      <c r="F26" s="37" t="str">
        <f>'все источники'!F26</f>
        <v>13 2 01 2M050</v>
      </c>
      <c r="G26" s="38">
        <v>10</v>
      </c>
      <c r="H26" s="38">
        <v>19</v>
      </c>
      <c r="I26" s="38">
        <v>25</v>
      </c>
    </row>
    <row r="27" spans="2:9" s="8" customFormat="1" ht="67.5" customHeight="1" x14ac:dyDescent="0.25">
      <c r="B27" s="39" t="s">
        <v>27</v>
      </c>
      <c r="C27" s="33" t="s">
        <v>72</v>
      </c>
      <c r="D27" s="34" t="str">
        <f>'все источники'!D27</f>
        <v>610</v>
      </c>
      <c r="E27" s="34" t="str">
        <f>'все источники'!E27</f>
        <v>0707</v>
      </c>
      <c r="F27" s="34" t="str">
        <f>'все источники'!F27</f>
        <v>13 2 02 00000</v>
      </c>
      <c r="G27" s="35">
        <f>SUM(G28:G30)</f>
        <v>93.5</v>
      </c>
      <c r="H27" s="35">
        <f t="shared" ref="H27" si="7">SUM(H28:H30)</f>
        <v>76</v>
      </c>
      <c r="I27" s="35">
        <f>SUM(I28:I30)</f>
        <v>84</v>
      </c>
    </row>
    <row r="28" spans="2:9" s="8" customFormat="1" ht="103.5" customHeight="1" x14ac:dyDescent="0.25">
      <c r="B28" s="40" t="s">
        <v>36</v>
      </c>
      <c r="C28" s="36" t="s">
        <v>72</v>
      </c>
      <c r="D28" s="37" t="str">
        <f>'все источники'!D28</f>
        <v>610</v>
      </c>
      <c r="E28" s="37" t="str">
        <f>'все источники'!E28</f>
        <v>0707</v>
      </c>
      <c r="F28" s="37" t="str">
        <f>'все источники'!F28</f>
        <v>13 2 02 2M060</v>
      </c>
      <c r="G28" s="38">
        <v>53.5</v>
      </c>
      <c r="H28" s="38">
        <v>41</v>
      </c>
      <c r="I28" s="38">
        <v>50</v>
      </c>
    </row>
    <row r="29" spans="2:9" s="13" customFormat="1" ht="78.75" customHeight="1" x14ac:dyDescent="0.25">
      <c r="B29" s="40" t="s">
        <v>17</v>
      </c>
      <c r="C29" s="36" t="s">
        <v>72</v>
      </c>
      <c r="D29" s="37" t="str">
        <f>'все источники'!D29</f>
        <v>610</v>
      </c>
      <c r="E29" s="37" t="str">
        <f>'все источники'!E29</f>
        <v>0707</v>
      </c>
      <c r="F29" s="37" t="str">
        <f>'все источники'!F29</f>
        <v>13 2 02 2M070</v>
      </c>
      <c r="G29" s="38">
        <v>35</v>
      </c>
      <c r="H29" s="38">
        <v>25</v>
      </c>
      <c r="I29" s="38">
        <v>30</v>
      </c>
    </row>
    <row r="30" spans="2:9" s="13" customFormat="1" ht="58.5" customHeight="1" x14ac:dyDescent="0.25">
      <c r="B30" s="40" t="s">
        <v>32</v>
      </c>
      <c r="C30" s="36" t="s">
        <v>72</v>
      </c>
      <c r="D30" s="37" t="str">
        <f>'все источники'!D30</f>
        <v>610</v>
      </c>
      <c r="E30" s="37" t="str">
        <f>'все источники'!E30</f>
        <v>0707</v>
      </c>
      <c r="F30" s="37" t="str">
        <f>'все источники'!F30</f>
        <v>13 2 02 2M080</v>
      </c>
      <c r="G30" s="38">
        <v>5</v>
      </c>
      <c r="H30" s="38">
        <v>10</v>
      </c>
      <c r="I30" s="38">
        <v>4</v>
      </c>
    </row>
    <row r="31" spans="2:9" s="13" customFormat="1" ht="84" customHeight="1" x14ac:dyDescent="0.25">
      <c r="B31" s="39" t="s">
        <v>18</v>
      </c>
      <c r="C31" s="33" t="s">
        <v>72</v>
      </c>
      <c r="D31" s="34" t="str">
        <f>'все источники'!D31</f>
        <v>610</v>
      </c>
      <c r="E31" s="34" t="str">
        <f>'все источники'!E31</f>
        <v>0707</v>
      </c>
      <c r="F31" s="34" t="str">
        <f>'все источники'!F31</f>
        <v>13 2 03 00000</v>
      </c>
      <c r="G31" s="35">
        <f>SUM(G32:G34)</f>
        <v>227.7</v>
      </c>
      <c r="H31" s="35">
        <f t="shared" ref="H31:I31" si="8">SUM(H32:H34)</f>
        <v>182</v>
      </c>
      <c r="I31" s="35">
        <f t="shared" si="8"/>
        <v>351</v>
      </c>
    </row>
    <row r="32" spans="2:9" ht="123" customHeight="1" x14ac:dyDescent="0.25">
      <c r="B32" s="40" t="s">
        <v>28</v>
      </c>
      <c r="C32" s="36" t="s">
        <v>72</v>
      </c>
      <c r="D32" s="37" t="str">
        <f>'все источники'!D32</f>
        <v>610</v>
      </c>
      <c r="E32" s="37" t="str">
        <f>'все источники'!E32</f>
        <v>0707</v>
      </c>
      <c r="F32" s="37" t="str">
        <f>'все источники'!F32</f>
        <v>13 2 03 2M090</v>
      </c>
      <c r="G32" s="38">
        <v>87.7</v>
      </c>
      <c r="H32" s="38">
        <v>93</v>
      </c>
      <c r="I32" s="38">
        <v>130.6</v>
      </c>
    </row>
    <row r="33" spans="2:10" ht="79.5" customHeight="1" x14ac:dyDescent="0.25">
      <c r="B33" s="40" t="s">
        <v>37</v>
      </c>
      <c r="C33" s="36" t="s">
        <v>72</v>
      </c>
      <c r="D33" s="37" t="str">
        <f>'все источники'!D33</f>
        <v>610</v>
      </c>
      <c r="E33" s="37" t="str">
        <f>'все источники'!E33</f>
        <v>0707</v>
      </c>
      <c r="F33" s="37" t="str">
        <f>'все источники'!F33</f>
        <v>13 2 03 2M100</v>
      </c>
      <c r="G33" s="38">
        <v>23</v>
      </c>
      <c r="H33" s="38">
        <v>18</v>
      </c>
      <c r="I33" s="38">
        <v>26</v>
      </c>
    </row>
    <row r="34" spans="2:10" ht="79.5" customHeight="1" x14ac:dyDescent="0.25">
      <c r="B34" s="40" t="s">
        <v>38</v>
      </c>
      <c r="C34" s="36" t="s">
        <v>72</v>
      </c>
      <c r="D34" s="37" t="str">
        <f>'все источники'!D34</f>
        <v>610</v>
      </c>
      <c r="E34" s="37" t="str">
        <f>'все источники'!E34</f>
        <v>0707</v>
      </c>
      <c r="F34" s="37" t="str">
        <f>'все источники'!F34</f>
        <v>13 2 03 2M110</v>
      </c>
      <c r="G34" s="38">
        <v>117</v>
      </c>
      <c r="H34" s="38">
        <v>71</v>
      </c>
      <c r="I34" s="38">
        <v>194.4</v>
      </c>
    </row>
    <row r="35" spans="2:10" ht="28.5" customHeight="1" x14ac:dyDescent="0.25">
      <c r="B35" s="56" t="s">
        <v>41</v>
      </c>
      <c r="C35" s="31" t="s">
        <v>7</v>
      </c>
      <c r="D35" s="59" t="s">
        <v>44</v>
      </c>
      <c r="E35" s="59" t="s">
        <v>87</v>
      </c>
      <c r="F35" s="59" t="s">
        <v>49</v>
      </c>
      <c r="G35" s="32">
        <f>G36</f>
        <v>600</v>
      </c>
      <c r="H35" s="32">
        <v>0</v>
      </c>
      <c r="I35" s="32">
        <f>SUM(I36)</f>
        <v>800</v>
      </c>
    </row>
    <row r="36" spans="2:10" ht="28.5" customHeight="1" x14ac:dyDescent="0.25">
      <c r="B36" s="56"/>
      <c r="C36" s="31" t="s">
        <v>9</v>
      </c>
      <c r="D36" s="59"/>
      <c r="E36" s="59"/>
      <c r="F36" s="59"/>
      <c r="G36" s="32">
        <f>G37</f>
        <v>600</v>
      </c>
      <c r="H36" s="32">
        <v>0</v>
      </c>
      <c r="I36" s="32">
        <f>SUM(I38)</f>
        <v>800</v>
      </c>
    </row>
    <row r="37" spans="2:10" ht="60.75" customHeight="1" x14ac:dyDescent="0.25">
      <c r="B37" s="39" t="s">
        <v>19</v>
      </c>
      <c r="C37" s="36" t="s">
        <v>9</v>
      </c>
      <c r="D37" s="34" t="str">
        <f>'все источники'!D37</f>
        <v>610</v>
      </c>
      <c r="E37" s="34" t="str">
        <f>'все источники'!E37</f>
        <v>1003</v>
      </c>
      <c r="F37" s="34" t="str">
        <f>'все источники'!F37</f>
        <v>13 3 01 00000</v>
      </c>
      <c r="G37" s="35">
        <f>SUM(G38:G39)</f>
        <v>600</v>
      </c>
      <c r="H37" s="35">
        <v>0</v>
      </c>
      <c r="I37" s="35">
        <f>SUM(I38)</f>
        <v>800</v>
      </c>
    </row>
    <row r="38" spans="2:10" ht="84.75" customHeight="1" x14ac:dyDescent="0.25">
      <c r="B38" s="40" t="s">
        <v>39</v>
      </c>
      <c r="C38" s="36" t="s">
        <v>9</v>
      </c>
      <c r="D38" s="37" t="str">
        <f>'все источники'!D38</f>
        <v>610</v>
      </c>
      <c r="E38" s="37" t="str">
        <f>'все источники'!E38</f>
        <v>1003</v>
      </c>
      <c r="F38" s="37" t="str">
        <f>'все источники'!F38</f>
        <v>13 3 01 L4970</v>
      </c>
      <c r="G38" s="38">
        <v>600</v>
      </c>
      <c r="H38" s="38">
        <v>0</v>
      </c>
      <c r="I38" s="38">
        <v>800</v>
      </c>
    </row>
    <row r="39" spans="2:10" ht="138.75" customHeight="1" x14ac:dyDescent="0.3">
      <c r="B39" s="40" t="s">
        <v>20</v>
      </c>
      <c r="C39" s="36" t="s">
        <v>9</v>
      </c>
      <c r="D39" s="37" t="str">
        <f>'все источники'!D40</f>
        <v>610</v>
      </c>
      <c r="E39" s="37" t="str">
        <f>'все источники'!E40</f>
        <v>1003</v>
      </c>
      <c r="F39" s="37" t="str">
        <f>'все источники'!F40</f>
        <v>13 3 01 2M120</v>
      </c>
      <c r="G39" s="38">
        <v>0</v>
      </c>
      <c r="H39" s="38">
        <v>0</v>
      </c>
      <c r="I39" s="38">
        <v>0</v>
      </c>
      <c r="J39" s="55" t="s">
        <v>76</v>
      </c>
    </row>
    <row r="40" spans="2:10" ht="97.5" customHeight="1" x14ac:dyDescent="0.25"/>
    <row r="41" spans="2:10" ht="57.75" customHeight="1" x14ac:dyDescent="0.25"/>
    <row r="42" spans="2:10" ht="93.75" customHeight="1" x14ac:dyDescent="0.25"/>
    <row r="43" spans="2:10" ht="76.5" customHeight="1" x14ac:dyDescent="0.25"/>
    <row r="44" spans="2:10" ht="59.25" customHeight="1" x14ac:dyDescent="0.25"/>
    <row r="45" spans="2:10" ht="115.5" customHeight="1" x14ac:dyDescent="0.25"/>
    <row r="46" spans="2:10" ht="75.75" customHeight="1" x14ac:dyDescent="0.25"/>
    <row r="47" spans="2:10" ht="75" customHeight="1" x14ac:dyDescent="0.25"/>
    <row r="49" spans="2:9" s="9" customFormat="1" x14ac:dyDescent="0.25">
      <c r="B49" s="3"/>
      <c r="C49" s="3"/>
      <c r="D49" s="1"/>
      <c r="E49" s="1"/>
      <c r="F49" s="1"/>
      <c r="G49" s="3"/>
      <c r="H49" s="3"/>
      <c r="I49" s="3"/>
    </row>
    <row r="50" spans="2:9" ht="23.25" customHeight="1" x14ac:dyDescent="0.25"/>
    <row r="51" spans="2:9" ht="23.25" customHeight="1" x14ac:dyDescent="0.25"/>
    <row r="53" spans="2:9" ht="105.75" customHeight="1" x14ac:dyDescent="0.25"/>
    <row r="54" spans="2:9" ht="95.25" customHeight="1" x14ac:dyDescent="0.25"/>
  </sheetData>
  <mergeCells count="23">
    <mergeCell ref="G2:I2"/>
    <mergeCell ref="G4:I4"/>
    <mergeCell ref="F13:F14"/>
    <mergeCell ref="F35:F36"/>
    <mergeCell ref="F22:F23"/>
    <mergeCell ref="B6:I6"/>
    <mergeCell ref="G8:I8"/>
    <mergeCell ref="B11:B12"/>
    <mergeCell ref="F11:F12"/>
    <mergeCell ref="D8:F8"/>
    <mergeCell ref="C8:C9"/>
    <mergeCell ref="B8:B9"/>
    <mergeCell ref="D11:D12"/>
    <mergeCell ref="E11:E12"/>
    <mergeCell ref="B22:B23"/>
    <mergeCell ref="B13:B14"/>
    <mergeCell ref="B35:B36"/>
    <mergeCell ref="D22:D23"/>
    <mergeCell ref="E22:E23"/>
    <mergeCell ref="D13:D14"/>
    <mergeCell ref="E13:E14"/>
    <mergeCell ref="D35:D36"/>
    <mergeCell ref="E35:E36"/>
  </mergeCells>
  <pageMargins left="0.39370078740157483" right="7.874015748031496E-2" top="0.15748031496062992" bottom="3.937007874015748E-2" header="0.31496062992125984" footer="0.31496062992125984"/>
  <pageSetup paperSize="9" scale="61" fitToHeight="3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2"/>
  <sheetViews>
    <sheetView view="pageBreakPreview" topLeftCell="A7" zoomScale="90" zoomScaleNormal="75" zoomScaleSheetLayoutView="90" workbookViewId="0">
      <selection activeCell="F17" sqref="F17"/>
    </sheetView>
  </sheetViews>
  <sheetFormatPr defaultColWidth="20.140625" defaultRowHeight="18.75" x14ac:dyDescent="0.25"/>
  <cols>
    <col min="1" max="1" width="1.42578125" style="3" customWidth="1"/>
    <col min="2" max="2" width="41.42578125" style="3" customWidth="1"/>
    <col min="3" max="3" width="21.85546875" style="3" customWidth="1"/>
    <col min="4" max="5" width="9.140625" style="1" customWidth="1"/>
    <col min="6" max="6" width="13.5703125" style="1" customWidth="1"/>
    <col min="7" max="7" width="17.28515625" style="3" customWidth="1"/>
    <col min="8" max="8" width="16.7109375" style="3" customWidth="1"/>
    <col min="9" max="9" width="13.42578125" style="3" customWidth="1"/>
    <col min="10" max="10" width="2.5703125" style="3" customWidth="1"/>
    <col min="11" max="16384" width="20.140625" style="3"/>
  </cols>
  <sheetData>
    <row r="1" spans="2:9" x14ac:dyDescent="0.25">
      <c r="G1" s="2"/>
    </row>
    <row r="2" spans="2:9" ht="237" customHeight="1" x14ac:dyDescent="0.25">
      <c r="G2" s="60" t="s">
        <v>79</v>
      </c>
      <c r="H2" s="60"/>
      <c r="I2" s="61"/>
    </row>
    <row r="3" spans="2:9" ht="6.75" customHeight="1" x14ac:dyDescent="0.25">
      <c r="G3" s="2"/>
    </row>
    <row r="4" spans="2:9" ht="103.5" customHeight="1" x14ac:dyDescent="0.25">
      <c r="G4" s="62" t="s">
        <v>80</v>
      </c>
      <c r="H4" s="63"/>
      <c r="I4" s="63"/>
    </row>
    <row r="5" spans="2:9" ht="6.75" customHeight="1" x14ac:dyDescent="0.25">
      <c r="G5" s="2"/>
    </row>
    <row r="6" spans="2:9" ht="42.75" customHeight="1" x14ac:dyDescent="0.25">
      <c r="B6" s="64" t="s">
        <v>77</v>
      </c>
      <c r="C6" s="64"/>
      <c r="D6" s="64"/>
      <c r="E6" s="64"/>
      <c r="F6" s="64"/>
      <c r="G6" s="64"/>
      <c r="H6" s="64"/>
      <c r="I6" s="64"/>
    </row>
    <row r="7" spans="2:9" x14ac:dyDescent="0.25">
      <c r="C7" s="4"/>
    </row>
    <row r="8" spans="2:9" ht="51" customHeight="1" x14ac:dyDescent="0.25">
      <c r="B8" s="65" t="s">
        <v>0</v>
      </c>
      <c r="C8" s="65" t="s">
        <v>8</v>
      </c>
      <c r="D8" s="68" t="s">
        <v>1</v>
      </c>
      <c r="E8" s="68"/>
      <c r="F8" s="68"/>
      <c r="G8" s="65" t="s">
        <v>5</v>
      </c>
      <c r="H8" s="65"/>
      <c r="I8" s="65"/>
    </row>
    <row r="9" spans="2:9" ht="51" customHeight="1" x14ac:dyDescent="0.25">
      <c r="B9" s="65"/>
      <c r="C9" s="65"/>
      <c r="D9" s="5" t="s">
        <v>2</v>
      </c>
      <c r="E9" s="5" t="s">
        <v>3</v>
      </c>
      <c r="F9" s="5" t="s">
        <v>4</v>
      </c>
      <c r="G9" s="17" t="s">
        <v>6</v>
      </c>
      <c r="H9" s="17" t="s">
        <v>29</v>
      </c>
      <c r="I9" s="17" t="s">
        <v>30</v>
      </c>
    </row>
    <row r="10" spans="2:9" s="10" customFormat="1" ht="21" customHeight="1" x14ac:dyDescent="0.25">
      <c r="B10" s="11">
        <v>1</v>
      </c>
      <c r="C10" s="11">
        <v>2</v>
      </c>
      <c r="D10" s="12" t="s">
        <v>10</v>
      </c>
      <c r="E10" s="12" t="s">
        <v>11</v>
      </c>
      <c r="F10" s="12" t="s">
        <v>12</v>
      </c>
      <c r="G10" s="11">
        <v>6</v>
      </c>
      <c r="H10" s="11">
        <v>7</v>
      </c>
      <c r="I10" s="11">
        <v>8</v>
      </c>
    </row>
    <row r="11" spans="2:9" ht="29.25" customHeight="1" x14ac:dyDescent="0.25">
      <c r="B11" s="66" t="s">
        <v>33</v>
      </c>
      <c r="C11" s="27" t="s">
        <v>7</v>
      </c>
      <c r="D11" s="70" t="s">
        <v>44</v>
      </c>
      <c r="E11" s="70" t="s">
        <v>87</v>
      </c>
      <c r="F11" s="70" t="s">
        <v>70</v>
      </c>
      <c r="G11" s="28">
        <f>SUM(G13)</f>
        <v>2927.5299999999997</v>
      </c>
      <c r="H11" s="29">
        <f t="shared" ref="H11:I11" si="0">H13</f>
        <v>4419.9449999999997</v>
      </c>
      <c r="I11" s="29">
        <f t="shared" si="0"/>
        <v>0</v>
      </c>
    </row>
    <row r="12" spans="2:9" ht="50.25" customHeight="1" x14ac:dyDescent="0.25">
      <c r="B12" s="66"/>
      <c r="C12" s="27" t="s">
        <v>9</v>
      </c>
      <c r="D12" s="71"/>
      <c r="E12" s="71"/>
      <c r="F12" s="71"/>
      <c r="G12" s="28">
        <f>SUM(G14)</f>
        <v>2927.5299999999997</v>
      </c>
      <c r="H12" s="29">
        <f t="shared" ref="H12:I12" si="1">H14</f>
        <v>4419.9449999999997</v>
      </c>
      <c r="I12" s="29">
        <f t="shared" si="1"/>
        <v>0</v>
      </c>
    </row>
    <row r="13" spans="2:9" ht="21.75" customHeight="1" x14ac:dyDescent="0.25">
      <c r="B13" s="80" t="s">
        <v>40</v>
      </c>
      <c r="C13" s="31" t="s">
        <v>7</v>
      </c>
      <c r="D13" s="72">
        <v>610</v>
      </c>
      <c r="E13" s="72" t="s">
        <v>87</v>
      </c>
      <c r="F13" s="72" t="s">
        <v>49</v>
      </c>
      <c r="G13" s="32">
        <f>G14</f>
        <v>2927.5299999999997</v>
      </c>
      <c r="H13" s="30">
        <f t="shared" ref="H13:I13" si="2">H14</f>
        <v>4419.9449999999997</v>
      </c>
      <c r="I13" s="30">
        <f t="shared" si="2"/>
        <v>0</v>
      </c>
    </row>
    <row r="14" spans="2:9" ht="21.75" customHeight="1" x14ac:dyDescent="0.25">
      <c r="B14" s="81"/>
      <c r="C14" s="31" t="s">
        <v>9</v>
      </c>
      <c r="D14" s="73"/>
      <c r="E14" s="73"/>
      <c r="F14" s="73"/>
      <c r="G14" s="32">
        <f>G15</f>
        <v>2927.5299999999997</v>
      </c>
      <c r="H14" s="30">
        <f t="shared" ref="H14:I14" si="3">H15</f>
        <v>4419.9449999999997</v>
      </c>
      <c r="I14" s="30">
        <f t="shared" si="3"/>
        <v>0</v>
      </c>
    </row>
    <row r="15" spans="2:9" ht="81" customHeight="1" x14ac:dyDescent="0.25">
      <c r="B15" s="50" t="s">
        <v>19</v>
      </c>
      <c r="C15" s="33" t="s">
        <v>9</v>
      </c>
      <c r="D15" s="34" t="str">
        <f>'все источники'!D37</f>
        <v>610</v>
      </c>
      <c r="E15" s="34" t="str">
        <f>'все источники'!E37</f>
        <v>1003</v>
      </c>
      <c r="F15" s="34" t="str">
        <f>'все источники'!F37</f>
        <v>13 3 01 00000</v>
      </c>
      <c r="G15" s="35">
        <f>SUM(G16:G17)</f>
        <v>2927.5299999999997</v>
      </c>
      <c r="H15" s="26">
        <f t="shared" ref="H15:I15" si="4">H18+SUM(H16:H18)</f>
        <v>4419.9449999999997</v>
      </c>
      <c r="I15" s="26">
        <f t="shared" si="4"/>
        <v>0</v>
      </c>
    </row>
    <row r="16" spans="2:9" ht="43.5" customHeight="1" x14ac:dyDescent="0.25">
      <c r="B16" s="74" t="s">
        <v>39</v>
      </c>
      <c r="C16" s="76" t="s">
        <v>9</v>
      </c>
      <c r="D16" s="78" t="str">
        <f>'все источники'!D38</f>
        <v>610</v>
      </c>
      <c r="E16" s="78" t="str">
        <f>'все источники'!E38</f>
        <v>1003</v>
      </c>
      <c r="F16" s="37" t="str">
        <f>'все источники'!F38</f>
        <v>13 3 01 L4970</v>
      </c>
      <c r="G16" s="38">
        <v>635.24300000000005</v>
      </c>
      <c r="H16" s="25">
        <v>0</v>
      </c>
      <c r="I16" s="25">
        <v>0</v>
      </c>
    </row>
    <row r="17" spans="2:10" s="23" customFormat="1" ht="38.25" customHeight="1" x14ac:dyDescent="0.25">
      <c r="B17" s="75"/>
      <c r="C17" s="77"/>
      <c r="D17" s="79"/>
      <c r="E17" s="79"/>
      <c r="F17" s="37" t="s">
        <v>71</v>
      </c>
      <c r="G17" s="38">
        <v>2292.2869999999998</v>
      </c>
      <c r="H17" s="25">
        <v>4419.9449999999997</v>
      </c>
      <c r="I17" s="25">
        <v>0</v>
      </c>
    </row>
    <row r="18" spans="2:10" ht="138.75" customHeight="1" x14ac:dyDescent="0.3">
      <c r="B18" s="54" t="s">
        <v>20</v>
      </c>
      <c r="C18" s="36" t="s">
        <v>9</v>
      </c>
      <c r="D18" s="37" t="str">
        <f>'все источники'!D40</f>
        <v>610</v>
      </c>
      <c r="E18" s="37" t="str">
        <f>'все источники'!E40</f>
        <v>1003</v>
      </c>
      <c r="F18" s="37" t="str">
        <f>'все источники'!F40</f>
        <v>13 3 01 2M120</v>
      </c>
      <c r="G18" s="38">
        <v>0</v>
      </c>
      <c r="H18" s="25">
        <v>0</v>
      </c>
      <c r="I18" s="25">
        <v>0</v>
      </c>
      <c r="J18" s="55" t="s">
        <v>76</v>
      </c>
    </row>
    <row r="20" spans="2:10" ht="135" customHeight="1" x14ac:dyDescent="0.25"/>
    <row r="21" spans="2:10" s="8" customFormat="1" ht="233.25" customHeight="1" x14ac:dyDescent="0.25">
      <c r="B21" s="3"/>
      <c r="C21" s="3"/>
      <c r="D21" s="1"/>
      <c r="E21" s="1"/>
      <c r="F21" s="1"/>
      <c r="G21" s="3"/>
      <c r="H21" s="3"/>
      <c r="I21" s="3"/>
    </row>
    <row r="22" spans="2:10" s="8" customFormat="1" ht="218.25" customHeight="1" x14ac:dyDescent="0.25">
      <c r="B22" s="3"/>
      <c r="C22" s="3"/>
      <c r="D22" s="1"/>
      <c r="E22" s="1"/>
      <c r="F22" s="1"/>
      <c r="G22" s="3"/>
      <c r="H22" s="3"/>
      <c r="I22" s="3"/>
    </row>
  </sheetData>
  <mergeCells count="19">
    <mergeCell ref="B16:B17"/>
    <mergeCell ref="C16:C17"/>
    <mergeCell ref="D16:D17"/>
    <mergeCell ref="E16:E17"/>
    <mergeCell ref="B11:B12"/>
    <mergeCell ref="B13:B14"/>
    <mergeCell ref="D11:D12"/>
    <mergeCell ref="E11:E12"/>
    <mergeCell ref="D13:D14"/>
    <mergeCell ref="E13:E14"/>
    <mergeCell ref="F11:F12"/>
    <mergeCell ref="F13:F14"/>
    <mergeCell ref="G2:I2"/>
    <mergeCell ref="G4:I4"/>
    <mergeCell ref="B6:I6"/>
    <mergeCell ref="B8:B9"/>
    <mergeCell ref="C8:C9"/>
    <mergeCell ref="D8:F8"/>
    <mergeCell ref="G8:I8"/>
  </mergeCells>
  <pageMargins left="0.39370078740157483" right="7.874015748031496E-2" top="0.15748031496062992" bottom="3.937007874015748E-2" header="0.31496062992125984" footer="0.31496062992125984"/>
  <pageSetup paperSize="9" scale="66" fitToHeight="3" orientation="portrait" r:id="rId1"/>
  <headerFooter differentFirst="1">
    <oddHeader>&amp;C&amp;P</oddHeader>
  </headerFooter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"/>
  <sheetViews>
    <sheetView view="pageBreakPreview" topLeftCell="A7" zoomScale="90" zoomScaleNormal="75" zoomScaleSheetLayoutView="90" workbookViewId="0">
      <selection activeCell="E16" sqref="E16"/>
    </sheetView>
  </sheetViews>
  <sheetFormatPr defaultColWidth="20.140625" defaultRowHeight="18.75" x14ac:dyDescent="0.25"/>
  <cols>
    <col min="1" max="1" width="1.42578125" style="3" customWidth="1"/>
    <col min="2" max="2" width="41.42578125" style="3" customWidth="1"/>
    <col min="3" max="3" width="21.85546875" style="3" customWidth="1"/>
    <col min="4" max="5" width="9.140625" style="1" customWidth="1"/>
    <col min="6" max="6" width="13.5703125" style="1" customWidth="1"/>
    <col min="7" max="7" width="16" style="3" customWidth="1"/>
    <col min="8" max="9" width="16.5703125" style="3" customWidth="1"/>
    <col min="10" max="16384" width="20.140625" style="3"/>
  </cols>
  <sheetData>
    <row r="1" spans="2:9" x14ac:dyDescent="0.25">
      <c r="G1" s="2"/>
    </row>
    <row r="2" spans="2:9" ht="233.25" customHeight="1" x14ac:dyDescent="0.25">
      <c r="G2" s="60" t="s">
        <v>83</v>
      </c>
      <c r="H2" s="60"/>
      <c r="I2" s="61"/>
    </row>
    <row r="3" spans="2:9" ht="11.25" customHeight="1" x14ac:dyDescent="0.25">
      <c r="G3" s="2"/>
    </row>
    <row r="4" spans="2:9" ht="95.25" customHeight="1" x14ac:dyDescent="0.25">
      <c r="G4" s="62" t="s">
        <v>84</v>
      </c>
      <c r="H4" s="63"/>
      <c r="I4" s="63"/>
    </row>
    <row r="5" spans="2:9" s="16" customFormat="1" ht="9" customHeight="1" x14ac:dyDescent="0.25">
      <c r="D5" s="1"/>
      <c r="E5" s="2"/>
    </row>
    <row r="6" spans="2:9" ht="40.5" customHeight="1" x14ac:dyDescent="0.25">
      <c r="B6" s="64" t="s">
        <v>78</v>
      </c>
      <c r="C6" s="64"/>
      <c r="D6" s="64"/>
      <c r="E6" s="64"/>
      <c r="F6" s="64"/>
      <c r="G6" s="64"/>
      <c r="H6" s="64"/>
      <c r="I6" s="64"/>
    </row>
    <row r="7" spans="2:9" x14ac:dyDescent="0.25">
      <c r="C7" s="4"/>
    </row>
    <row r="8" spans="2:9" ht="51" customHeight="1" x14ac:dyDescent="0.25">
      <c r="B8" s="65" t="s">
        <v>0</v>
      </c>
      <c r="C8" s="65" t="s">
        <v>8</v>
      </c>
      <c r="D8" s="68" t="s">
        <v>1</v>
      </c>
      <c r="E8" s="68"/>
      <c r="F8" s="68"/>
      <c r="G8" s="65" t="s">
        <v>5</v>
      </c>
      <c r="H8" s="65"/>
      <c r="I8" s="65"/>
    </row>
    <row r="9" spans="2:9" ht="51" customHeight="1" x14ac:dyDescent="0.25">
      <c r="B9" s="65"/>
      <c r="C9" s="65"/>
      <c r="D9" s="5" t="s">
        <v>2</v>
      </c>
      <c r="E9" s="5" t="s">
        <v>3</v>
      </c>
      <c r="F9" s="5" t="s">
        <v>4</v>
      </c>
      <c r="G9" s="17" t="s">
        <v>6</v>
      </c>
      <c r="H9" s="17" t="s">
        <v>29</v>
      </c>
      <c r="I9" s="17" t="s">
        <v>30</v>
      </c>
    </row>
    <row r="10" spans="2:9" s="10" customFormat="1" ht="20.25" customHeight="1" x14ac:dyDescent="0.25">
      <c r="B10" s="46">
        <v>1</v>
      </c>
      <c r="C10" s="46">
        <v>2</v>
      </c>
      <c r="D10" s="47" t="s">
        <v>10</v>
      </c>
      <c r="E10" s="47" t="s">
        <v>11</v>
      </c>
      <c r="F10" s="47" t="s">
        <v>12</v>
      </c>
      <c r="G10" s="46">
        <v>6</v>
      </c>
      <c r="H10" s="46">
        <v>7</v>
      </c>
      <c r="I10" s="46">
        <v>8</v>
      </c>
    </row>
    <row r="11" spans="2:9" ht="29.25" customHeight="1" x14ac:dyDescent="0.25">
      <c r="B11" s="82" t="s">
        <v>33</v>
      </c>
      <c r="C11" s="46" t="s">
        <v>7</v>
      </c>
      <c r="D11" s="85">
        <v>610</v>
      </c>
      <c r="E11" s="89" t="s">
        <v>87</v>
      </c>
      <c r="F11" s="85" t="s">
        <v>70</v>
      </c>
      <c r="G11" s="29">
        <f>G13</f>
        <v>1717.508</v>
      </c>
      <c r="H11" s="29">
        <f t="shared" ref="H11:I11" si="0">H13</f>
        <v>0</v>
      </c>
      <c r="I11" s="29">
        <f t="shared" si="0"/>
        <v>0</v>
      </c>
    </row>
    <row r="12" spans="2:9" ht="46.5" customHeight="1" x14ac:dyDescent="0.25">
      <c r="B12" s="82"/>
      <c r="C12" s="46" t="s">
        <v>9</v>
      </c>
      <c r="D12" s="86"/>
      <c r="E12" s="90"/>
      <c r="F12" s="86"/>
      <c r="G12" s="29">
        <f>G14</f>
        <v>1717.508</v>
      </c>
      <c r="H12" s="29">
        <f t="shared" ref="H12:I12" si="1">H14</f>
        <v>0</v>
      </c>
      <c r="I12" s="29">
        <f t="shared" si="1"/>
        <v>0</v>
      </c>
    </row>
    <row r="13" spans="2:9" ht="19.5" x14ac:dyDescent="0.25">
      <c r="B13" s="83" t="s">
        <v>40</v>
      </c>
      <c r="C13" s="41" t="s">
        <v>7</v>
      </c>
      <c r="D13" s="91" t="s">
        <v>44</v>
      </c>
      <c r="E13" s="91" t="s">
        <v>87</v>
      </c>
      <c r="F13" s="87" t="s">
        <v>49</v>
      </c>
      <c r="G13" s="30">
        <f>G14</f>
        <v>1717.508</v>
      </c>
      <c r="H13" s="30">
        <f t="shared" ref="H13:I14" si="2">H14</f>
        <v>0</v>
      </c>
      <c r="I13" s="30">
        <f t="shared" si="2"/>
        <v>0</v>
      </c>
    </row>
    <row r="14" spans="2:9" ht="39" x14ac:dyDescent="0.25">
      <c r="B14" s="84"/>
      <c r="C14" s="41" t="s">
        <v>9</v>
      </c>
      <c r="D14" s="88"/>
      <c r="E14" s="92"/>
      <c r="F14" s="88"/>
      <c r="G14" s="30">
        <f>G15</f>
        <v>1717.508</v>
      </c>
      <c r="H14" s="30">
        <f t="shared" si="2"/>
        <v>0</v>
      </c>
      <c r="I14" s="30">
        <f t="shared" si="2"/>
        <v>0</v>
      </c>
    </row>
    <row r="15" spans="2:9" ht="87.75" customHeight="1" x14ac:dyDescent="0.25">
      <c r="B15" s="52" t="s">
        <v>19</v>
      </c>
      <c r="C15" s="42" t="s">
        <v>9</v>
      </c>
      <c r="D15" s="14" t="str">
        <f>'все источники'!D37</f>
        <v>610</v>
      </c>
      <c r="E15" s="14" t="str">
        <f>'все источники'!E37</f>
        <v>1003</v>
      </c>
      <c r="F15" s="14" t="str">
        <f>'все источники'!F37</f>
        <v>13 3 01 00000</v>
      </c>
      <c r="G15" s="26">
        <f>SUM(G16:G17)</f>
        <v>1717.508</v>
      </c>
      <c r="H15" s="26">
        <f t="shared" ref="H15:I15" si="3">SUM(H16:H17)</f>
        <v>0</v>
      </c>
      <c r="I15" s="26">
        <f t="shared" si="3"/>
        <v>0</v>
      </c>
    </row>
    <row r="16" spans="2:9" s="13" customFormat="1" ht="75.75" customHeight="1" x14ac:dyDescent="0.25">
      <c r="B16" s="45" t="s">
        <v>39</v>
      </c>
      <c r="C16" s="22" t="s">
        <v>9</v>
      </c>
      <c r="D16" s="43" t="str">
        <f>'все источники'!D38</f>
        <v>610</v>
      </c>
      <c r="E16" s="43" t="str">
        <f>'все источники'!E38</f>
        <v>1003</v>
      </c>
      <c r="F16" s="43" t="str">
        <f>'все источники'!F38</f>
        <v>13 3 01 L4970</v>
      </c>
      <c r="G16" s="26">
        <v>1717.508</v>
      </c>
      <c r="H16" s="26">
        <v>0</v>
      </c>
      <c r="I16" s="26">
        <v>0</v>
      </c>
    </row>
    <row r="17" spans="2:9" ht="141.75" customHeight="1" x14ac:dyDescent="0.25">
      <c r="B17" s="49" t="s">
        <v>20</v>
      </c>
      <c r="C17" s="22" t="s">
        <v>9</v>
      </c>
      <c r="D17" s="43" t="str">
        <f>'все источники'!D40</f>
        <v>610</v>
      </c>
      <c r="E17" s="43" t="str">
        <f>'все источники'!E40</f>
        <v>1003</v>
      </c>
      <c r="F17" s="43" t="str">
        <f>'все источники'!F40</f>
        <v>13 3 01 2M120</v>
      </c>
      <c r="G17" s="25">
        <v>0</v>
      </c>
      <c r="H17" s="25">
        <v>0</v>
      </c>
      <c r="I17" s="25">
        <v>0</v>
      </c>
    </row>
  </sheetData>
  <mergeCells count="15">
    <mergeCell ref="G2:I2"/>
    <mergeCell ref="G4:I4"/>
    <mergeCell ref="B11:B12"/>
    <mergeCell ref="B13:B14"/>
    <mergeCell ref="B6:I6"/>
    <mergeCell ref="B8:B9"/>
    <mergeCell ref="C8:C9"/>
    <mergeCell ref="D8:F8"/>
    <mergeCell ref="G8:I8"/>
    <mergeCell ref="F11:F12"/>
    <mergeCell ref="F13:F14"/>
    <mergeCell ref="D11:D12"/>
    <mergeCell ref="E11:E12"/>
    <mergeCell ref="D13:D14"/>
    <mergeCell ref="E13:E14"/>
  </mergeCells>
  <pageMargins left="0.39370078740157483" right="7.874015748031496E-2" top="0.15748031496062992" bottom="3.937007874015748E-2" header="0.31496062992125984" footer="0.31496062992125984"/>
  <pageSetup paperSize="9" scale="67" orientation="portrait" r:id="rId1"/>
  <headerFooter differentFirst="1">
    <oddHeader>&amp;C&amp;P</oddHeader>
  </headerFooter>
  <rowBreaks count="1" manualBreakCount="1">
    <brk id="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"/>
  <sheetViews>
    <sheetView tabSelected="1" view="pageBreakPreview" topLeftCell="A31" zoomScale="90" zoomScaleNormal="75" zoomScaleSheetLayoutView="90" workbookViewId="0">
      <selection activeCell="E40" sqref="E40"/>
    </sheetView>
  </sheetViews>
  <sheetFormatPr defaultColWidth="20.140625" defaultRowHeight="18.75" x14ac:dyDescent="0.25"/>
  <cols>
    <col min="1" max="1" width="0.85546875" style="3" customWidth="1"/>
    <col min="2" max="2" width="47.5703125" style="3" customWidth="1"/>
    <col min="3" max="3" width="22.28515625" style="3" customWidth="1"/>
    <col min="4" max="5" width="9.140625" style="1" customWidth="1"/>
    <col min="6" max="6" width="13.5703125" style="1" customWidth="1"/>
    <col min="7" max="7" width="21.140625" style="3" customWidth="1"/>
    <col min="8" max="8" width="20.42578125" style="3" customWidth="1"/>
    <col min="9" max="9" width="16.85546875" style="3" customWidth="1"/>
    <col min="10" max="10" width="2.85546875" style="3" customWidth="1"/>
    <col min="11" max="16384" width="20.140625" style="3"/>
  </cols>
  <sheetData>
    <row r="1" spans="2:9" x14ac:dyDescent="0.25">
      <c r="G1" s="2"/>
    </row>
    <row r="2" spans="2:9" ht="213.75" customHeight="1" x14ac:dyDescent="0.25">
      <c r="G2" s="60" t="s">
        <v>86</v>
      </c>
      <c r="H2" s="60"/>
      <c r="I2" s="61"/>
    </row>
    <row r="3" spans="2:9" ht="11.25" customHeight="1" x14ac:dyDescent="0.25">
      <c r="G3" s="2"/>
    </row>
    <row r="4" spans="2:9" ht="74.25" customHeight="1" x14ac:dyDescent="0.25">
      <c r="G4" s="62" t="s">
        <v>85</v>
      </c>
      <c r="H4" s="63"/>
      <c r="I4" s="63"/>
    </row>
    <row r="5" spans="2:9" s="16" customFormat="1" x14ac:dyDescent="0.25">
      <c r="D5" s="1"/>
      <c r="E5" s="2"/>
    </row>
    <row r="6" spans="2:9" ht="38.25" customHeight="1" x14ac:dyDescent="0.25">
      <c r="B6" s="64" t="s">
        <v>74</v>
      </c>
      <c r="C6" s="64"/>
      <c r="D6" s="64"/>
      <c r="E6" s="64"/>
      <c r="F6" s="64"/>
      <c r="G6" s="64"/>
      <c r="H6" s="64"/>
      <c r="I6" s="64"/>
    </row>
    <row r="7" spans="2:9" x14ac:dyDescent="0.25">
      <c r="C7" s="4"/>
    </row>
    <row r="8" spans="2:9" ht="54" customHeight="1" x14ac:dyDescent="0.25">
      <c r="B8" s="65" t="s">
        <v>0</v>
      </c>
      <c r="C8" s="65" t="s">
        <v>8</v>
      </c>
      <c r="D8" s="68" t="s">
        <v>1</v>
      </c>
      <c r="E8" s="68"/>
      <c r="F8" s="68"/>
      <c r="G8" s="65" t="s">
        <v>5</v>
      </c>
      <c r="H8" s="65"/>
      <c r="I8" s="65"/>
    </row>
    <row r="9" spans="2:9" ht="54" customHeight="1" x14ac:dyDescent="0.25">
      <c r="B9" s="65"/>
      <c r="C9" s="65"/>
      <c r="D9" s="19" t="s">
        <v>2</v>
      </c>
      <c r="E9" s="19" t="s">
        <v>3</v>
      </c>
      <c r="F9" s="19" t="s">
        <v>4</v>
      </c>
      <c r="G9" s="18" t="s">
        <v>6</v>
      </c>
      <c r="H9" s="18" t="s">
        <v>31</v>
      </c>
      <c r="I9" s="18" t="s">
        <v>30</v>
      </c>
    </row>
    <row r="10" spans="2:9" s="10" customFormat="1" ht="21" customHeight="1" x14ac:dyDescent="0.25">
      <c r="B10" s="18">
        <v>1</v>
      </c>
      <c r="C10" s="18">
        <v>2</v>
      </c>
      <c r="D10" s="19" t="s">
        <v>10</v>
      </c>
      <c r="E10" s="19" t="s">
        <v>11</v>
      </c>
      <c r="F10" s="19" t="s">
        <v>12</v>
      </c>
      <c r="G10" s="18">
        <v>6</v>
      </c>
      <c r="H10" s="18">
        <v>7</v>
      </c>
      <c r="I10" s="18">
        <v>8</v>
      </c>
    </row>
    <row r="11" spans="2:9" ht="29.25" customHeight="1" x14ac:dyDescent="0.25">
      <c r="B11" s="82" t="s">
        <v>33</v>
      </c>
      <c r="C11" s="46" t="s">
        <v>7</v>
      </c>
      <c r="D11" s="93" t="s">
        <v>44</v>
      </c>
      <c r="E11" s="93" t="s">
        <v>45</v>
      </c>
      <c r="F11" s="93" t="s">
        <v>70</v>
      </c>
      <c r="G11" s="29">
        <f>SUM(G13,G22,G35)</f>
        <v>10645.738000000001</v>
      </c>
      <c r="H11" s="28">
        <f>SUM(H13,H22,H35)</f>
        <v>9849.4449999999997</v>
      </c>
      <c r="I11" s="28">
        <f>SUM(I13,I22,I35)</f>
        <v>5916.3</v>
      </c>
    </row>
    <row r="12" spans="2:9" ht="38.25" customHeight="1" x14ac:dyDescent="0.25">
      <c r="B12" s="82"/>
      <c r="C12" s="46" t="s">
        <v>72</v>
      </c>
      <c r="D12" s="93"/>
      <c r="E12" s="93"/>
      <c r="F12" s="93"/>
      <c r="G12" s="29">
        <f>SUM(G14,G23,G36)</f>
        <v>10645.738000000001</v>
      </c>
      <c r="H12" s="28">
        <f>SUM(H14,H23)</f>
        <v>5429.5</v>
      </c>
      <c r="I12" s="28">
        <f>SUM(I14,I23,I36)</f>
        <v>5916.3</v>
      </c>
    </row>
    <row r="13" spans="2:9" ht="29.25" customHeight="1" x14ac:dyDescent="0.25">
      <c r="B13" s="95" t="s">
        <v>34</v>
      </c>
      <c r="C13" s="41" t="s">
        <v>7</v>
      </c>
      <c r="D13" s="94" t="s">
        <v>44</v>
      </c>
      <c r="E13" s="94" t="s">
        <v>45</v>
      </c>
      <c r="F13" s="94" t="s">
        <v>69</v>
      </c>
      <c r="G13" s="30">
        <f>SUM(G14)</f>
        <v>5046.5</v>
      </c>
      <c r="H13" s="32">
        <f t="shared" ref="H13:I13" si="0">H14</f>
        <v>5129.5</v>
      </c>
      <c r="I13" s="32">
        <f t="shared" si="0"/>
        <v>4631.3</v>
      </c>
    </row>
    <row r="14" spans="2:9" ht="45" customHeight="1" x14ac:dyDescent="0.25">
      <c r="B14" s="95"/>
      <c r="C14" s="41" t="s">
        <v>72</v>
      </c>
      <c r="D14" s="94"/>
      <c r="E14" s="94"/>
      <c r="F14" s="94"/>
      <c r="G14" s="30">
        <f>SUM(G15,G17,G20)</f>
        <v>5046.5</v>
      </c>
      <c r="H14" s="32">
        <f t="shared" ref="H14:I14" si="1">H15+H17+H20</f>
        <v>5129.5</v>
      </c>
      <c r="I14" s="32">
        <f t="shared" si="1"/>
        <v>4631.3</v>
      </c>
    </row>
    <row r="15" spans="2:9" ht="87" customHeight="1" x14ac:dyDescent="0.25">
      <c r="B15" s="50" t="s">
        <v>13</v>
      </c>
      <c r="C15" s="33" t="s">
        <v>72</v>
      </c>
      <c r="D15" s="34" t="s">
        <v>44</v>
      </c>
      <c r="E15" s="34" t="s">
        <v>45</v>
      </c>
      <c r="F15" s="34" t="s">
        <v>68</v>
      </c>
      <c r="G15" s="35">
        <f>G16</f>
        <v>4786.5</v>
      </c>
      <c r="H15" s="35">
        <f t="shared" ref="H15:I15" si="2">H16</f>
        <v>5019.5</v>
      </c>
      <c r="I15" s="35">
        <f t="shared" si="2"/>
        <v>4606.3</v>
      </c>
    </row>
    <row r="16" spans="2:9" ht="83.25" customHeight="1" x14ac:dyDescent="0.25">
      <c r="B16" s="51" t="s">
        <v>25</v>
      </c>
      <c r="C16" s="6" t="s">
        <v>72</v>
      </c>
      <c r="D16" s="7" t="s">
        <v>44</v>
      </c>
      <c r="E16" s="7" t="s">
        <v>45</v>
      </c>
      <c r="F16" s="7" t="s">
        <v>67</v>
      </c>
      <c r="G16" s="38">
        <f>район!G16</f>
        <v>4786.5</v>
      </c>
      <c r="H16" s="38">
        <f>район!H16</f>
        <v>5019.5</v>
      </c>
      <c r="I16" s="38">
        <f>район!I16</f>
        <v>4606.3</v>
      </c>
    </row>
    <row r="17" spans="2:9" s="15" customFormat="1" ht="86.25" customHeight="1" x14ac:dyDescent="0.25">
      <c r="B17" s="52" t="s">
        <v>43</v>
      </c>
      <c r="C17" s="42" t="s">
        <v>72</v>
      </c>
      <c r="D17" s="14" t="s">
        <v>44</v>
      </c>
      <c r="E17" s="14" t="s">
        <v>45</v>
      </c>
      <c r="F17" s="14" t="s">
        <v>66</v>
      </c>
      <c r="G17" s="26">
        <f>G18+G19</f>
        <v>260</v>
      </c>
      <c r="H17" s="35">
        <f t="shared" ref="H17:I17" si="3">H18+H19</f>
        <v>110</v>
      </c>
      <c r="I17" s="35">
        <f t="shared" si="3"/>
        <v>25</v>
      </c>
    </row>
    <row r="18" spans="2:9" ht="75" customHeight="1" x14ac:dyDescent="0.25">
      <c r="B18" s="49" t="s">
        <v>21</v>
      </c>
      <c r="C18" s="22" t="s">
        <v>72</v>
      </c>
      <c r="D18" s="43" t="s">
        <v>44</v>
      </c>
      <c r="E18" s="43" t="s">
        <v>45</v>
      </c>
      <c r="F18" s="43" t="s">
        <v>65</v>
      </c>
      <c r="G18" s="24">
        <f>район!G18</f>
        <v>0</v>
      </c>
      <c r="H18" s="38">
        <f>район!H18</f>
        <v>110</v>
      </c>
      <c r="I18" s="38">
        <f>район!I18</f>
        <v>25</v>
      </c>
    </row>
    <row r="19" spans="2:9" ht="106.5" customHeight="1" x14ac:dyDescent="0.25">
      <c r="B19" s="49" t="s">
        <v>35</v>
      </c>
      <c r="C19" s="22" t="s">
        <v>72</v>
      </c>
      <c r="D19" s="43" t="s">
        <v>44</v>
      </c>
      <c r="E19" s="43" t="s">
        <v>45</v>
      </c>
      <c r="F19" s="43" t="s">
        <v>64</v>
      </c>
      <c r="G19" s="25">
        <f>район!G19</f>
        <v>260</v>
      </c>
      <c r="H19" s="38">
        <f>район!H19</f>
        <v>0</v>
      </c>
      <c r="I19" s="38">
        <f>район!I19</f>
        <v>0</v>
      </c>
    </row>
    <row r="20" spans="2:9" ht="123" customHeight="1" x14ac:dyDescent="0.25">
      <c r="B20" s="44" t="s">
        <v>24</v>
      </c>
      <c r="C20" s="42" t="s">
        <v>72</v>
      </c>
      <c r="D20" s="14" t="s">
        <v>44</v>
      </c>
      <c r="E20" s="14" t="s">
        <v>45</v>
      </c>
      <c r="F20" s="14" t="s">
        <v>63</v>
      </c>
      <c r="G20" s="26">
        <f>SUM(G21)</f>
        <v>0</v>
      </c>
      <c r="H20" s="35">
        <f t="shared" ref="H20:I20" si="4">SUM(H21)</f>
        <v>0</v>
      </c>
      <c r="I20" s="35">
        <f t="shared" si="4"/>
        <v>0</v>
      </c>
    </row>
    <row r="21" spans="2:9" ht="69.75" customHeight="1" x14ac:dyDescent="0.25">
      <c r="B21" s="53" t="s">
        <v>22</v>
      </c>
      <c r="C21" s="6" t="s">
        <v>72</v>
      </c>
      <c r="D21" s="7" t="s">
        <v>44</v>
      </c>
      <c r="E21" s="7" t="s">
        <v>45</v>
      </c>
      <c r="F21" s="7" t="s">
        <v>62</v>
      </c>
      <c r="G21" s="25">
        <f>район!G21</f>
        <v>0</v>
      </c>
      <c r="H21" s="38">
        <f>район!H21</f>
        <v>0</v>
      </c>
      <c r="I21" s="38">
        <f>район!I21</f>
        <v>0</v>
      </c>
    </row>
    <row r="22" spans="2:9" ht="36.75" customHeight="1" x14ac:dyDescent="0.25">
      <c r="B22" s="95" t="s">
        <v>14</v>
      </c>
      <c r="C22" s="41" t="s">
        <v>7</v>
      </c>
      <c r="D22" s="91" t="s">
        <v>44</v>
      </c>
      <c r="E22" s="91" t="s">
        <v>45</v>
      </c>
      <c r="F22" s="91" t="s">
        <v>61</v>
      </c>
      <c r="G22" s="30">
        <f>G23</f>
        <v>354.2</v>
      </c>
      <c r="H22" s="32">
        <f t="shared" ref="H22:I22" si="5">H23</f>
        <v>300</v>
      </c>
      <c r="I22" s="32">
        <f t="shared" si="5"/>
        <v>485</v>
      </c>
    </row>
    <row r="23" spans="2:9" ht="41.25" customHeight="1" x14ac:dyDescent="0.25">
      <c r="B23" s="96"/>
      <c r="C23" s="41" t="s">
        <v>72</v>
      </c>
      <c r="D23" s="92"/>
      <c r="E23" s="92"/>
      <c r="F23" s="92"/>
      <c r="G23" s="30">
        <f>G24+G27+G31</f>
        <v>354.2</v>
      </c>
      <c r="H23" s="32">
        <f t="shared" ref="H23:I23" si="6">H24+H27+H31</f>
        <v>300</v>
      </c>
      <c r="I23" s="32">
        <f t="shared" si="6"/>
        <v>485</v>
      </c>
    </row>
    <row r="24" spans="2:9" ht="81" customHeight="1" x14ac:dyDescent="0.25">
      <c r="B24" s="44" t="s">
        <v>15</v>
      </c>
      <c r="C24" s="42" t="s">
        <v>72</v>
      </c>
      <c r="D24" s="14" t="s">
        <v>44</v>
      </c>
      <c r="E24" s="14" t="s">
        <v>45</v>
      </c>
      <c r="F24" s="14" t="s">
        <v>60</v>
      </c>
      <c r="G24" s="26">
        <f>SUM(G25:G26)</f>
        <v>33</v>
      </c>
      <c r="H24" s="35">
        <f t="shared" ref="H24:I24" si="7">SUM(H25:H26)</f>
        <v>42</v>
      </c>
      <c r="I24" s="35">
        <f t="shared" si="7"/>
        <v>50</v>
      </c>
    </row>
    <row r="25" spans="2:9" ht="76.5" customHeight="1" x14ac:dyDescent="0.25">
      <c r="B25" s="45" t="s">
        <v>26</v>
      </c>
      <c r="C25" s="22" t="s">
        <v>72</v>
      </c>
      <c r="D25" s="43" t="s">
        <v>44</v>
      </c>
      <c r="E25" s="43" t="s">
        <v>45</v>
      </c>
      <c r="F25" s="43" t="s">
        <v>59</v>
      </c>
      <c r="G25" s="25">
        <f>район!G25</f>
        <v>23</v>
      </c>
      <c r="H25" s="38">
        <f>район!H25</f>
        <v>23</v>
      </c>
      <c r="I25" s="38">
        <f>район!I25</f>
        <v>25</v>
      </c>
    </row>
    <row r="26" spans="2:9" ht="108" customHeight="1" x14ac:dyDescent="0.25">
      <c r="B26" s="45" t="s">
        <v>16</v>
      </c>
      <c r="C26" s="22" t="s">
        <v>72</v>
      </c>
      <c r="D26" s="43" t="s">
        <v>44</v>
      </c>
      <c r="E26" s="43" t="s">
        <v>45</v>
      </c>
      <c r="F26" s="43" t="s">
        <v>58</v>
      </c>
      <c r="G26" s="25">
        <f>район!G26</f>
        <v>10</v>
      </c>
      <c r="H26" s="38">
        <f>район!H26</f>
        <v>19</v>
      </c>
      <c r="I26" s="38">
        <f>район!I26</f>
        <v>25</v>
      </c>
    </row>
    <row r="27" spans="2:9" s="8" customFormat="1" ht="63.75" customHeight="1" x14ac:dyDescent="0.25">
      <c r="B27" s="44" t="s">
        <v>27</v>
      </c>
      <c r="C27" s="42" t="s">
        <v>72</v>
      </c>
      <c r="D27" s="14" t="s">
        <v>44</v>
      </c>
      <c r="E27" s="14" t="s">
        <v>45</v>
      </c>
      <c r="F27" s="14" t="s">
        <v>57</v>
      </c>
      <c r="G27" s="26">
        <f>SUM(G28:G30)</f>
        <v>93.5</v>
      </c>
      <c r="H27" s="35">
        <f t="shared" ref="H27:I27" si="8">SUM(H28:H30)</f>
        <v>76</v>
      </c>
      <c r="I27" s="35">
        <f t="shared" si="8"/>
        <v>84</v>
      </c>
    </row>
    <row r="28" spans="2:9" s="8" customFormat="1" ht="105" customHeight="1" x14ac:dyDescent="0.25">
      <c r="B28" s="45" t="s">
        <v>36</v>
      </c>
      <c r="C28" s="22" t="s">
        <v>72</v>
      </c>
      <c r="D28" s="43" t="s">
        <v>44</v>
      </c>
      <c r="E28" s="43" t="s">
        <v>45</v>
      </c>
      <c r="F28" s="43" t="s">
        <v>56</v>
      </c>
      <c r="G28" s="25">
        <f>район!G28</f>
        <v>53.5</v>
      </c>
      <c r="H28" s="38">
        <f>район!H28</f>
        <v>41</v>
      </c>
      <c r="I28" s="38">
        <f>район!I28</f>
        <v>50</v>
      </c>
    </row>
    <row r="29" spans="2:9" ht="84" customHeight="1" x14ac:dyDescent="0.25">
      <c r="B29" s="49" t="s">
        <v>17</v>
      </c>
      <c r="C29" s="22" t="s">
        <v>72</v>
      </c>
      <c r="D29" s="43" t="s">
        <v>44</v>
      </c>
      <c r="E29" s="43" t="s">
        <v>45</v>
      </c>
      <c r="F29" s="43" t="s">
        <v>55</v>
      </c>
      <c r="G29" s="25">
        <f>район!G29</f>
        <v>35</v>
      </c>
      <c r="H29" s="38">
        <f>район!H29</f>
        <v>25</v>
      </c>
      <c r="I29" s="38">
        <f>район!I29</f>
        <v>30</v>
      </c>
    </row>
    <row r="30" spans="2:9" ht="56.25" x14ac:dyDescent="0.25">
      <c r="B30" s="45" t="s">
        <v>32</v>
      </c>
      <c r="C30" s="22" t="s">
        <v>72</v>
      </c>
      <c r="D30" s="43" t="s">
        <v>44</v>
      </c>
      <c r="E30" s="43" t="s">
        <v>45</v>
      </c>
      <c r="F30" s="43" t="s">
        <v>54</v>
      </c>
      <c r="G30" s="25">
        <f>район!G30</f>
        <v>5</v>
      </c>
      <c r="H30" s="38">
        <f>район!H30</f>
        <v>10</v>
      </c>
      <c r="I30" s="38">
        <f>район!I30</f>
        <v>4</v>
      </c>
    </row>
    <row r="31" spans="2:9" ht="65.25" customHeight="1" x14ac:dyDescent="0.25">
      <c r="B31" s="44" t="s">
        <v>18</v>
      </c>
      <c r="C31" s="42" t="s">
        <v>72</v>
      </c>
      <c r="D31" s="14" t="s">
        <v>44</v>
      </c>
      <c r="E31" s="14" t="s">
        <v>45</v>
      </c>
      <c r="F31" s="14" t="s">
        <v>53</v>
      </c>
      <c r="G31" s="26">
        <f>SUM(G32:G34)</f>
        <v>227.7</v>
      </c>
      <c r="H31" s="35">
        <f t="shared" ref="H31:I31" si="9">SUM(H32:H34)</f>
        <v>182</v>
      </c>
      <c r="I31" s="35">
        <f t="shared" si="9"/>
        <v>351</v>
      </c>
    </row>
    <row r="32" spans="2:9" ht="112.5" customHeight="1" x14ac:dyDescent="0.25">
      <c r="B32" s="45" t="s">
        <v>28</v>
      </c>
      <c r="C32" s="22" t="s">
        <v>72</v>
      </c>
      <c r="D32" s="43" t="s">
        <v>44</v>
      </c>
      <c r="E32" s="43" t="s">
        <v>45</v>
      </c>
      <c r="F32" s="43" t="s">
        <v>52</v>
      </c>
      <c r="G32" s="25">
        <f>район!G32</f>
        <v>87.7</v>
      </c>
      <c r="H32" s="38">
        <f>район!H32</f>
        <v>93</v>
      </c>
      <c r="I32" s="38">
        <f>район!I32</f>
        <v>130.6</v>
      </c>
    </row>
    <row r="33" spans="2:10" ht="75" x14ac:dyDescent="0.25">
      <c r="B33" s="45" t="s">
        <v>37</v>
      </c>
      <c r="C33" s="22" t="s">
        <v>72</v>
      </c>
      <c r="D33" s="43" t="s">
        <v>44</v>
      </c>
      <c r="E33" s="43" t="s">
        <v>45</v>
      </c>
      <c r="F33" s="43" t="s">
        <v>51</v>
      </c>
      <c r="G33" s="25">
        <f>район!G33</f>
        <v>23</v>
      </c>
      <c r="H33" s="38">
        <f>район!H33</f>
        <v>18</v>
      </c>
      <c r="I33" s="38">
        <f>район!I33</f>
        <v>26</v>
      </c>
    </row>
    <row r="34" spans="2:10" ht="85.5" customHeight="1" x14ac:dyDescent="0.25">
      <c r="B34" s="49" t="s">
        <v>38</v>
      </c>
      <c r="C34" s="22" t="s">
        <v>72</v>
      </c>
      <c r="D34" s="43" t="s">
        <v>44</v>
      </c>
      <c r="E34" s="43" t="s">
        <v>45</v>
      </c>
      <c r="F34" s="43" t="s">
        <v>50</v>
      </c>
      <c r="G34" s="25">
        <f>район!G34</f>
        <v>117</v>
      </c>
      <c r="H34" s="38">
        <f>район!H34</f>
        <v>71</v>
      </c>
      <c r="I34" s="38">
        <v>194.4</v>
      </c>
    </row>
    <row r="35" spans="2:10" ht="29.25" customHeight="1" x14ac:dyDescent="0.25">
      <c r="B35" s="95" t="s">
        <v>42</v>
      </c>
      <c r="C35" s="41" t="s">
        <v>7</v>
      </c>
      <c r="D35" s="91" t="s">
        <v>44</v>
      </c>
      <c r="E35" s="91" t="s">
        <v>87</v>
      </c>
      <c r="F35" s="91" t="s">
        <v>49</v>
      </c>
      <c r="G35" s="30">
        <f>G36</f>
        <v>5245.0380000000005</v>
      </c>
      <c r="H35" s="32">
        <f t="shared" ref="H35:I35" si="10">H36</f>
        <v>4419.9449999999997</v>
      </c>
      <c r="I35" s="32">
        <f t="shared" si="10"/>
        <v>800</v>
      </c>
    </row>
    <row r="36" spans="2:10" ht="29.25" customHeight="1" x14ac:dyDescent="0.25">
      <c r="B36" s="95"/>
      <c r="C36" s="41" t="s">
        <v>9</v>
      </c>
      <c r="D36" s="92"/>
      <c r="E36" s="92"/>
      <c r="F36" s="92"/>
      <c r="G36" s="30">
        <f>G37</f>
        <v>5245.0380000000005</v>
      </c>
      <c r="H36" s="32">
        <f t="shared" ref="H36:I36" si="11">H37</f>
        <v>4419.9449999999997</v>
      </c>
      <c r="I36" s="32">
        <f t="shared" si="11"/>
        <v>800</v>
      </c>
    </row>
    <row r="37" spans="2:10" ht="63" customHeight="1" x14ac:dyDescent="0.25">
      <c r="B37" s="44" t="s">
        <v>19</v>
      </c>
      <c r="C37" s="42" t="s">
        <v>9</v>
      </c>
      <c r="D37" s="14" t="s">
        <v>44</v>
      </c>
      <c r="E37" s="14" t="s">
        <v>87</v>
      </c>
      <c r="F37" s="14" t="s">
        <v>48</v>
      </c>
      <c r="G37" s="26">
        <f>SUM(G38:G40)</f>
        <v>5245.0380000000005</v>
      </c>
      <c r="H37" s="35">
        <f t="shared" ref="H37:I37" si="12">SUM(H38:H40)</f>
        <v>4419.9449999999997</v>
      </c>
      <c r="I37" s="35">
        <f t="shared" si="12"/>
        <v>800</v>
      </c>
    </row>
    <row r="38" spans="2:10" ht="39.75" customHeight="1" x14ac:dyDescent="0.25">
      <c r="B38" s="97" t="s">
        <v>39</v>
      </c>
      <c r="C38" s="99" t="s">
        <v>9</v>
      </c>
      <c r="D38" s="101" t="s">
        <v>44</v>
      </c>
      <c r="E38" s="101" t="s">
        <v>87</v>
      </c>
      <c r="F38" s="43" t="s">
        <v>46</v>
      </c>
      <c r="G38" s="25">
        <v>2952.7510000000002</v>
      </c>
      <c r="H38" s="38">
        <f>район!H38+край!H16+федер!H16</f>
        <v>0</v>
      </c>
      <c r="I38" s="38">
        <f>район!I38+край!I16+федер!I16</f>
        <v>800</v>
      </c>
    </row>
    <row r="39" spans="2:10" s="23" customFormat="1" ht="44.25" customHeight="1" x14ac:dyDescent="0.25">
      <c r="B39" s="98"/>
      <c r="C39" s="100"/>
      <c r="D39" s="102"/>
      <c r="E39" s="102"/>
      <c r="F39" s="43" t="s">
        <v>71</v>
      </c>
      <c r="G39" s="25">
        <v>2292.2869999999998</v>
      </c>
      <c r="H39" s="38">
        <v>4419.9449999999997</v>
      </c>
      <c r="I39" s="38">
        <v>0</v>
      </c>
    </row>
    <row r="40" spans="2:10" ht="99.75" customHeight="1" x14ac:dyDescent="0.3">
      <c r="B40" s="45" t="s">
        <v>20</v>
      </c>
      <c r="C40" s="22" t="s">
        <v>9</v>
      </c>
      <c r="D40" s="43" t="s">
        <v>44</v>
      </c>
      <c r="E40" s="43" t="s">
        <v>87</v>
      </c>
      <c r="F40" s="43" t="s">
        <v>47</v>
      </c>
      <c r="G40" s="25">
        <v>0</v>
      </c>
      <c r="H40" s="38">
        <f>район!H39+край!H18+федер!H17</f>
        <v>0</v>
      </c>
      <c r="I40" s="38">
        <f>район!I39+край!I18+федер!I17</f>
        <v>0</v>
      </c>
      <c r="J40" s="55" t="s">
        <v>76</v>
      </c>
    </row>
  </sheetData>
  <mergeCells count="27">
    <mergeCell ref="G4:I4"/>
    <mergeCell ref="G2:I2"/>
    <mergeCell ref="C38:C39"/>
    <mergeCell ref="D38:D39"/>
    <mergeCell ref="E38:E39"/>
    <mergeCell ref="D22:D23"/>
    <mergeCell ref="E22:E23"/>
    <mergeCell ref="E35:E36"/>
    <mergeCell ref="F35:F36"/>
    <mergeCell ref="B6:I6"/>
    <mergeCell ref="B8:B9"/>
    <mergeCell ref="C8:C9"/>
    <mergeCell ref="D8:F8"/>
    <mergeCell ref="G8:I8"/>
    <mergeCell ref="D11:D12"/>
    <mergeCell ref="E11:E12"/>
    <mergeCell ref="B11:B12"/>
    <mergeCell ref="B13:B14"/>
    <mergeCell ref="B22:B23"/>
    <mergeCell ref="B35:B36"/>
    <mergeCell ref="B38:B39"/>
    <mergeCell ref="D35:D36"/>
    <mergeCell ref="F11:F12"/>
    <mergeCell ref="F13:F14"/>
    <mergeCell ref="D13:D14"/>
    <mergeCell ref="E13:E14"/>
    <mergeCell ref="F22:F23"/>
  </mergeCells>
  <pageMargins left="0.39370078740157483" right="7.874015748031496E-2" top="0.15748031496062992" bottom="3.937007874015748E-2" header="0.31496062992125984" footer="0.31496062992125984"/>
  <pageSetup paperSize="9" scale="60" fitToHeight="4" orientation="portrait" r:id="rId1"/>
  <headerFooter differentFirst="1">
    <oddHeader>&amp;C&amp;P</oddHead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район</vt:lpstr>
      <vt:lpstr>край</vt:lpstr>
      <vt:lpstr>федер</vt:lpstr>
      <vt:lpstr>все источники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Ладейщикова</dc:creator>
  <cp:lastModifiedBy>RePack by Diakov</cp:lastModifiedBy>
  <cp:lastPrinted>2022-01-21T04:36:30Z</cp:lastPrinted>
  <dcterms:created xsi:type="dcterms:W3CDTF">2017-10-05T10:22:35Z</dcterms:created>
  <dcterms:modified xsi:type="dcterms:W3CDTF">2022-01-21T04:36:32Z</dcterms:modified>
</cp:coreProperties>
</file>