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00" windowWidth="17400" windowHeight="9285" activeTab="3"/>
  </bookViews>
  <sheets>
    <sheet name="прил 4" sheetId="1" r:id="rId1"/>
    <sheet name="прил 5" sheetId="2" r:id="rId2"/>
    <sheet name="приложение 6" sheetId="3" r:id="rId3"/>
    <sheet name="приложение 3" sheetId="4" r:id="rId4"/>
  </sheets>
  <definedNames>
    <definedName name="OLE_LINK1" localSheetId="0">'прил 4'!$A$20</definedName>
    <definedName name="_xlnm.Print_Area" localSheetId="0">'прил 4'!$A$1:$H$89</definedName>
    <definedName name="_xlnm.Print_Area" localSheetId="3">'приложение 3'!$A$1:$G$22</definedName>
    <definedName name="_xlnm.Print_Area" localSheetId="2">'приложение 6'!$A$1:$H$36</definedName>
  </definedNames>
  <calcPr calcId="125725" refMode="R1C1"/>
</workbook>
</file>

<file path=xl/calcChain.xml><?xml version="1.0" encoding="utf-8"?>
<calcChain xmlns="http://schemas.openxmlformats.org/spreadsheetml/2006/main">
  <c r="F18" i="1"/>
  <c r="F28" i="2"/>
  <c r="F43"/>
  <c r="F44" i="1"/>
  <c r="F36" i="2" l="1"/>
  <c r="F29" i="1" l="1"/>
  <c r="F22" l="1"/>
  <c r="F35"/>
  <c r="F25" s="1"/>
  <c r="F41"/>
  <c r="F54"/>
  <c r="F65"/>
  <c r="F69"/>
  <c r="F72"/>
  <c r="F67" s="1"/>
  <c r="F76"/>
  <c r="F74" s="1"/>
  <c r="F78"/>
  <c r="F81"/>
  <c r="F84"/>
  <c r="F80" s="1"/>
  <c r="F38" l="1"/>
  <c r="F20"/>
  <c r="G53" i="2" l="1"/>
  <c r="H53"/>
  <c r="F53"/>
  <c r="F41"/>
  <c r="F26"/>
  <c r="G69" i="1"/>
  <c r="H69"/>
  <c r="H22"/>
  <c r="G22"/>
  <c r="G41" i="2" l="1"/>
  <c r="H41"/>
  <c r="G81" i="1" l="1"/>
  <c r="H81"/>
  <c r="G84"/>
  <c r="H84"/>
  <c r="G80" l="1"/>
  <c r="H80"/>
  <c r="G76"/>
  <c r="G74" s="1"/>
  <c r="H76"/>
  <c r="G72" l="1"/>
  <c r="G67" s="1"/>
  <c r="G23" i="3" s="1"/>
  <c r="H72" i="1"/>
  <c r="H67" s="1"/>
  <c r="H23" i="3" s="1"/>
  <c r="G25" i="1"/>
  <c r="H25"/>
  <c r="F23" i="3" l="1"/>
  <c r="G65" i="1"/>
  <c r="H65"/>
  <c r="H78"/>
  <c r="H74" s="1"/>
  <c r="G78"/>
  <c r="F25" i="3" l="1"/>
  <c r="G20" i="1"/>
  <c r="H20"/>
  <c r="H41" l="1"/>
  <c r="G59" i="2"/>
  <c r="H59"/>
  <c r="H38" i="1" l="1"/>
  <c r="F24" i="2"/>
  <c r="F20" s="1"/>
  <c r="F19" i="3" s="1"/>
  <c r="F40" i="2"/>
  <c r="F33" s="1"/>
  <c r="F48"/>
  <c r="F52"/>
  <c r="F57"/>
  <c r="F59"/>
  <c r="G25" i="3"/>
  <c r="H25"/>
  <c r="G41" i="1"/>
  <c r="G38" s="1"/>
  <c r="G18" l="1"/>
  <c r="D14" i="4" s="1"/>
  <c r="F50" i="2"/>
  <c r="F30" i="3" s="1"/>
  <c r="H18" i="1"/>
  <c r="E14" i="4" s="1"/>
  <c r="F18" i="2" l="1"/>
  <c r="C15" i="4" s="1"/>
  <c r="G52" i="2"/>
  <c r="H52"/>
  <c r="H57"/>
  <c r="G57"/>
  <c r="H26"/>
  <c r="H24" s="1"/>
  <c r="H20" s="1"/>
  <c r="H19" i="3" s="1"/>
  <c r="G26" i="2"/>
  <c r="G40"/>
  <c r="H40"/>
  <c r="H48"/>
  <c r="G48"/>
  <c r="G33" s="1"/>
  <c r="G36"/>
  <c r="H33" l="1"/>
  <c r="H21" i="3" s="1"/>
  <c r="G50" i="2"/>
  <c r="G30" i="3" s="1"/>
  <c r="H50" i="2"/>
  <c r="H30" i="3" s="1"/>
  <c r="G21"/>
  <c r="G24" i="2"/>
  <c r="G20" s="1"/>
  <c r="G19" i="3" s="1"/>
  <c r="H18" l="1"/>
  <c r="G18"/>
  <c r="F21"/>
  <c r="F18" s="1"/>
  <c r="H18" i="2"/>
  <c r="G18"/>
  <c r="C14" i="4" l="1"/>
  <c r="D15"/>
  <c r="D13" s="1"/>
  <c r="E15"/>
  <c r="E13" s="1"/>
  <c r="F15" l="1"/>
  <c r="C13"/>
  <c r="F14"/>
  <c r="F13" l="1"/>
</calcChain>
</file>

<file path=xl/comments1.xml><?xml version="1.0" encoding="utf-8"?>
<comments xmlns="http://schemas.openxmlformats.org/spreadsheetml/2006/main">
  <authors>
    <author>Админ</author>
  </authors>
  <commentList>
    <comment ref="F54" authorId="0">
      <text>
        <r>
          <rPr>
            <b/>
            <sz val="9"/>
            <color indexed="81"/>
            <rFont val="Tahoma"/>
            <charset val="1"/>
          </rPr>
          <t>Админ: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школы 1945,99; коррекц.250</t>
        </r>
      </text>
    </comment>
  </commentList>
</comments>
</file>

<file path=xl/sharedStrings.xml><?xml version="1.0" encoding="utf-8"?>
<sst xmlns="http://schemas.openxmlformats.org/spreadsheetml/2006/main" count="414" uniqueCount="223">
  <si>
    <t>Финансовое обеспечение реализации муниципальной программы</t>
  </si>
  <si>
    <t>«Развитие образования» за счет средств бюджета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</si>
  <si>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</si>
  <si>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</si>
  <si>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</si>
  <si>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</si>
  <si>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</si>
  <si>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</si>
  <si>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</si>
  <si>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</si>
  <si>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</si>
  <si>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</si>
  <si>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</si>
  <si>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>Основное мероприятие 1.2.</t>
  </si>
  <si>
    <t>Мероприятие 1.2.1.</t>
  </si>
  <si>
    <t>Подготовка образовательных учреждений дошкольного образования к отопительному периоду.</t>
  </si>
  <si>
    <t>Приведение в нормативное состояние</t>
  </si>
  <si>
    <t>Мероприятие 2.2.1.</t>
  </si>
  <si>
    <t>Мероприятие 2.2.2.</t>
  </si>
  <si>
    <t>Подготовка общеобразовательных учреждений к отопительному периоду.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</si>
  <si>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</si>
  <si>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</si>
  <si>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</si>
  <si>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программ.»</t>
  </si>
  <si>
    <t>муниципального образования за счет средств бюджета</t>
  </si>
  <si>
    <t>Пермского края</t>
  </si>
  <si>
    <t>0700, 1000</t>
  </si>
  <si>
    <t>Предоставление мер социальной поддержки учащихся из малоимущих и многодетных малоимущих семей.</t>
  </si>
  <si>
    <t>Предоставление мер социальной      поддержки педагогическим работникам  образовательных организаций (ст.23 СОШ, коррекц.).</t>
  </si>
  <si>
    <t>финансирования</t>
  </si>
  <si>
    <t>Наименование муниципальной программы, подпрограммы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</si>
  <si>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</si>
  <si>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</si>
  <si>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</si>
  <si>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</si>
  <si>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</si>
  <si>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</si>
  <si>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Основное мероприятие 4.2 Закрепление педагогического кадрового потенциала в территории.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</si>
  <si>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</si>
  <si>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</si>
  <si>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0703</t>
  </si>
  <si>
    <t>0701, 1003, 1004</t>
  </si>
  <si>
    <t>1003, 0709</t>
  </si>
  <si>
    <t xml:space="preserve"> 0703</t>
  </si>
  <si>
    <t>0709,1003</t>
  </si>
  <si>
    <t>0709, 1003</t>
  </si>
  <si>
    <t xml:space="preserve">Основное мероприятие 2.1 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</si>
  <si>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 xml:space="preserve">Мероприятие 2.1.1.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</si>
  <si>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Мероприятие  2.2.4.</t>
  </si>
  <si>
    <t>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</si>
  <si>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в том числе:</t>
  </si>
  <si>
    <t>в  том числе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</si>
  <si>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</si>
  <si>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родительской платы за присмотр и уход за ребёнком  в образовательных организациях, реализующих образовательную программу дошкольного образования.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</si>
  <si>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</si>
  <si>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0701, 1003</t>
  </si>
  <si>
    <t>0700,1000</t>
  </si>
  <si>
    <t>Предоставление мер социальной поддержки педагогическим работникам образовательных организаций дошкольного образования, общеобразовательных организаций</t>
  </si>
  <si>
    <t>Основное мероприятие 3.1 Предоставление муниципальной услуги "Реализация дополнительных общеразвивающих программ"</t>
  </si>
  <si>
    <t>0701, 1004</t>
  </si>
  <si>
    <t>Суксунского городского округа за счет всех источников</t>
  </si>
  <si>
    <t>Подпрограмма 1 «Развитие системы дошкольного образования Суксунского городского округа»</t>
  </si>
  <si>
    <t>Подпрограмма 2 «Развитие системы начального общего, основного общего, среднего общего образования Суксунского городского округа»</t>
  </si>
  <si>
    <t>Подпрограмма 3 «Развитие системы дополнительного образования, развитие одарённых детей Суксунского городского округа</t>
  </si>
  <si>
    <t>Управление образования Администрации Суксунского городского округа (далее - УОА Суксунского городского округа)</t>
  </si>
  <si>
    <t>УОА Суксунского городского округа</t>
  </si>
  <si>
    <t>Суксунского городского округа</t>
  </si>
  <si>
    <t xml:space="preserve"> Приложение 3</t>
  </si>
  <si>
    <t xml:space="preserve">к  муниципальной программе </t>
  </si>
  <si>
    <t>«Развитие образования»</t>
  </si>
  <si>
    <t>Ресурсное обеспечение муниципальной программы</t>
  </si>
  <si>
    <t>Объемы и источники финансирования программы</t>
  </si>
  <si>
    <t>Источники финансирования</t>
  </si>
  <si>
    <t>Расходы (тыс. руб.)</t>
  </si>
  <si>
    <t>Итого</t>
  </si>
  <si>
    <t>Всего, в том числе:</t>
  </si>
  <si>
    <t>Бюджет муниципального образования</t>
  </si>
  <si>
    <t>Краевой бюджет</t>
  </si>
  <si>
    <t>Федеральный бюджет</t>
  </si>
  <si>
    <t>Внебюджетные источники</t>
  </si>
  <si>
    <t>0710</t>
  </si>
  <si>
    <t xml:space="preserve">Приведение образовательных учреждений в нормативное состояние </t>
  </si>
  <si>
    <t>Мероприятие  2.2.5.</t>
  </si>
  <si>
    <t>Мероприятие 1.1.1. "Обеспеченение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</si>
  <si>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 xml:space="preserve">Мероприятие 1.2.2. </t>
  </si>
  <si>
    <t>Мероприятие 1.2.3.</t>
  </si>
  <si>
    <t>Мероприятие  4.2.1                            "Предоставления частичной денежной компенсации педагогическим работникам образовательных организаций Суксунского городского округа"</t>
  </si>
  <si>
    <t>0200000000</t>
  </si>
  <si>
    <t>0210000000</t>
  </si>
  <si>
    <t>0210100000</t>
  </si>
  <si>
    <t>0210100110</t>
  </si>
  <si>
    <t>Мероприятия, обеспечивающие функционирование и содержание образовательных учреждений дошкольного образования</t>
  </si>
  <si>
    <t>021022Е020</t>
  </si>
  <si>
    <t>021022Е010</t>
  </si>
  <si>
    <t>0220000000</t>
  </si>
  <si>
    <t>Основное мероприятие 2.2. Обеспечение функционирования и содержания общеобразовательных учреждений</t>
  </si>
  <si>
    <t>0220100000</t>
  </si>
  <si>
    <t>0220100110</t>
  </si>
  <si>
    <t>0220200000</t>
  </si>
  <si>
    <t>Подпрограмма 2 «Развитие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организациях»</t>
  </si>
  <si>
    <t>Проведение ремонтов</t>
  </si>
  <si>
    <t>022022E030</t>
  </si>
  <si>
    <t>022022Е040</t>
  </si>
  <si>
    <t>022022Е050</t>
  </si>
  <si>
    <t>02202SP040</t>
  </si>
  <si>
    <t>0220400000</t>
  </si>
  <si>
    <t>02204SH040</t>
  </si>
  <si>
    <t>0230000000</t>
  </si>
  <si>
    <t>0230100110</t>
  </si>
  <si>
    <t>023022Е060</t>
  </si>
  <si>
    <t>0230200000</t>
  </si>
  <si>
    <t>0240000000</t>
  </si>
  <si>
    <t>0240100000</t>
  </si>
  <si>
    <t>024022Е080</t>
  </si>
  <si>
    <t>024012Е070</t>
  </si>
  <si>
    <t>0240200000</t>
  </si>
  <si>
    <t>0250000000</t>
  </si>
  <si>
    <t>0250100000</t>
  </si>
  <si>
    <t>Мероприятие 3.1.1.                                                  Организация предоставления дополнительного образования детей</t>
  </si>
  <si>
    <t>Основное мероприятие 5.2. «Поддержка развития детско-юношеского патриотического движения»</t>
  </si>
  <si>
    <t>025012Е090</t>
  </si>
  <si>
    <t>Мероприятие 4.1.1  Обеспечение организации и проведения районных мероприятий.</t>
  </si>
  <si>
    <t>0250200000</t>
  </si>
  <si>
    <t>025022Е100</t>
  </si>
  <si>
    <t>Мероприятие 5.2.1.  Поддержка развития местного отделения Всероссийского детско-юношеского военно-патриотического движения "ЮНАРМИЯ"</t>
  </si>
  <si>
    <t>Основное мероприятие 5.1. Обеспечение выполнения полномочий в сфере образования</t>
  </si>
  <si>
    <t>Мероприятие 5.1.1 Содержание и обеспечение деятельности Управления образования Администрации Суксунского городского округа</t>
  </si>
  <si>
    <t xml:space="preserve">Подпрограмма 5 «Обеспечение реализации Программы и прочие мероприятия в области образования» </t>
  </si>
  <si>
    <t xml:space="preserve"> УОА Суксунского городского округа</t>
  </si>
  <si>
    <t>0230100000</t>
  </si>
  <si>
    <t>Подпрограмма 4. «Кадры системы образования »</t>
  </si>
  <si>
    <t>Подпрограмма 1 «Развитие системы дошкольного образования»</t>
  </si>
  <si>
    <t>Мероприятия 3.2.1. Подготовка учреждений дополнительного образвания к отопительному сезону</t>
  </si>
  <si>
    <t>Основное мероприятие 3.2 Обеспечение функционирования и содержания учреждений дополнительного образования</t>
  </si>
  <si>
    <t>Основное мероприятие 4.1 Кадровая политика</t>
  </si>
  <si>
    <t>Всего         УОА Суксунского городского округа</t>
  </si>
  <si>
    <t>всего         УОА Суксунского городского округа</t>
  </si>
  <si>
    <t xml:space="preserve"> Всего         УОА Суксунского городского округа </t>
  </si>
  <si>
    <t>Всего                    УОА Суксунского городского округа</t>
  </si>
  <si>
    <t>Всего                   УОА Суксунского городского округа</t>
  </si>
  <si>
    <t>Мероприятие 1.1.1.  «Выполнение отдельных государственных полномочий органов государственной власти в сфере образования»</t>
  </si>
  <si>
    <t>Мероприятие 3.3.1. «Единовременная премия обучающимся,награжденным знаком отличия Пермского края"Гордость Пермского края»</t>
  </si>
  <si>
    <t>Всего               Управление образования Администрации Суксунского городского округа</t>
  </si>
  <si>
    <t>Всего              Управление образования Администрации Суксунского городского округа</t>
  </si>
  <si>
    <t>Всего             Управление образования Администрации Суксунского городского округа</t>
  </si>
  <si>
    <t xml:space="preserve">Мероприятие 5.1.2. Подвоз экспертов предметных комиссий для проверки работ учащихся ГИА в пункт первичной обработки информации </t>
  </si>
  <si>
    <t>0210300000</t>
  </si>
  <si>
    <t>Основное мероприятие 2.2. «Обеспечение функционирования и содержания общеобразовательных учреждений»</t>
  </si>
  <si>
    <t>021032Н020</t>
  </si>
  <si>
    <t xml:space="preserve"> 021032Н020</t>
  </si>
  <si>
    <t>Основное мероприятие 2.3. «Выполнение отдельных государственных полномочий органов государственной власти в сфере образования»</t>
  </si>
  <si>
    <t>Мероприятие 2.3.1. «Выполнение отдельных государственных полномочий органов государственной власти в сфере образования»</t>
  </si>
  <si>
    <t>0220300000</t>
  </si>
  <si>
    <t>022032Н020</t>
  </si>
  <si>
    <t>022032Н020, 025022Н020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</si>
  <si>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</si>
  <si>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Мероприятие 2.4.1.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</si>
  <si>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Подпрограмма 5 «Обеспечение реализации Программы и прочие мероприятия в области образования»</t>
  </si>
  <si>
    <t>Основное мероприятие 5.3. «Выполнение отдельных государственных полномочий органов государственной власти в сфере образования»</t>
  </si>
  <si>
    <t>Мероприятие 5.3.1. «Выполнение отдельных государственных полномочий органов государственной власти в сфере образования»</t>
  </si>
  <si>
    <t xml:space="preserve">025032Н020 </t>
  </si>
  <si>
    <t>Основное мероприятие 5.4.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</si>
  <si>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Мероприятие 5.4.1.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</si>
  <si>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>0250400000</t>
  </si>
  <si>
    <t>025042С170</t>
  </si>
  <si>
    <t>Основное мероприятие 5.5. «Единовременная премия обучающимся,награжденным знаком отличия Пермского края "Гордость Пермского края»</t>
  </si>
  <si>
    <t>0250500000</t>
  </si>
  <si>
    <t>02.5.05.70450</t>
  </si>
  <si>
    <t>0250300000</t>
  </si>
  <si>
    <t>Мероприятие  2.2.3.</t>
  </si>
  <si>
    <t>02202SP180</t>
  </si>
  <si>
    <t>0210200000</t>
  </si>
  <si>
    <t xml:space="preserve">Подпрограмма 3 «Развитие системы дополнительного образования, развитие одарённых детей" </t>
  </si>
  <si>
    <t>0250100030</t>
  </si>
  <si>
    <t>610, 620</t>
  </si>
  <si>
    <t>610 ,620</t>
  </si>
  <si>
    <t>Администрирование отдельных государственных полномочий</t>
  </si>
  <si>
    <t>Всего        Управление образования Администрации Суксунского городского округа (далее - УОА Суксунского городского округа), Администрация Суксуснкого городского округа</t>
  </si>
  <si>
    <t>Всего                   УОА Суксунского городского округа, Администрация Суксунского городского округа</t>
  </si>
  <si>
    <t xml:space="preserve"> Администрация Суксунского городского округа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</si>
  <si>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значения, в том числе:</t>
  </si>
  <si>
    <t>Ремонт 2-х веранд в детском саду, ремонт входной зоны и ремонт ограждения территории МОУ "Поедугинская основная общеобразовательная школа-детский сад"</t>
  </si>
  <si>
    <t xml:space="preserve">Ремонт гаража и ремонт ограждения территории МАОУ "Суксунская средняя общеобразовательная школа №2" </t>
  </si>
  <si>
    <t xml:space="preserve">Ремонт крыши здании интерната МОУ "Киселевская общеобразовательная школа - интернат для обучающихся с ограниченными возможностями здоровья" </t>
  </si>
  <si>
    <t>Приобретение автотранспорта, предназначенного для подвоза детей к месту учебы и обратно,в том числе:</t>
  </si>
  <si>
    <t>Приобретение школьного автобуса ПАЗ МАОУ "Суксунская средняя общеобразовательная школа № 1"</t>
  </si>
  <si>
    <t>Приобретение школьного автобуса Газель МАОУ "Суксунская средняя общеобразовательная школа № 1"</t>
  </si>
  <si>
    <t>Ремонт окон с заменой на стеклопакеты в МДОУ "Суксунский детский сад "Колосок"</t>
  </si>
  <si>
    <t xml:space="preserve">Ремонт оргаждения территории, ремонт отмостки и цоколя здания МДОУ "Суксунский детский сад "Улыбка" </t>
  </si>
  <si>
    <t>Участие в реализации мероприятий, направленных на реализацию программ развития преобразованных муниципальных образований, в том числе:</t>
  </si>
  <si>
    <t>Ремонт учебных кабинетов на 3-х этажах МАОУ  «Суксунская средняя общеобразовательная школа №1»</t>
  </si>
  <si>
    <t>Мероприятие 1.2.4.</t>
  </si>
  <si>
    <t>Ремонт крыши и фасада МДОУ "Суксунский детский сад Улыбка"</t>
  </si>
  <si>
    <t xml:space="preserve">Ремонт лестничного марша, потолка в столовой, ремонт отмостки и ремонт здания школы МАОУ "Моргуновская основная общеобразовательная школа - детский сад" </t>
  </si>
  <si>
    <t>Приложение 1</t>
  </si>
  <si>
    <t xml:space="preserve">К Постановлению Администрации </t>
  </si>
  <si>
    <t xml:space="preserve">                                                                                                                                                 </t>
  </si>
  <si>
    <t>к муниципальной программе</t>
  </si>
  <si>
    <t>"Развитие образования"</t>
  </si>
  <si>
    <t>Приложение 3</t>
  </si>
  <si>
    <t>Приложение 2</t>
  </si>
  <si>
    <t>Приложение 4</t>
  </si>
  <si>
    <t xml:space="preserve">к Постановлению Администрации </t>
  </si>
  <si>
    <r>
      <t xml:space="preserve">Реализация приоритетного регионального проекта "Приведение в нормативное состояние объектов общественной инфраструктуры муниципального значения, </t>
    </r>
    <r>
      <rPr>
        <b/>
        <sz val="20"/>
        <color indexed="8"/>
        <rFont val="Times New Roman"/>
        <family val="1"/>
        <charset val="204"/>
      </rPr>
      <t>в том</t>
    </r>
    <r>
      <rPr>
        <sz val="20"/>
        <color indexed="8"/>
        <rFont val="Times New Roman"/>
        <family val="1"/>
        <charset val="204"/>
      </rPr>
      <t xml:space="preserve"> </t>
    </r>
    <r>
      <rPr>
        <b/>
        <sz val="20"/>
        <color indexed="8"/>
        <rFont val="Times New Roman"/>
        <family val="1"/>
        <charset val="204"/>
      </rPr>
      <t>числе:</t>
    </r>
  </si>
  <si>
    <r>
      <t xml:space="preserve">Участие в реализации мероприятий, направленных на реализацию программ развития преобразованных муниципальных образований, </t>
    </r>
    <r>
      <rPr>
        <b/>
        <sz val="20"/>
        <color indexed="8"/>
        <rFont val="Times New Roman"/>
        <family val="1"/>
        <charset val="204"/>
      </rPr>
      <t>в том числе:</t>
    </r>
  </si>
  <si>
    <t>02102SP040</t>
  </si>
  <si>
    <t>02102SP180</t>
  </si>
  <si>
    <t>Мероприятие 2.2.1 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</si>
  <si>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887.50</t>
  </si>
  <si>
    <t>Мероприятие 2.2.2 Участие в реализации мероприятий, направленных на реализацию программ развития преобразованных муниципальных образований, в том числе:</t>
  </si>
  <si>
    <t>Основное мероприятие 1.1. «Выполнение отдельных государственных полномочий органов государственной власти в сфере образования»</t>
  </si>
  <si>
    <t>Основное мероприятие 2.4.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</si>
  <si>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Мероприятие 2.4.1.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</si>
  <si>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от 23.03.2020 № 253</t>
  </si>
  <si>
    <t>Приложение 6</t>
  </si>
  <si>
    <t xml:space="preserve"> к  муниципальной программе </t>
  </si>
  <si>
    <t>Развитие образования»</t>
  </si>
  <si>
    <t xml:space="preserve">                                                                                                                                                                    </t>
  </si>
  <si>
    <t xml:space="preserve">от23.03.2020 № 253 </t>
  </si>
  <si>
    <t xml:space="preserve"> </t>
  </si>
  <si>
    <t>к Постановлению Администрации</t>
  </si>
  <si>
    <t xml:space="preserve"> Приложение 5</t>
  </si>
  <si>
    <t xml:space="preserve"> к муниципальной программе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</si>
</sst>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20"/>
      <color indexed="8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0" fontId="2" fillId="0" borderId="12" xfId="0" applyNumberFormat="1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top" wrapText="1"/>
    </xf>
    <xf numFmtId="0" fontId="0" fillId="0" borderId="0" xfId="0"/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" fontId="2" fillId="0" borderId="1" xfId="0" applyNumberFormat="1" applyFont="1" applyBorder="1" applyAlignment="1">
      <alignment horizontal="center" wrapText="1"/>
    </xf>
    <xf numFmtId="0" fontId="0" fillId="0" borderId="0" xfId="0"/>
    <xf numFmtId="0" fontId="9" fillId="0" borderId="0" xfId="0" applyFont="1"/>
    <xf numFmtId="0" fontId="8" fillId="0" borderId="0" xfId="0" applyFont="1" applyAlignment="1">
      <alignment horizontal="justify"/>
    </xf>
    <xf numFmtId="0" fontId="11" fillId="0" borderId="0" xfId="0" applyFont="1"/>
    <xf numFmtId="0" fontId="10" fillId="0" borderId="0" xfId="0" applyFont="1" applyAlignment="1">
      <alignment horizontal="justify"/>
    </xf>
    <xf numFmtId="0" fontId="11" fillId="0" borderId="0" xfId="0" applyFont="1" applyAlignment="1"/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12" xfId="0" applyFont="1" applyBorder="1"/>
    <xf numFmtId="4" fontId="15" fillId="0" borderId="12" xfId="0" applyNumberFormat="1" applyFont="1" applyBorder="1"/>
    <xf numFmtId="2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0" fontId="0" fillId="0" borderId="0" xfId="0"/>
    <xf numFmtId="0" fontId="10" fillId="0" borderId="12" xfId="0" applyFont="1" applyBorder="1" applyAlignment="1">
      <alignment horizontal="center" wrapText="1"/>
    </xf>
    <xf numFmtId="0" fontId="11" fillId="0" borderId="12" xfId="0" applyFont="1" applyBorder="1"/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justify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0" fillId="0" borderId="0" xfId="0" applyFont="1" applyAlignment="1"/>
    <xf numFmtId="49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justify" vertical="top" wrapText="1"/>
    </xf>
    <xf numFmtId="49" fontId="10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top" wrapText="1"/>
    </xf>
    <xf numFmtId="0" fontId="0" fillId="0" borderId="0" xfId="0"/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justify" vertical="top" wrapText="1"/>
    </xf>
    <xf numFmtId="4" fontId="13" fillId="2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0" fillId="0" borderId="0" xfId="0"/>
    <xf numFmtId="4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vertical="top" wrapText="1"/>
    </xf>
    <xf numFmtId="4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justify" vertical="top" wrapText="1"/>
    </xf>
    <xf numFmtId="0" fontId="10" fillId="0" borderId="16" xfId="0" applyFont="1" applyBorder="1" applyAlignment="1">
      <alignment vertical="top" wrapText="1"/>
    </xf>
    <xf numFmtId="0" fontId="13" fillId="0" borderId="16" xfId="0" applyFont="1" applyBorder="1" applyAlignment="1">
      <alignment horizontal="justify" vertical="top" wrapText="1"/>
    </xf>
    <xf numFmtId="0" fontId="10" fillId="3" borderId="15" xfId="0" applyFont="1" applyFill="1" applyBorder="1" applyAlignment="1">
      <alignment horizontal="justify" vertical="top" wrapText="1"/>
    </xf>
    <xf numFmtId="0" fontId="13" fillId="0" borderId="16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1" fontId="12" fillId="0" borderId="16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wrapText="1"/>
    </xf>
    <xf numFmtId="0" fontId="1" fillId="0" borderId="18" xfId="0" applyFont="1" applyBorder="1" applyAlignment="1">
      <alignment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/>
    <xf numFmtId="0" fontId="2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top" wrapText="1"/>
    </xf>
    <xf numFmtId="0" fontId="1" fillId="0" borderId="7" xfId="0" applyFont="1" applyBorder="1" applyAlignment="1">
      <alignment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0" borderId="12" xfId="0" applyFont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49" fontId="10" fillId="3" borderId="12" xfId="0" applyNumberFormat="1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justify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top" wrapText="1"/>
    </xf>
    <xf numFmtId="4" fontId="10" fillId="0" borderId="12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/>
    </xf>
    <xf numFmtId="49" fontId="10" fillId="3" borderId="12" xfId="0" applyNumberFormat="1" applyFont="1" applyFill="1" applyBorder="1" applyAlignment="1">
      <alignment horizontal="center" vertical="center" wrapText="1"/>
    </xf>
    <xf numFmtId="0" fontId="0" fillId="0" borderId="0" xfId="0"/>
    <xf numFmtId="0" fontId="13" fillId="0" borderId="12" xfId="0" applyFont="1" applyBorder="1" applyAlignment="1">
      <alignment horizontal="justify" wrapText="1"/>
    </xf>
    <xf numFmtId="49" fontId="10" fillId="0" borderId="15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0" fillId="0" borderId="0" xfId="0"/>
    <xf numFmtId="49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0" fillId="0" borderId="0" xfId="0"/>
    <xf numFmtId="0" fontId="13" fillId="3" borderId="12" xfId="0" applyFont="1" applyFill="1" applyBorder="1" applyAlignment="1">
      <alignment horizontal="justify" wrapText="1"/>
    </xf>
    <xf numFmtId="0" fontId="11" fillId="0" borderId="0" xfId="0" applyFont="1" applyAlignment="1">
      <alignment horizontal="left"/>
    </xf>
    <xf numFmtId="0" fontId="0" fillId="0" borderId="0" xfId="0" applyProtection="1">
      <protection locked="0"/>
    </xf>
    <xf numFmtId="0" fontId="11" fillId="0" borderId="0" xfId="0" applyFont="1" applyAlignment="1" applyProtection="1">
      <protection locked="0"/>
    </xf>
    <xf numFmtId="0" fontId="0" fillId="0" borderId="0" xfId="0"/>
    <xf numFmtId="0" fontId="1" fillId="0" borderId="4" xfId="0" applyFont="1" applyBorder="1" applyAlignment="1">
      <alignment horizontal="justify" vertical="top" wrapText="1"/>
    </xf>
    <xf numFmtId="0" fontId="0" fillId="0" borderId="0" xfId="0"/>
    <xf numFmtId="0" fontId="1" fillId="0" borderId="12" xfId="0" applyFont="1" applyBorder="1" applyAlignment="1">
      <alignment horizontal="justify"/>
    </xf>
    <xf numFmtId="0" fontId="0" fillId="0" borderId="12" xfId="0" applyBorder="1"/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 wrapText="1"/>
    </xf>
    <xf numFmtId="0" fontId="1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4" fontId="1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top" wrapText="1"/>
    </xf>
    <xf numFmtId="4" fontId="13" fillId="0" borderId="16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9" fontId="13" fillId="0" borderId="15" xfId="0" applyNumberFormat="1" applyFont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4" fontId="10" fillId="0" borderId="12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0" fillId="0" borderId="0" xfId="0" applyFont="1" applyAlignment="1">
      <alignment horizontal="justify"/>
    </xf>
    <xf numFmtId="0" fontId="11" fillId="0" borderId="0" xfId="0" applyFont="1" applyAlignment="1"/>
    <xf numFmtId="0" fontId="13" fillId="0" borderId="12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wrapText="1"/>
    </xf>
    <xf numFmtId="0" fontId="13" fillId="0" borderId="17" xfId="0" applyFont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top" wrapText="1"/>
    </xf>
    <xf numFmtId="49" fontId="10" fillId="3" borderId="15" xfId="0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3" fillId="0" borderId="2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/>
    <xf numFmtId="0" fontId="1" fillId="0" borderId="0" xfId="0" applyFont="1" applyAlignment="1">
      <alignment horizontal="justify"/>
    </xf>
    <xf numFmtId="0" fontId="3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5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view="pageBreakPreview" topLeftCell="A85" zoomScale="50" zoomScaleNormal="65" zoomScaleSheetLayoutView="50" workbookViewId="0">
      <selection activeCell="G7" sqref="G7"/>
    </sheetView>
  </sheetViews>
  <sheetFormatPr defaultRowHeight="15"/>
  <cols>
    <col min="1" max="1" width="58.85546875" customWidth="1"/>
    <col min="2" max="2" width="24.7109375" customWidth="1"/>
    <col min="4" max="4" width="16.140625" customWidth="1"/>
    <col min="5" max="5" width="26.85546875" customWidth="1"/>
    <col min="6" max="6" width="38.5703125" customWidth="1"/>
    <col min="7" max="7" width="38.28515625" style="76" customWidth="1"/>
    <col min="8" max="8" width="24.140625" customWidth="1"/>
  </cols>
  <sheetData>
    <row r="1" spans="1:9" s="213" customFormat="1" ht="26.25">
      <c r="G1" s="85" t="s">
        <v>200</v>
      </c>
    </row>
    <row r="2" spans="1:9" s="213" customFormat="1" ht="26.25">
      <c r="G2" s="85" t="s">
        <v>202</v>
      </c>
    </row>
    <row r="3" spans="1:9" s="213" customFormat="1" ht="26.25">
      <c r="G3" s="85" t="s">
        <v>66</v>
      </c>
    </row>
    <row r="4" spans="1:9" s="213" customFormat="1" ht="26.25">
      <c r="G4" s="85" t="s">
        <v>213</v>
      </c>
    </row>
    <row r="5" spans="1:9" ht="39" customHeight="1">
      <c r="A5" s="300" t="s">
        <v>196</v>
      </c>
      <c r="B5" s="301"/>
      <c r="C5" s="301"/>
      <c r="D5" s="301"/>
      <c r="E5" s="301"/>
      <c r="F5" s="301"/>
      <c r="G5" s="212" t="s">
        <v>201</v>
      </c>
      <c r="H5" s="85"/>
    </row>
    <row r="6" spans="1:9" ht="26.25">
      <c r="A6" s="116"/>
      <c r="B6" s="115"/>
      <c r="C6" s="115"/>
      <c r="D6" s="115"/>
      <c r="E6" s="216"/>
      <c r="F6" s="217"/>
      <c r="G6" s="114" t="s">
        <v>197</v>
      </c>
      <c r="H6" s="85"/>
    </row>
    <row r="7" spans="1:9" ht="26.25">
      <c r="A7" s="116"/>
      <c r="B7" s="115"/>
      <c r="C7" s="115"/>
      <c r="D7" s="115"/>
      <c r="E7" s="217"/>
      <c r="F7" s="216"/>
      <c r="G7" s="114" t="s">
        <v>66</v>
      </c>
      <c r="H7" s="85"/>
    </row>
    <row r="8" spans="1:9" ht="26.25">
      <c r="A8" s="116"/>
      <c r="B8" s="115"/>
      <c r="C8" s="115"/>
      <c r="D8" s="115"/>
      <c r="E8" s="217"/>
      <c r="F8" s="217"/>
      <c r="G8" s="114" t="s">
        <v>198</v>
      </c>
      <c r="H8" s="85"/>
    </row>
    <row r="9" spans="1:9" ht="26.25">
      <c r="A9" s="86"/>
      <c r="B9" s="85"/>
      <c r="C9" s="85"/>
      <c r="D9" s="85"/>
      <c r="E9" s="85"/>
      <c r="F9" s="85"/>
      <c r="G9" s="85"/>
      <c r="H9" s="85"/>
    </row>
    <row r="10" spans="1:9" ht="26.25">
      <c r="A10" s="302" t="s">
        <v>0</v>
      </c>
      <c r="B10" s="279"/>
      <c r="C10" s="279"/>
      <c r="D10" s="279"/>
      <c r="E10" s="279"/>
      <c r="F10" s="279"/>
      <c r="G10" s="87"/>
      <c r="H10" s="85"/>
    </row>
    <row r="11" spans="1:9" ht="26.25">
      <c r="A11" s="302" t="s">
        <v>1</v>
      </c>
      <c r="B11" s="279"/>
      <c r="C11" s="279"/>
      <c r="D11" s="279"/>
      <c r="E11" s="279"/>
      <c r="F11" s="279"/>
      <c r="G11" s="216"/>
      <c r="H11" s="217"/>
      <c r="I11" s="215"/>
    </row>
    <row r="12" spans="1:9" ht="26.25">
      <c r="A12" s="302" t="s">
        <v>66</v>
      </c>
      <c r="B12" s="279"/>
      <c r="C12" s="279"/>
      <c r="D12" s="279"/>
      <c r="E12" s="279"/>
      <c r="F12" s="279"/>
      <c r="G12" s="217"/>
      <c r="H12" s="216"/>
      <c r="I12" s="215"/>
    </row>
    <row r="13" spans="1:9" ht="26.25">
      <c r="A13" s="88"/>
      <c r="B13" s="85"/>
      <c r="C13" s="85"/>
      <c r="D13" s="85"/>
      <c r="E13" s="85"/>
      <c r="F13" s="85"/>
      <c r="G13" s="217"/>
      <c r="H13" s="217"/>
      <c r="I13" s="215"/>
    </row>
    <row r="14" spans="1:9" ht="161.25" customHeight="1">
      <c r="A14" s="288" t="s">
        <v>2</v>
      </c>
      <c r="B14" s="288" t="s">
        <v>3</v>
      </c>
      <c r="C14" s="303" t="s">
        <v>4</v>
      </c>
      <c r="D14" s="304"/>
      <c r="E14" s="305"/>
      <c r="F14" s="288" t="s">
        <v>5</v>
      </c>
      <c r="G14" s="288"/>
      <c r="H14" s="288"/>
    </row>
    <row r="15" spans="1:9" ht="52.5" hidden="1">
      <c r="A15" s="288"/>
      <c r="B15" s="288"/>
      <c r="C15" s="101" t="s">
        <v>6</v>
      </c>
      <c r="D15" s="101" t="s">
        <v>7</v>
      </c>
      <c r="E15" s="101" t="s">
        <v>8</v>
      </c>
      <c r="F15" s="101">
        <v>2020</v>
      </c>
      <c r="G15" s="101"/>
      <c r="H15" s="102"/>
    </row>
    <row r="16" spans="1:9" s="16" customFormat="1" ht="26.25">
      <c r="A16" s="101">
        <v>1</v>
      </c>
      <c r="B16" s="101">
        <v>2</v>
      </c>
      <c r="C16" s="101">
        <v>3</v>
      </c>
      <c r="D16" s="101">
        <v>4</v>
      </c>
      <c r="E16" s="101">
        <v>5</v>
      </c>
      <c r="F16" s="101">
        <v>6</v>
      </c>
      <c r="G16" s="101">
        <v>7</v>
      </c>
      <c r="H16" s="96">
        <v>8</v>
      </c>
    </row>
    <row r="17" spans="1:8" ht="26.25">
      <c r="A17" s="101"/>
      <c r="B17" s="136"/>
      <c r="C17" s="89"/>
      <c r="D17" s="89"/>
      <c r="E17" s="89"/>
      <c r="F17" s="89">
        <v>2020</v>
      </c>
      <c r="G17" s="89">
        <v>2021</v>
      </c>
      <c r="H17" s="96">
        <v>2022</v>
      </c>
    </row>
    <row r="18" spans="1:8" ht="38.25" customHeight="1">
      <c r="A18" s="289" t="s">
        <v>9</v>
      </c>
      <c r="B18" s="152" t="s">
        <v>10</v>
      </c>
      <c r="C18" s="308">
        <v>620</v>
      </c>
      <c r="D18" s="241" t="s">
        <v>35</v>
      </c>
      <c r="E18" s="241" t="s">
        <v>87</v>
      </c>
      <c r="F18" s="238">
        <f>F20+F38+F67+F74+F80</f>
        <v>99983.431999999986</v>
      </c>
      <c r="G18" s="238">
        <f>G20+G38+G67+G74+G80</f>
        <v>90412.76999999999</v>
      </c>
      <c r="H18" s="238">
        <f>H20+H38+H67+H74+H80</f>
        <v>91892.13</v>
      </c>
    </row>
    <row r="19" spans="1:8" ht="305.25" customHeight="1">
      <c r="A19" s="286"/>
      <c r="B19" s="151" t="s">
        <v>64</v>
      </c>
      <c r="C19" s="240"/>
      <c r="D19" s="240"/>
      <c r="E19" s="242"/>
      <c r="F19" s="239"/>
      <c r="G19" s="240"/>
      <c r="H19" s="240"/>
    </row>
    <row r="20" spans="1:8" ht="63" customHeight="1">
      <c r="A20" s="286" t="s">
        <v>131</v>
      </c>
      <c r="B20" s="234" t="s">
        <v>136</v>
      </c>
      <c r="C20" s="232">
        <v>620</v>
      </c>
      <c r="D20" s="245" t="s">
        <v>32</v>
      </c>
      <c r="E20" s="245" t="s">
        <v>88</v>
      </c>
      <c r="F20" s="243">
        <f>F22+F25</f>
        <v>34293.591999999997</v>
      </c>
      <c r="G20" s="243">
        <f>G22+G25</f>
        <v>31416.1</v>
      </c>
      <c r="H20" s="243">
        <f>H22+H25</f>
        <v>32420.1</v>
      </c>
    </row>
    <row r="21" spans="1:8" ht="115.5" customHeight="1">
      <c r="A21" s="286"/>
      <c r="B21" s="235"/>
      <c r="C21" s="233"/>
      <c r="D21" s="233"/>
      <c r="E21" s="246"/>
      <c r="F21" s="244"/>
      <c r="G21" s="233"/>
      <c r="H21" s="233"/>
    </row>
    <row r="22" spans="1:8" ht="45.75" customHeight="1">
      <c r="A22" s="280" t="s">
        <v>11</v>
      </c>
      <c r="B22" s="234" t="s">
        <v>12</v>
      </c>
      <c r="C22" s="282">
        <v>620</v>
      </c>
      <c r="D22" s="249" t="s">
        <v>32</v>
      </c>
      <c r="E22" s="249" t="s">
        <v>89</v>
      </c>
      <c r="F22" s="243">
        <f>F24</f>
        <v>33034.6</v>
      </c>
      <c r="G22" s="243">
        <f>G24</f>
        <v>31416.1</v>
      </c>
      <c r="H22" s="243">
        <f>H24</f>
        <v>32420.1</v>
      </c>
    </row>
    <row r="23" spans="1:8" ht="116.25" customHeight="1">
      <c r="A23" s="280"/>
      <c r="B23" s="235"/>
      <c r="C23" s="237"/>
      <c r="D23" s="237"/>
      <c r="E23" s="250"/>
      <c r="F23" s="244"/>
      <c r="G23" s="233"/>
      <c r="H23" s="233"/>
    </row>
    <row r="24" spans="1:8" s="100" customFormat="1" ht="243" customHeight="1">
      <c r="A24" s="150" t="s">
        <v>83</v>
      </c>
      <c r="B24" s="110" t="s">
        <v>137</v>
      </c>
      <c r="C24" s="134">
        <v>620</v>
      </c>
      <c r="D24" s="139" t="s">
        <v>32</v>
      </c>
      <c r="E24" s="139" t="s">
        <v>90</v>
      </c>
      <c r="F24" s="133">
        <v>33034.6</v>
      </c>
      <c r="G24" s="133">
        <v>31416.1</v>
      </c>
      <c r="H24" s="133">
        <v>32420.1</v>
      </c>
    </row>
    <row r="25" spans="1:8" ht="39.75" customHeight="1">
      <c r="A25" s="147" t="s">
        <v>13</v>
      </c>
      <c r="B25" s="306" t="s">
        <v>136</v>
      </c>
      <c r="C25" s="282">
        <v>620</v>
      </c>
      <c r="D25" s="249" t="s">
        <v>32</v>
      </c>
      <c r="E25" s="249" t="s">
        <v>171</v>
      </c>
      <c r="F25" s="236">
        <f>F27+F29+F35</f>
        <v>1258.992</v>
      </c>
      <c r="G25" s="236">
        <f t="shared" ref="G25:H25" si="0">G27+G29</f>
        <v>0</v>
      </c>
      <c r="H25" s="236">
        <f t="shared" si="0"/>
        <v>0</v>
      </c>
    </row>
    <row r="26" spans="1:8" ht="120" customHeight="1">
      <c r="A26" s="149" t="s">
        <v>91</v>
      </c>
      <c r="B26" s="307"/>
      <c r="C26" s="237"/>
      <c r="D26" s="237"/>
      <c r="E26" s="250"/>
      <c r="F26" s="255"/>
      <c r="G26" s="237"/>
      <c r="H26" s="237"/>
    </row>
    <row r="27" spans="1:8" ht="33" customHeight="1">
      <c r="A27" s="148" t="s">
        <v>14</v>
      </c>
      <c r="B27" s="251" t="s">
        <v>65</v>
      </c>
      <c r="C27" s="247">
        <v>620</v>
      </c>
      <c r="D27" s="248" t="s">
        <v>32</v>
      </c>
      <c r="E27" s="249" t="s">
        <v>93</v>
      </c>
      <c r="F27" s="236">
        <v>260</v>
      </c>
      <c r="G27" s="293">
        <v>0</v>
      </c>
      <c r="H27" s="294">
        <v>0</v>
      </c>
    </row>
    <row r="28" spans="1:8" ht="118.5" customHeight="1">
      <c r="A28" s="104" t="s">
        <v>15</v>
      </c>
      <c r="B28" s="251"/>
      <c r="C28" s="247"/>
      <c r="D28" s="248"/>
      <c r="E28" s="250"/>
      <c r="F28" s="255"/>
      <c r="G28" s="296"/>
      <c r="H28" s="295"/>
    </row>
    <row r="29" spans="1:8" ht="30" customHeight="1">
      <c r="A29" s="103" t="s">
        <v>84</v>
      </c>
      <c r="B29" s="251" t="s">
        <v>65</v>
      </c>
      <c r="C29" s="247">
        <v>620</v>
      </c>
      <c r="D29" s="248" t="s">
        <v>32</v>
      </c>
      <c r="E29" s="298" t="s">
        <v>205</v>
      </c>
      <c r="F29" s="290">
        <f>F31+F32</f>
        <v>340</v>
      </c>
      <c r="G29" s="293">
        <v>0</v>
      </c>
      <c r="H29" s="294">
        <v>0</v>
      </c>
    </row>
    <row r="30" spans="1:8" ht="170.25" customHeight="1">
      <c r="A30" s="113" t="s">
        <v>203</v>
      </c>
      <c r="B30" s="251"/>
      <c r="C30" s="247"/>
      <c r="D30" s="248"/>
      <c r="E30" s="299"/>
      <c r="F30" s="291"/>
      <c r="G30" s="293"/>
      <c r="H30" s="294"/>
    </row>
    <row r="31" spans="1:8" s="204" customFormat="1" ht="170.25" customHeight="1">
      <c r="A31" s="113" t="s">
        <v>187</v>
      </c>
      <c r="B31" s="199" t="s">
        <v>65</v>
      </c>
      <c r="C31" s="197">
        <v>620</v>
      </c>
      <c r="D31" s="198" t="s">
        <v>32</v>
      </c>
      <c r="E31" s="203" t="s">
        <v>205</v>
      </c>
      <c r="F31" s="200">
        <v>154.07</v>
      </c>
      <c r="G31" s="201">
        <v>0</v>
      </c>
      <c r="H31" s="202">
        <v>0</v>
      </c>
    </row>
    <row r="32" spans="1:8" s="204" customFormat="1" ht="170.25" customHeight="1">
      <c r="A32" s="113" t="s">
        <v>188</v>
      </c>
      <c r="B32" s="199" t="s">
        <v>65</v>
      </c>
      <c r="C32" s="197">
        <v>620</v>
      </c>
      <c r="D32" s="198" t="s">
        <v>32</v>
      </c>
      <c r="E32" s="203" t="s">
        <v>205</v>
      </c>
      <c r="F32" s="200">
        <v>185.93</v>
      </c>
      <c r="G32" s="201">
        <v>0</v>
      </c>
      <c r="H32" s="202">
        <v>0</v>
      </c>
    </row>
    <row r="33" spans="1:11" ht="33" customHeight="1">
      <c r="A33" s="103" t="s">
        <v>85</v>
      </c>
      <c r="B33" s="251" t="s">
        <v>65</v>
      </c>
      <c r="C33" s="292">
        <v>620</v>
      </c>
      <c r="D33" s="248" t="s">
        <v>32</v>
      </c>
      <c r="E33" s="249" t="s">
        <v>92</v>
      </c>
      <c r="F33" s="236">
        <v>0</v>
      </c>
      <c r="G33" s="274">
        <v>0</v>
      </c>
      <c r="H33" s="274">
        <v>0</v>
      </c>
      <c r="I33" s="80"/>
      <c r="J33" s="80"/>
      <c r="K33" s="80"/>
    </row>
    <row r="34" spans="1:11" ht="71.25" customHeight="1">
      <c r="A34" s="118" t="s">
        <v>16</v>
      </c>
      <c r="B34" s="251"/>
      <c r="C34" s="292"/>
      <c r="D34" s="248"/>
      <c r="E34" s="250"/>
      <c r="F34" s="255"/>
      <c r="G34" s="274"/>
      <c r="H34" s="274"/>
      <c r="I34" s="80"/>
      <c r="J34" s="80"/>
      <c r="K34" s="80"/>
    </row>
    <row r="35" spans="1:11" s="209" customFormat="1" ht="71.25" customHeight="1">
      <c r="A35" s="118" t="s">
        <v>191</v>
      </c>
      <c r="B35" s="234" t="s">
        <v>65</v>
      </c>
      <c r="C35" s="253">
        <v>620</v>
      </c>
      <c r="D35" s="249" t="s">
        <v>32</v>
      </c>
      <c r="E35" s="249" t="s">
        <v>206</v>
      </c>
      <c r="F35" s="236">
        <f>F37</f>
        <v>658.99199999999996</v>
      </c>
      <c r="G35" s="236">
        <v>0</v>
      </c>
      <c r="H35" s="236">
        <v>0</v>
      </c>
      <c r="I35" s="80"/>
      <c r="J35" s="80"/>
      <c r="K35" s="80"/>
    </row>
    <row r="36" spans="1:11" s="209" customFormat="1" ht="131.25" customHeight="1">
      <c r="A36" s="118" t="s">
        <v>204</v>
      </c>
      <c r="B36" s="235"/>
      <c r="C36" s="254"/>
      <c r="D36" s="237"/>
      <c r="E36" s="250"/>
      <c r="F36" s="255"/>
      <c r="G36" s="237"/>
      <c r="H36" s="237"/>
      <c r="I36" s="80"/>
      <c r="J36" s="80"/>
      <c r="K36" s="80"/>
    </row>
    <row r="37" spans="1:11" s="209" customFormat="1" ht="90.75" customHeight="1">
      <c r="A37" s="118" t="s">
        <v>192</v>
      </c>
      <c r="B37" s="208" t="s">
        <v>65</v>
      </c>
      <c r="C37" s="211">
        <v>620</v>
      </c>
      <c r="D37" s="206" t="s">
        <v>32</v>
      </c>
      <c r="E37" s="210" t="s">
        <v>206</v>
      </c>
      <c r="F37" s="207">
        <v>658.99199999999996</v>
      </c>
      <c r="G37" s="207">
        <v>0</v>
      </c>
      <c r="H37" s="207">
        <v>0</v>
      </c>
      <c r="I37" s="80"/>
      <c r="J37" s="80"/>
      <c r="K37" s="80"/>
    </row>
    <row r="38" spans="1:11" ht="30.75" customHeight="1">
      <c r="A38" s="280" t="s">
        <v>99</v>
      </c>
      <c r="B38" s="259" t="s">
        <v>136</v>
      </c>
      <c r="C38" s="258">
        <v>620</v>
      </c>
      <c r="D38" s="241" t="s">
        <v>33</v>
      </c>
      <c r="E38" s="241" t="s">
        <v>94</v>
      </c>
      <c r="F38" s="238">
        <f>F41+F44+F65</f>
        <v>40190.259999999995</v>
      </c>
      <c r="G38" s="238">
        <f>G41+G44+G65</f>
        <v>34123.74</v>
      </c>
      <c r="H38" s="238">
        <f>H41+H44+H65</f>
        <v>34079.1</v>
      </c>
    </row>
    <row r="39" spans="1:11" ht="36.75" hidden="1" customHeight="1" thickBot="1">
      <c r="A39" s="280"/>
      <c r="B39" s="260"/>
      <c r="C39" s="257"/>
      <c r="D39" s="257"/>
      <c r="E39" s="252"/>
      <c r="F39" s="297"/>
      <c r="G39" s="257"/>
      <c r="H39" s="276"/>
    </row>
    <row r="40" spans="1:11" ht="159" customHeight="1">
      <c r="A40" s="281"/>
      <c r="B40" s="235"/>
      <c r="C40" s="240"/>
      <c r="D40" s="240"/>
      <c r="E40" s="242"/>
      <c r="F40" s="239"/>
      <c r="G40" s="240"/>
      <c r="H40" s="277"/>
    </row>
    <row r="41" spans="1:11" ht="61.5" customHeight="1">
      <c r="A41" s="280" t="s">
        <v>46</v>
      </c>
      <c r="B41" s="251" t="s">
        <v>65</v>
      </c>
      <c r="C41" s="232">
        <v>620</v>
      </c>
      <c r="D41" s="245" t="s">
        <v>33</v>
      </c>
      <c r="E41" s="245" t="s">
        <v>96</v>
      </c>
      <c r="F41" s="243">
        <f>F43</f>
        <v>35747.599999999999</v>
      </c>
      <c r="G41" s="256">
        <f t="shared" ref="G41" si="1">G43</f>
        <v>33667.64</v>
      </c>
      <c r="H41" s="256">
        <f t="shared" ref="H41" si="2">H43</f>
        <v>33623</v>
      </c>
    </row>
    <row r="42" spans="1:11" ht="198" customHeight="1">
      <c r="A42" s="281"/>
      <c r="B42" s="251"/>
      <c r="C42" s="233"/>
      <c r="D42" s="237"/>
      <c r="E42" s="246"/>
      <c r="F42" s="244"/>
      <c r="G42" s="256"/>
      <c r="H42" s="256"/>
    </row>
    <row r="43" spans="1:11" s="18" customFormat="1" ht="270.75" customHeight="1">
      <c r="A43" s="105" t="s">
        <v>47</v>
      </c>
      <c r="B43" s="119" t="s">
        <v>65</v>
      </c>
      <c r="C43" s="134">
        <v>620</v>
      </c>
      <c r="D43" s="139" t="s">
        <v>33</v>
      </c>
      <c r="E43" s="139" t="s">
        <v>97</v>
      </c>
      <c r="F43" s="133">
        <v>35747.599999999999</v>
      </c>
      <c r="G43" s="133">
        <v>33667.64</v>
      </c>
      <c r="H43" s="133">
        <v>33623</v>
      </c>
    </row>
    <row r="44" spans="1:11" ht="34.5" customHeight="1">
      <c r="A44" s="280" t="s">
        <v>95</v>
      </c>
      <c r="B44" s="286" t="s">
        <v>65</v>
      </c>
      <c r="C44" s="232">
        <v>620</v>
      </c>
      <c r="D44" s="245" t="s">
        <v>33</v>
      </c>
      <c r="E44" s="245" t="s">
        <v>98</v>
      </c>
      <c r="F44" s="243">
        <f>F49+F51+F54+F63</f>
        <v>3986.56</v>
      </c>
      <c r="G44" s="243"/>
      <c r="H44" s="262"/>
    </row>
    <row r="45" spans="1:11" ht="0.75" customHeight="1">
      <c r="A45" s="280"/>
      <c r="B45" s="287"/>
      <c r="C45" s="270"/>
      <c r="D45" s="269"/>
      <c r="E45" s="269"/>
      <c r="F45" s="261"/>
      <c r="G45" s="261"/>
      <c r="H45" s="263"/>
    </row>
    <row r="46" spans="1:11" ht="97.5" customHeight="1">
      <c r="A46" s="280"/>
      <c r="B46" s="287"/>
      <c r="C46" s="271"/>
      <c r="D46" s="246"/>
      <c r="E46" s="246"/>
      <c r="F46" s="244"/>
      <c r="G46" s="244"/>
      <c r="H46" s="264"/>
    </row>
    <row r="47" spans="1:11" ht="26.25">
      <c r="A47" s="110" t="s">
        <v>17</v>
      </c>
      <c r="B47" s="251" t="s">
        <v>65</v>
      </c>
      <c r="C47" s="247">
        <v>620</v>
      </c>
      <c r="D47" s="248" t="s">
        <v>33</v>
      </c>
      <c r="E47" s="249" t="s">
        <v>101</v>
      </c>
      <c r="F47" s="236">
        <v>0</v>
      </c>
      <c r="G47" s="236"/>
      <c r="H47" s="265"/>
    </row>
    <row r="48" spans="1:11" ht="80.25" customHeight="1">
      <c r="A48" s="119" t="s">
        <v>100</v>
      </c>
      <c r="B48" s="251"/>
      <c r="C48" s="247"/>
      <c r="D48" s="248"/>
      <c r="E48" s="250"/>
      <c r="F48" s="255"/>
      <c r="G48" s="255"/>
      <c r="H48" s="266"/>
    </row>
    <row r="49" spans="1:8" ht="30" customHeight="1">
      <c r="A49" s="103" t="s">
        <v>18</v>
      </c>
      <c r="B49" s="251" t="s">
        <v>65</v>
      </c>
      <c r="C49" s="247">
        <v>620</v>
      </c>
      <c r="D49" s="248" t="s">
        <v>33</v>
      </c>
      <c r="E49" s="249" t="s">
        <v>102</v>
      </c>
      <c r="F49" s="236">
        <v>570</v>
      </c>
      <c r="G49" s="236"/>
      <c r="H49" s="265"/>
    </row>
    <row r="50" spans="1:8" ht="100.5" customHeight="1">
      <c r="A50" s="118" t="s">
        <v>19</v>
      </c>
      <c r="B50" s="251"/>
      <c r="C50" s="247"/>
      <c r="D50" s="248"/>
      <c r="E50" s="250"/>
      <c r="F50" s="255"/>
      <c r="G50" s="255"/>
      <c r="H50" s="266"/>
    </row>
    <row r="51" spans="1:8" ht="41.25" customHeight="1">
      <c r="A51" s="103" t="s">
        <v>169</v>
      </c>
      <c r="B51" s="247" t="s">
        <v>65</v>
      </c>
      <c r="C51" s="247">
        <v>620</v>
      </c>
      <c r="D51" s="248" t="s">
        <v>33</v>
      </c>
      <c r="E51" s="249" t="s">
        <v>103</v>
      </c>
      <c r="F51" s="236">
        <v>147.44</v>
      </c>
      <c r="G51" s="274"/>
      <c r="H51" s="274"/>
    </row>
    <row r="52" spans="1:8" s="100" customFormat="1" ht="93.75" customHeight="1">
      <c r="A52" s="106" t="s">
        <v>81</v>
      </c>
      <c r="B52" s="247"/>
      <c r="C52" s="247"/>
      <c r="D52" s="248"/>
      <c r="E52" s="267"/>
      <c r="F52" s="268"/>
      <c r="G52" s="274"/>
      <c r="H52" s="274"/>
    </row>
    <row r="53" spans="1:8" ht="38.25" customHeight="1">
      <c r="A53" s="103" t="s">
        <v>48</v>
      </c>
      <c r="B53" s="247"/>
      <c r="C53" s="247"/>
      <c r="D53" s="248"/>
      <c r="E53" s="250"/>
      <c r="F53" s="255"/>
      <c r="G53" s="274"/>
      <c r="H53" s="274"/>
    </row>
    <row r="54" spans="1:8" s="17" customFormat="1" ht="175.5" customHeight="1">
      <c r="A54" s="205" t="s">
        <v>180</v>
      </c>
      <c r="B54" s="247"/>
      <c r="C54" s="134">
        <v>620</v>
      </c>
      <c r="D54" s="139" t="s">
        <v>33</v>
      </c>
      <c r="E54" s="139" t="s">
        <v>104</v>
      </c>
      <c r="F54" s="138">
        <f>1945.99+250</f>
        <v>2195.9899999999998</v>
      </c>
      <c r="G54" s="133"/>
      <c r="H54" s="90"/>
    </row>
    <row r="55" spans="1:8" s="204" customFormat="1" ht="175.5" customHeight="1">
      <c r="A55" s="106" t="s">
        <v>193</v>
      </c>
      <c r="B55" s="197" t="s">
        <v>65</v>
      </c>
      <c r="C55" s="197">
        <v>620</v>
      </c>
      <c r="D55" s="198" t="s">
        <v>33</v>
      </c>
      <c r="E55" s="198" t="s">
        <v>104</v>
      </c>
      <c r="F55" s="200">
        <v>579.52</v>
      </c>
      <c r="G55" s="196"/>
      <c r="H55" s="90"/>
    </row>
    <row r="56" spans="1:8" s="204" customFormat="1" ht="175.5" customHeight="1">
      <c r="A56" s="106" t="s">
        <v>181</v>
      </c>
      <c r="B56" s="197" t="s">
        <v>65</v>
      </c>
      <c r="C56" s="197">
        <v>620</v>
      </c>
      <c r="D56" s="198" t="s">
        <v>33</v>
      </c>
      <c r="E56" s="198" t="s">
        <v>104</v>
      </c>
      <c r="F56" s="200">
        <v>309.77999999999997</v>
      </c>
      <c r="G56" s="196"/>
      <c r="H56" s="90"/>
    </row>
    <row r="57" spans="1:8" s="204" customFormat="1" ht="128.25" customHeight="1">
      <c r="A57" s="106" t="s">
        <v>182</v>
      </c>
      <c r="B57" s="197" t="s">
        <v>65</v>
      </c>
      <c r="C57" s="197">
        <v>620</v>
      </c>
      <c r="D57" s="198" t="s">
        <v>33</v>
      </c>
      <c r="E57" s="198" t="s">
        <v>104</v>
      </c>
      <c r="F57" s="200">
        <v>169.19</v>
      </c>
      <c r="G57" s="196"/>
      <c r="H57" s="90"/>
    </row>
    <row r="58" spans="1:8" s="204" customFormat="1" ht="175.5" customHeight="1">
      <c r="A58" s="106" t="s">
        <v>183</v>
      </c>
      <c r="B58" s="197" t="s">
        <v>65</v>
      </c>
      <c r="C58" s="197">
        <v>620</v>
      </c>
      <c r="D58" s="198" t="s">
        <v>33</v>
      </c>
      <c r="E58" s="198" t="s">
        <v>104</v>
      </c>
      <c r="F58" s="200">
        <v>250</v>
      </c>
      <c r="G58" s="196"/>
      <c r="H58" s="90"/>
    </row>
    <row r="59" spans="1:8" s="204" customFormat="1" ht="102" customHeight="1">
      <c r="A59" s="106" t="s">
        <v>184</v>
      </c>
      <c r="B59" s="282" t="s">
        <v>65</v>
      </c>
      <c r="C59" s="282">
        <v>620</v>
      </c>
      <c r="D59" s="249" t="s">
        <v>33</v>
      </c>
      <c r="E59" s="249" t="s">
        <v>104</v>
      </c>
      <c r="F59" s="200" t="s">
        <v>208</v>
      </c>
      <c r="G59" s="196"/>
      <c r="H59" s="90"/>
    </row>
    <row r="60" spans="1:8" s="204" customFormat="1" ht="101.25" customHeight="1">
      <c r="A60" s="106" t="s">
        <v>185</v>
      </c>
      <c r="B60" s="237"/>
      <c r="C60" s="237"/>
      <c r="D60" s="237"/>
      <c r="E60" s="237"/>
      <c r="F60" s="200">
        <v>537.5</v>
      </c>
      <c r="G60" s="196"/>
      <c r="H60" s="90"/>
    </row>
    <row r="61" spans="1:8" s="204" customFormat="1" ht="93.75" customHeight="1">
      <c r="A61" s="106" t="s">
        <v>186</v>
      </c>
      <c r="B61" s="197" t="s">
        <v>65</v>
      </c>
      <c r="C61" s="197">
        <v>620</v>
      </c>
      <c r="D61" s="198" t="s">
        <v>33</v>
      </c>
      <c r="E61" s="198" t="s">
        <v>104</v>
      </c>
      <c r="F61" s="200">
        <v>350</v>
      </c>
      <c r="G61" s="196"/>
      <c r="H61" s="90"/>
    </row>
    <row r="62" spans="1:8" s="188" customFormat="1" ht="39" customHeight="1">
      <c r="A62" s="199" t="s">
        <v>82</v>
      </c>
      <c r="B62" s="283"/>
      <c r="C62" s="284"/>
      <c r="D62" s="284"/>
      <c r="E62" s="284"/>
      <c r="F62" s="284"/>
      <c r="G62" s="284"/>
      <c r="H62" s="285"/>
    </row>
    <row r="63" spans="1:8" s="188" customFormat="1" ht="154.5" customHeight="1">
      <c r="A63" s="214" t="s">
        <v>189</v>
      </c>
      <c r="B63" s="191" t="s">
        <v>65</v>
      </c>
      <c r="C63" s="191">
        <v>620</v>
      </c>
      <c r="D63" s="192" t="s">
        <v>33</v>
      </c>
      <c r="E63" s="192" t="s">
        <v>170</v>
      </c>
      <c r="F63" s="193">
        <v>1073.1300000000001</v>
      </c>
      <c r="G63" s="193"/>
      <c r="H63" s="194"/>
    </row>
    <row r="64" spans="1:8" s="204" customFormat="1" ht="99" customHeight="1">
      <c r="A64" s="195" t="s">
        <v>190</v>
      </c>
      <c r="B64" s="191" t="s">
        <v>65</v>
      </c>
      <c r="C64" s="191">
        <v>620</v>
      </c>
      <c r="D64" s="203" t="s">
        <v>33</v>
      </c>
      <c r="E64" s="203" t="s">
        <v>170</v>
      </c>
      <c r="F64" s="193">
        <v>1073.1300000000001</v>
      </c>
      <c r="G64" s="193"/>
      <c r="H64" s="194"/>
    </row>
    <row r="65" spans="1:10" s="18" customFormat="1" ht="408.75" customHeight="1">
      <c r="A65" s="120" t="s">
        <v>211</v>
      </c>
      <c r="B65" s="122" t="s">
        <v>65</v>
      </c>
      <c r="C65" s="130">
        <v>620</v>
      </c>
      <c r="D65" s="131" t="s">
        <v>33</v>
      </c>
      <c r="E65" s="131" t="s">
        <v>105</v>
      </c>
      <c r="F65" s="91">
        <f>F66</f>
        <v>456.1</v>
      </c>
      <c r="G65" s="91">
        <f t="shared" ref="G65:H65" si="3">G66</f>
        <v>456.1</v>
      </c>
      <c r="H65" s="91">
        <f t="shared" si="3"/>
        <v>456.1</v>
      </c>
    </row>
    <row r="66" spans="1:10" s="18" customFormat="1" ht="409.6" customHeight="1">
      <c r="A66" s="118" t="s">
        <v>212</v>
      </c>
      <c r="B66" s="89" t="s">
        <v>65</v>
      </c>
      <c r="C66" s="101">
        <v>620</v>
      </c>
      <c r="D66" s="98" t="s">
        <v>33</v>
      </c>
      <c r="E66" s="117" t="s">
        <v>106</v>
      </c>
      <c r="F66" s="97">
        <v>456.1</v>
      </c>
      <c r="G66" s="97">
        <v>456.1</v>
      </c>
      <c r="H66" s="97">
        <v>456.1</v>
      </c>
    </row>
    <row r="67" spans="1:10" ht="148.5" customHeight="1">
      <c r="A67" s="259" t="s">
        <v>172</v>
      </c>
      <c r="B67" s="259" t="s">
        <v>136</v>
      </c>
      <c r="C67" s="258">
        <v>620</v>
      </c>
      <c r="D67" s="241" t="s">
        <v>40</v>
      </c>
      <c r="E67" s="241" t="s">
        <v>107</v>
      </c>
      <c r="F67" s="238">
        <f>F69+F72</f>
        <v>17579.63</v>
      </c>
      <c r="G67" s="238">
        <f>G69+G72</f>
        <v>17052.43</v>
      </c>
      <c r="H67" s="238">
        <f>H69+H72</f>
        <v>17572.43</v>
      </c>
    </row>
    <row r="68" spans="1:10" ht="108" customHeight="1">
      <c r="A68" s="273"/>
      <c r="B68" s="273"/>
      <c r="C68" s="272"/>
      <c r="D68" s="272"/>
      <c r="E68" s="242"/>
      <c r="F68" s="239"/>
      <c r="G68" s="272"/>
      <c r="H68" s="272"/>
    </row>
    <row r="69" spans="1:10" ht="60" customHeight="1">
      <c r="A69" s="280" t="s">
        <v>58</v>
      </c>
      <c r="B69" s="234" t="s">
        <v>135</v>
      </c>
      <c r="C69" s="282">
        <v>620</v>
      </c>
      <c r="D69" s="249" t="s">
        <v>40</v>
      </c>
      <c r="E69" s="249" t="s">
        <v>129</v>
      </c>
      <c r="F69" s="236">
        <f>F71</f>
        <v>17539.63</v>
      </c>
      <c r="G69" s="236">
        <f t="shared" ref="G69:H69" si="4">G71</f>
        <v>17052.43</v>
      </c>
      <c r="H69" s="236">
        <f t="shared" si="4"/>
        <v>17572.43</v>
      </c>
    </row>
    <row r="70" spans="1:10" ht="120" customHeight="1">
      <c r="A70" s="281"/>
      <c r="B70" s="235"/>
      <c r="C70" s="237"/>
      <c r="D70" s="237"/>
      <c r="E70" s="250"/>
      <c r="F70" s="255"/>
      <c r="G70" s="237"/>
      <c r="H70" s="237"/>
    </row>
    <row r="71" spans="1:10" s="123" customFormat="1" ht="120" customHeight="1">
      <c r="A71" s="142" t="s">
        <v>118</v>
      </c>
      <c r="B71" s="118" t="s">
        <v>65</v>
      </c>
      <c r="C71" s="153">
        <v>620</v>
      </c>
      <c r="D71" s="139" t="s">
        <v>40</v>
      </c>
      <c r="E71" s="139" t="s">
        <v>108</v>
      </c>
      <c r="F71" s="133">
        <v>17539.63</v>
      </c>
      <c r="G71" s="133">
        <v>17052.43</v>
      </c>
      <c r="H71" s="133">
        <v>17572.43</v>
      </c>
    </row>
    <row r="72" spans="1:10" s="17" customFormat="1" ht="118.5" customHeight="1">
      <c r="A72" s="128" t="s">
        <v>133</v>
      </c>
      <c r="B72" s="128" t="s">
        <v>65</v>
      </c>
      <c r="C72" s="130">
        <v>620</v>
      </c>
      <c r="D72" s="131" t="s">
        <v>40</v>
      </c>
      <c r="E72" s="131" t="s">
        <v>110</v>
      </c>
      <c r="F72" s="91">
        <f>F73</f>
        <v>40</v>
      </c>
      <c r="G72" s="91">
        <f t="shared" ref="G72:H72" si="5">G73</f>
        <v>0</v>
      </c>
      <c r="H72" s="91">
        <f t="shared" si="5"/>
        <v>0</v>
      </c>
      <c r="J72" s="132"/>
    </row>
    <row r="73" spans="1:10" s="123" customFormat="1" ht="118.5" customHeight="1">
      <c r="A73" s="141" t="s">
        <v>132</v>
      </c>
      <c r="B73" s="118" t="s">
        <v>65</v>
      </c>
      <c r="C73" s="134">
        <v>620</v>
      </c>
      <c r="D73" s="139" t="s">
        <v>40</v>
      </c>
      <c r="E73" s="139" t="s">
        <v>109</v>
      </c>
      <c r="F73" s="133">
        <v>40</v>
      </c>
      <c r="G73" s="133">
        <v>0</v>
      </c>
      <c r="H73" s="90">
        <v>0</v>
      </c>
    </row>
    <row r="74" spans="1:10" ht="64.5" customHeight="1">
      <c r="A74" s="280" t="s">
        <v>130</v>
      </c>
      <c r="B74" s="259" t="s">
        <v>135</v>
      </c>
      <c r="C74" s="258">
        <v>620</v>
      </c>
      <c r="D74" s="275" t="s">
        <v>34</v>
      </c>
      <c r="E74" s="241" t="s">
        <v>111</v>
      </c>
      <c r="F74" s="238">
        <f>F76+F78</f>
        <v>136</v>
      </c>
      <c r="G74" s="238">
        <f>G76+G79</f>
        <v>136</v>
      </c>
      <c r="H74" s="238">
        <f>H76+H78</f>
        <v>136</v>
      </c>
    </row>
    <row r="75" spans="1:10" ht="81.75" customHeight="1">
      <c r="A75" s="280"/>
      <c r="B75" s="235"/>
      <c r="C75" s="240"/>
      <c r="D75" s="240"/>
      <c r="E75" s="242"/>
      <c r="F75" s="239"/>
      <c r="G75" s="240"/>
      <c r="H75" s="240"/>
    </row>
    <row r="76" spans="1:10" ht="109.5" customHeight="1">
      <c r="A76" s="128" t="s">
        <v>134</v>
      </c>
      <c r="B76" s="127" t="s">
        <v>65</v>
      </c>
      <c r="C76" s="130">
        <v>620</v>
      </c>
      <c r="D76" s="131" t="s">
        <v>34</v>
      </c>
      <c r="E76" s="131" t="s">
        <v>112</v>
      </c>
      <c r="F76" s="129">
        <f>F77</f>
        <v>100</v>
      </c>
      <c r="G76" s="129">
        <f t="shared" ref="G76:H76" si="6">G77</f>
        <v>100</v>
      </c>
      <c r="H76" s="129">
        <f t="shared" si="6"/>
        <v>100</v>
      </c>
    </row>
    <row r="77" spans="1:10" s="123" customFormat="1" ht="106.5" customHeight="1">
      <c r="A77" s="141" t="s">
        <v>121</v>
      </c>
      <c r="B77" s="124" t="s">
        <v>65</v>
      </c>
      <c r="C77" s="125">
        <v>620</v>
      </c>
      <c r="D77" s="126" t="s">
        <v>34</v>
      </c>
      <c r="E77" s="121" t="s">
        <v>114</v>
      </c>
      <c r="F77" s="112">
        <v>100</v>
      </c>
      <c r="G77" s="112">
        <v>100</v>
      </c>
      <c r="H77" s="112">
        <v>100</v>
      </c>
    </row>
    <row r="78" spans="1:10" ht="128.25" customHeight="1">
      <c r="A78" s="120" t="s">
        <v>37</v>
      </c>
      <c r="B78" s="127" t="s">
        <v>65</v>
      </c>
      <c r="C78" s="130">
        <v>620</v>
      </c>
      <c r="D78" s="131" t="s">
        <v>34</v>
      </c>
      <c r="E78" s="109" t="s">
        <v>115</v>
      </c>
      <c r="F78" s="129">
        <f>F79</f>
        <v>36</v>
      </c>
      <c r="G78" s="129">
        <f>G79</f>
        <v>36</v>
      </c>
      <c r="H78" s="129">
        <f>H79</f>
        <v>36</v>
      </c>
    </row>
    <row r="79" spans="1:10" s="100" customFormat="1" ht="174" customHeight="1">
      <c r="A79" s="118" t="s">
        <v>86</v>
      </c>
      <c r="B79" s="124" t="s">
        <v>65</v>
      </c>
      <c r="C79" s="111">
        <v>620</v>
      </c>
      <c r="D79" s="126" t="s">
        <v>34</v>
      </c>
      <c r="E79" s="121" t="s">
        <v>113</v>
      </c>
      <c r="F79" s="112">
        <v>36</v>
      </c>
      <c r="G79" s="99">
        <v>36</v>
      </c>
      <c r="H79" s="95">
        <v>36</v>
      </c>
    </row>
    <row r="80" spans="1:10" ht="119.25" customHeight="1">
      <c r="A80" s="168" t="s">
        <v>127</v>
      </c>
      <c r="B80" s="127" t="s">
        <v>128</v>
      </c>
      <c r="C80" s="154">
        <v>620</v>
      </c>
      <c r="D80" s="155" t="s">
        <v>34</v>
      </c>
      <c r="E80" s="155" t="s">
        <v>116</v>
      </c>
      <c r="F80" s="156">
        <f>F81+F84</f>
        <v>7783.95</v>
      </c>
      <c r="G80" s="156">
        <f t="shared" ref="G80:H80" si="7">G81+G84</f>
        <v>7684.5</v>
      </c>
      <c r="H80" s="156">
        <f t="shared" si="7"/>
        <v>7684.5</v>
      </c>
    </row>
    <row r="81" spans="1:8" s="123" customFormat="1" ht="105.75" customHeight="1">
      <c r="A81" s="140" t="s">
        <v>125</v>
      </c>
      <c r="B81" s="127" t="s">
        <v>65</v>
      </c>
      <c r="C81" s="130">
        <v>620</v>
      </c>
      <c r="D81" s="131" t="s">
        <v>80</v>
      </c>
      <c r="E81" s="131" t="s">
        <v>117</v>
      </c>
      <c r="F81" s="91">
        <f>F82+F83</f>
        <v>7684.5</v>
      </c>
      <c r="G81" s="91">
        <f t="shared" ref="G81:H81" si="8">G82+G83</f>
        <v>7684.5</v>
      </c>
      <c r="H81" s="91">
        <f t="shared" si="8"/>
        <v>7684.5</v>
      </c>
    </row>
    <row r="82" spans="1:8" ht="155.25" customHeight="1">
      <c r="A82" s="118" t="s">
        <v>126</v>
      </c>
      <c r="B82" s="103" t="s">
        <v>65</v>
      </c>
      <c r="C82" s="107">
        <v>620</v>
      </c>
      <c r="D82" s="108" t="s">
        <v>34</v>
      </c>
      <c r="E82" s="121" t="s">
        <v>173</v>
      </c>
      <c r="F82" s="99">
        <v>7654.5</v>
      </c>
      <c r="G82" s="112">
        <v>7654.5</v>
      </c>
      <c r="H82" s="112">
        <v>7654.5</v>
      </c>
    </row>
    <row r="83" spans="1:8" s="82" customFormat="1" ht="168.75" customHeight="1">
      <c r="A83" s="118" t="s">
        <v>145</v>
      </c>
      <c r="B83" s="103" t="s">
        <v>65</v>
      </c>
      <c r="C83" s="107">
        <v>620</v>
      </c>
      <c r="D83" s="121" t="s">
        <v>34</v>
      </c>
      <c r="E83" s="126" t="s">
        <v>120</v>
      </c>
      <c r="F83" s="99">
        <v>30</v>
      </c>
      <c r="G83" s="99">
        <v>30</v>
      </c>
      <c r="H83" s="95">
        <v>30</v>
      </c>
    </row>
    <row r="84" spans="1:8" s="132" customFormat="1" ht="120.75" customHeight="1">
      <c r="A84" s="135" t="s">
        <v>119</v>
      </c>
      <c r="B84" s="137" t="s">
        <v>65</v>
      </c>
      <c r="C84" s="130">
        <v>620</v>
      </c>
      <c r="D84" s="131" t="s">
        <v>34</v>
      </c>
      <c r="E84" s="131" t="s">
        <v>122</v>
      </c>
      <c r="F84" s="129">
        <f>F85</f>
        <v>99.45</v>
      </c>
      <c r="G84" s="129">
        <f t="shared" ref="G84:H84" si="9">G85</f>
        <v>0</v>
      </c>
      <c r="H84" s="129">
        <f t="shared" si="9"/>
        <v>0</v>
      </c>
    </row>
    <row r="85" spans="1:8" s="14" customFormat="1" ht="174" customHeight="1">
      <c r="A85" s="118" t="s">
        <v>124</v>
      </c>
      <c r="B85" s="103" t="s">
        <v>65</v>
      </c>
      <c r="C85" s="107">
        <v>620</v>
      </c>
      <c r="D85" s="108" t="s">
        <v>34</v>
      </c>
      <c r="E85" s="126" t="s">
        <v>123</v>
      </c>
      <c r="F85" s="99">
        <v>99.45</v>
      </c>
      <c r="G85" s="99">
        <v>0</v>
      </c>
      <c r="H85" s="90">
        <v>0</v>
      </c>
    </row>
    <row r="86" spans="1:8" ht="54" customHeight="1">
      <c r="A86" s="86"/>
      <c r="B86" s="85"/>
      <c r="C86" s="85"/>
      <c r="D86" s="85"/>
      <c r="E86" s="85"/>
      <c r="F86" s="85"/>
      <c r="G86" s="85"/>
      <c r="H86" s="85"/>
    </row>
    <row r="87" spans="1:8" ht="70.5" customHeight="1">
      <c r="A87" s="278" t="s">
        <v>21</v>
      </c>
      <c r="B87" s="279"/>
      <c r="C87" s="279"/>
      <c r="D87" s="279"/>
      <c r="E87" s="279"/>
      <c r="F87" s="279"/>
      <c r="G87" s="87"/>
      <c r="H87" s="85"/>
    </row>
    <row r="88" spans="1:8" ht="26.25" customHeight="1">
      <c r="A88" s="278" t="s">
        <v>22</v>
      </c>
      <c r="B88" s="279"/>
      <c r="C88" s="279"/>
      <c r="D88" s="279"/>
      <c r="E88" s="279"/>
      <c r="F88" s="279"/>
      <c r="G88" s="87"/>
      <c r="H88" s="85"/>
    </row>
    <row r="89" spans="1:8" ht="139.5" customHeight="1">
      <c r="A89" s="278" t="s">
        <v>23</v>
      </c>
      <c r="B89" s="279"/>
      <c r="C89" s="279"/>
      <c r="D89" s="279"/>
      <c r="E89" s="279"/>
      <c r="F89" s="279"/>
      <c r="G89" s="87"/>
      <c r="H89" s="85"/>
    </row>
    <row r="90" spans="1:8" ht="21">
      <c r="A90" s="84"/>
      <c r="B90" s="83"/>
      <c r="C90" s="83"/>
      <c r="D90" s="83"/>
      <c r="E90" s="83"/>
      <c r="F90" s="83"/>
      <c r="G90" s="83"/>
      <c r="H90" s="83"/>
    </row>
  </sheetData>
  <mergeCells count="143">
    <mergeCell ref="E29:E30"/>
    <mergeCell ref="B59:B60"/>
    <mergeCell ref="C59:C60"/>
    <mergeCell ref="D59:D60"/>
    <mergeCell ref="E59:E60"/>
    <mergeCell ref="A5:F5"/>
    <mergeCell ref="F27:F28"/>
    <mergeCell ref="A11:F11"/>
    <mergeCell ref="A12:F12"/>
    <mergeCell ref="C14:E14"/>
    <mergeCell ref="D22:D23"/>
    <mergeCell ref="E22:E23"/>
    <mergeCell ref="C25:C26"/>
    <mergeCell ref="D25:D26"/>
    <mergeCell ref="E25:E26"/>
    <mergeCell ref="B25:B26"/>
    <mergeCell ref="C18:C19"/>
    <mergeCell ref="F25:F26"/>
    <mergeCell ref="A41:A42"/>
    <mergeCell ref="F41:F42"/>
    <mergeCell ref="A44:A46"/>
    <mergeCell ref="A10:F10"/>
    <mergeCell ref="A20:A21"/>
    <mergeCell ref="A14:A15"/>
    <mergeCell ref="B14:B15"/>
    <mergeCell ref="B41:B42"/>
    <mergeCell ref="E41:E42"/>
    <mergeCell ref="A18:A19"/>
    <mergeCell ref="F14:H14"/>
    <mergeCell ref="A38:A40"/>
    <mergeCell ref="F29:F30"/>
    <mergeCell ref="B33:B34"/>
    <mergeCell ref="C33:C34"/>
    <mergeCell ref="D33:D34"/>
    <mergeCell ref="E33:E34"/>
    <mergeCell ref="G29:G30"/>
    <mergeCell ref="H29:H30"/>
    <mergeCell ref="G33:G34"/>
    <mergeCell ref="H33:H34"/>
    <mergeCell ref="H27:H28"/>
    <mergeCell ref="G25:G26"/>
    <mergeCell ref="A22:A23"/>
    <mergeCell ref="G27:G28"/>
    <mergeCell ref="C22:C23"/>
    <mergeCell ref="B27:B28"/>
    <mergeCell ref="H41:H42"/>
    <mergeCell ref="F33:F34"/>
    <mergeCell ref="F38:F40"/>
    <mergeCell ref="H38:H40"/>
    <mergeCell ref="A89:F89"/>
    <mergeCell ref="A74:A75"/>
    <mergeCell ref="B47:B48"/>
    <mergeCell ref="C47:C48"/>
    <mergeCell ref="D47:D48"/>
    <mergeCell ref="E47:E48"/>
    <mergeCell ref="B49:B50"/>
    <mergeCell ref="C49:C50"/>
    <mergeCell ref="D49:D50"/>
    <mergeCell ref="E49:E50"/>
    <mergeCell ref="F47:F48"/>
    <mergeCell ref="A87:F87"/>
    <mergeCell ref="A88:F88"/>
    <mergeCell ref="A69:A70"/>
    <mergeCell ref="C69:C70"/>
    <mergeCell ref="D69:D70"/>
    <mergeCell ref="A67:A68"/>
    <mergeCell ref="B62:H62"/>
    <mergeCell ref="B44:B46"/>
    <mergeCell ref="F67:F68"/>
    <mergeCell ref="G67:G68"/>
    <mergeCell ref="H67:H68"/>
    <mergeCell ref="E67:E68"/>
    <mergeCell ref="D67:D68"/>
    <mergeCell ref="C67:C68"/>
    <mergeCell ref="B67:B68"/>
    <mergeCell ref="G51:G53"/>
    <mergeCell ref="H51:H53"/>
    <mergeCell ref="G74:G75"/>
    <mergeCell ref="H74:H75"/>
    <mergeCell ref="F69:F70"/>
    <mergeCell ref="G69:G70"/>
    <mergeCell ref="H69:H70"/>
    <mergeCell ref="B74:B75"/>
    <mergeCell ref="C74:C75"/>
    <mergeCell ref="D74:D75"/>
    <mergeCell ref="E74:E75"/>
    <mergeCell ref="F74:F75"/>
    <mergeCell ref="E69:E70"/>
    <mergeCell ref="B69:B70"/>
    <mergeCell ref="G44:G46"/>
    <mergeCell ref="H44:H46"/>
    <mergeCell ref="G47:G48"/>
    <mergeCell ref="H47:H48"/>
    <mergeCell ref="G49:G50"/>
    <mergeCell ref="H49:H50"/>
    <mergeCell ref="B51:B54"/>
    <mergeCell ref="C51:C53"/>
    <mergeCell ref="D51:D53"/>
    <mergeCell ref="E51:E53"/>
    <mergeCell ref="F51:F53"/>
    <mergeCell ref="F49:F50"/>
    <mergeCell ref="F44:F46"/>
    <mergeCell ref="E44:E46"/>
    <mergeCell ref="D44:D46"/>
    <mergeCell ref="C44:C46"/>
    <mergeCell ref="C41:C42"/>
    <mergeCell ref="D41:D42"/>
    <mergeCell ref="E38:E40"/>
    <mergeCell ref="B35:B36"/>
    <mergeCell ref="C35:C36"/>
    <mergeCell ref="D35:D36"/>
    <mergeCell ref="E35:E36"/>
    <mergeCell ref="F35:F36"/>
    <mergeCell ref="G35:G36"/>
    <mergeCell ref="G41:G42"/>
    <mergeCell ref="D38:D40"/>
    <mergeCell ref="C38:C40"/>
    <mergeCell ref="B38:B40"/>
    <mergeCell ref="G38:G40"/>
    <mergeCell ref="C20:C21"/>
    <mergeCell ref="B20:B21"/>
    <mergeCell ref="H25:H26"/>
    <mergeCell ref="H35:H36"/>
    <mergeCell ref="F18:F19"/>
    <mergeCell ref="G18:G19"/>
    <mergeCell ref="H18:H19"/>
    <mergeCell ref="E18:E19"/>
    <mergeCell ref="D18:D19"/>
    <mergeCell ref="F22:F23"/>
    <mergeCell ref="G22:G23"/>
    <mergeCell ref="H22:H23"/>
    <mergeCell ref="F20:F21"/>
    <mergeCell ref="G20:G21"/>
    <mergeCell ref="H20:H21"/>
    <mergeCell ref="E20:E21"/>
    <mergeCell ref="D20:D21"/>
    <mergeCell ref="C27:C28"/>
    <mergeCell ref="D27:D28"/>
    <mergeCell ref="E27:E28"/>
    <mergeCell ref="B22:B23"/>
    <mergeCell ref="B29:B30"/>
    <mergeCell ref="C29:C30"/>
    <mergeCell ref="D29:D30"/>
  </mergeCells>
  <phoneticPr fontId="4" type="noConversion"/>
  <pageMargins left="0.22" right="0.22" top="0.17" bottom="0.21" header="0.17" footer="0.16"/>
  <pageSetup paperSize="9" scale="42" fitToHeight="0" orientation="portrait" r:id="rId1"/>
  <rowBreaks count="2" manualBreakCount="2">
    <brk id="28" max="7" man="1"/>
    <brk id="48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view="pageBreakPreview" zoomScale="60" zoomScaleNormal="100" workbookViewId="0">
      <selection activeCell="A5" sqref="A5"/>
    </sheetView>
  </sheetViews>
  <sheetFormatPr defaultRowHeight="15"/>
  <cols>
    <col min="1" max="1" width="45.7109375" customWidth="1"/>
    <col min="2" max="2" width="26.7109375" customWidth="1"/>
    <col min="4" max="4" width="16.42578125" customWidth="1"/>
    <col min="5" max="5" width="18.140625" customWidth="1"/>
    <col min="6" max="6" width="15.7109375" customWidth="1"/>
    <col min="7" max="7" width="15.5703125" customWidth="1"/>
    <col min="8" max="8" width="14.140625" customWidth="1"/>
    <col min="9" max="9" width="20.140625" customWidth="1"/>
    <col min="12" max="12" width="51.28515625" customWidth="1"/>
  </cols>
  <sheetData>
    <row r="1" spans="1:8" s="213" customFormat="1" ht="18.75">
      <c r="F1" s="92"/>
    </row>
    <row r="2" spans="1:8" s="213" customFormat="1" ht="15" customHeight="1">
      <c r="A2" s="231" t="s">
        <v>219</v>
      </c>
      <c r="B2" s="231"/>
      <c r="C2" s="231"/>
      <c r="D2" s="231"/>
      <c r="E2" s="231"/>
      <c r="F2" s="92" t="s">
        <v>199</v>
      </c>
      <c r="G2" s="230"/>
      <c r="H2" s="230"/>
    </row>
    <row r="3" spans="1:8" s="213" customFormat="1" ht="18.75" customHeight="1">
      <c r="A3" s="231"/>
      <c r="B3" s="231"/>
      <c r="C3" s="231"/>
      <c r="D3" s="231"/>
      <c r="E3" s="231"/>
      <c r="F3" s="92" t="s">
        <v>220</v>
      </c>
      <c r="G3" s="230"/>
      <c r="H3" s="230"/>
    </row>
    <row r="4" spans="1:8" s="213" customFormat="1" ht="18.75" customHeight="1">
      <c r="A4" s="231"/>
      <c r="B4" s="231"/>
      <c r="C4" s="231"/>
      <c r="D4" s="231"/>
      <c r="E4" s="231"/>
      <c r="F4" s="92" t="s">
        <v>66</v>
      </c>
      <c r="G4" s="230"/>
      <c r="H4" s="230"/>
    </row>
    <row r="5" spans="1:8" ht="18.75" customHeight="1">
      <c r="A5" s="231"/>
      <c r="B5" s="231"/>
      <c r="C5" s="231"/>
      <c r="D5" s="231"/>
      <c r="E5" s="231"/>
      <c r="F5" s="92" t="s">
        <v>213</v>
      </c>
      <c r="G5" s="230"/>
      <c r="H5" s="230"/>
    </row>
    <row r="6" spans="1:8" ht="18.75" customHeight="1">
      <c r="A6" s="231"/>
      <c r="B6" s="231"/>
      <c r="C6" s="231"/>
      <c r="D6" s="231"/>
      <c r="E6" s="231"/>
      <c r="F6" s="92" t="s">
        <v>221</v>
      </c>
      <c r="G6" s="230"/>
      <c r="H6" s="230"/>
    </row>
    <row r="7" spans="1:8" ht="15" customHeight="1">
      <c r="A7" s="231"/>
      <c r="B7" s="231"/>
      <c r="C7" s="231"/>
      <c r="D7" s="231"/>
      <c r="E7" s="231"/>
      <c r="F7" s="92" t="s">
        <v>222</v>
      </c>
      <c r="G7" s="230"/>
      <c r="H7" s="230"/>
    </row>
    <row r="8" spans="1:8" ht="15.75" customHeight="1">
      <c r="A8" s="231"/>
      <c r="B8" s="231"/>
      <c r="C8" s="231"/>
      <c r="D8" s="231"/>
      <c r="E8" s="231"/>
      <c r="F8" s="92" t="s">
        <v>66</v>
      </c>
      <c r="G8" s="230"/>
      <c r="H8" s="230"/>
    </row>
    <row r="9" spans="1:8" ht="18.75" customHeight="1">
      <c r="A9" s="231"/>
      <c r="B9" s="231"/>
      <c r="C9" s="231"/>
      <c r="D9" s="231"/>
      <c r="E9" s="231"/>
      <c r="F9" s="92" t="s">
        <v>69</v>
      </c>
      <c r="G9" s="230"/>
      <c r="H9" s="230"/>
    </row>
    <row r="10" spans="1:8" ht="18.75">
      <c r="A10" s="1"/>
    </row>
    <row r="11" spans="1:8" ht="18.75">
      <c r="A11" s="340" t="s">
        <v>0</v>
      </c>
      <c r="B11" s="341"/>
      <c r="C11" s="341"/>
      <c r="D11" s="341"/>
      <c r="E11" s="341"/>
      <c r="F11" s="341"/>
      <c r="G11" s="341"/>
      <c r="H11" s="341"/>
    </row>
    <row r="12" spans="1:8" ht="18.75">
      <c r="A12" s="340" t="s">
        <v>24</v>
      </c>
      <c r="B12" s="341"/>
      <c r="C12" s="341"/>
      <c r="D12" s="341"/>
      <c r="E12" s="341"/>
      <c r="F12" s="341"/>
      <c r="G12" s="341"/>
      <c r="H12" s="341"/>
    </row>
    <row r="13" spans="1:8" ht="18.75">
      <c r="A13" s="340" t="s">
        <v>25</v>
      </c>
      <c r="B13" s="341"/>
      <c r="C13" s="341"/>
      <c r="D13" s="341"/>
      <c r="E13" s="341"/>
      <c r="F13" s="341"/>
      <c r="G13" s="341"/>
      <c r="H13" s="341"/>
    </row>
    <row r="14" spans="1:8" ht="19.5" thickBot="1">
      <c r="A14" s="2"/>
    </row>
    <row r="15" spans="1:8" ht="35.25" customHeight="1" thickBot="1">
      <c r="A15" s="309" t="s">
        <v>2</v>
      </c>
      <c r="B15" s="309" t="s">
        <v>3</v>
      </c>
      <c r="C15" s="311" t="s">
        <v>4</v>
      </c>
      <c r="D15" s="312"/>
      <c r="E15" s="313"/>
      <c r="F15" s="311" t="s">
        <v>5</v>
      </c>
      <c r="G15" s="312"/>
      <c r="H15" s="313"/>
    </row>
    <row r="16" spans="1:8" ht="46.5" customHeight="1" thickBot="1">
      <c r="A16" s="310"/>
      <c r="B16" s="310"/>
      <c r="C16" s="4" t="s">
        <v>6</v>
      </c>
      <c r="D16" s="4" t="s">
        <v>7</v>
      </c>
      <c r="E16" s="4" t="s">
        <v>8</v>
      </c>
      <c r="F16" s="4">
        <v>2020</v>
      </c>
      <c r="G16" s="4">
        <v>2021</v>
      </c>
      <c r="H16" s="4">
        <v>2022</v>
      </c>
    </row>
    <row r="17" spans="1:8" ht="30.75" customHeight="1" thickBot="1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</row>
    <row r="18" spans="1:8" ht="56.25" customHeight="1">
      <c r="A18" s="314" t="s">
        <v>9</v>
      </c>
      <c r="B18" s="314" t="s">
        <v>177</v>
      </c>
      <c r="C18" s="316" t="s">
        <v>174</v>
      </c>
      <c r="D18" s="319" t="s">
        <v>26</v>
      </c>
      <c r="E18" s="320" t="s">
        <v>87</v>
      </c>
      <c r="F18" s="321">
        <f>F20+F33+F50</f>
        <v>246298.13999999998</v>
      </c>
      <c r="G18" s="321">
        <f>G20+G33+G50</f>
        <v>245467.2</v>
      </c>
      <c r="H18" s="321">
        <f>H20+H33+H50</f>
        <v>248470.30000000005</v>
      </c>
    </row>
    <row r="19" spans="1:8" ht="174" customHeight="1" thickBot="1">
      <c r="A19" s="315"/>
      <c r="B19" s="318"/>
      <c r="C19" s="317"/>
      <c r="D19" s="317"/>
      <c r="E19" s="317"/>
      <c r="F19" s="317"/>
      <c r="G19" s="317"/>
      <c r="H19" s="317"/>
    </row>
    <row r="20" spans="1:8" ht="27" customHeight="1">
      <c r="A20" s="314" t="s">
        <v>131</v>
      </c>
      <c r="B20" s="314" t="s">
        <v>138</v>
      </c>
      <c r="C20" s="316">
        <v>620</v>
      </c>
      <c r="D20" s="319" t="s">
        <v>41</v>
      </c>
      <c r="E20" s="320" t="s">
        <v>88</v>
      </c>
      <c r="F20" s="352">
        <f>F24</f>
        <v>74806.299999999988</v>
      </c>
      <c r="G20" s="352">
        <f>G24</f>
        <v>74760.3</v>
      </c>
      <c r="H20" s="352">
        <f>H24</f>
        <v>74193.700000000012</v>
      </c>
    </row>
    <row r="21" spans="1:8" ht="24" customHeight="1">
      <c r="A21" s="347"/>
      <c r="B21" s="348"/>
      <c r="C21" s="353"/>
      <c r="D21" s="353"/>
      <c r="E21" s="353"/>
      <c r="F21" s="353"/>
      <c r="G21" s="353"/>
      <c r="H21" s="353"/>
    </row>
    <row r="22" spans="1:8" ht="21" customHeight="1">
      <c r="A22" s="347"/>
      <c r="B22" s="348"/>
      <c r="C22" s="353"/>
      <c r="D22" s="353"/>
      <c r="E22" s="353"/>
      <c r="F22" s="353"/>
      <c r="G22" s="353"/>
      <c r="H22" s="353"/>
    </row>
    <row r="23" spans="1:8" ht="8.25" customHeight="1" thickBot="1">
      <c r="A23" s="315"/>
      <c r="B23" s="337"/>
      <c r="C23" s="354"/>
      <c r="D23" s="354"/>
      <c r="E23" s="354"/>
      <c r="F23" s="354"/>
      <c r="G23" s="354"/>
      <c r="H23" s="354"/>
    </row>
    <row r="24" spans="1:8" ht="110.25" customHeight="1" thickBot="1">
      <c r="A24" s="157" t="s">
        <v>210</v>
      </c>
      <c r="B24" s="45" t="s">
        <v>65</v>
      </c>
      <c r="C24" s="169">
        <v>620</v>
      </c>
      <c r="D24" s="185" t="s">
        <v>41</v>
      </c>
      <c r="E24" s="186" t="s">
        <v>146</v>
      </c>
      <c r="F24" s="187">
        <f>F26</f>
        <v>74806.299999999988</v>
      </c>
      <c r="G24" s="187">
        <f t="shared" ref="G24:H24" si="0">G26</f>
        <v>74760.3</v>
      </c>
      <c r="H24" s="187">
        <f t="shared" si="0"/>
        <v>74193.700000000012</v>
      </c>
    </row>
    <row r="25" spans="1:8" s="34" customFormat="1" ht="19.5" customHeight="1" thickBot="1">
      <c r="A25" s="39" t="s">
        <v>51</v>
      </c>
      <c r="B25" s="8"/>
      <c r="C25" s="159"/>
      <c r="D25" s="9"/>
      <c r="E25" s="55"/>
      <c r="F25" s="78"/>
      <c r="G25" s="26"/>
      <c r="H25" s="26"/>
    </row>
    <row r="26" spans="1:8" s="34" customFormat="1" ht="102" customHeight="1" thickBot="1">
      <c r="A26" s="160" t="s">
        <v>140</v>
      </c>
      <c r="B26" s="6" t="s">
        <v>65</v>
      </c>
      <c r="C26" s="4">
        <v>620</v>
      </c>
      <c r="D26" s="158" t="s">
        <v>41</v>
      </c>
      <c r="E26" s="57" t="s">
        <v>148</v>
      </c>
      <c r="F26" s="144">
        <f>F28+F29+F31</f>
        <v>74806.299999999988</v>
      </c>
      <c r="G26" s="144">
        <f>G28+G29+G31</f>
        <v>74760.3</v>
      </c>
      <c r="H26" s="144">
        <f>H28+H29+H31</f>
        <v>74193.700000000012</v>
      </c>
    </row>
    <row r="27" spans="1:8" s="34" customFormat="1" ht="27" customHeight="1">
      <c r="A27" s="29" t="s">
        <v>50</v>
      </c>
      <c r="B27" s="30"/>
      <c r="C27" s="31"/>
      <c r="D27" s="33"/>
      <c r="E27" s="52"/>
      <c r="F27" s="79"/>
      <c r="G27" s="42"/>
      <c r="H27" s="42"/>
    </row>
    <row r="28" spans="1:8" ht="140.25" customHeight="1" thickBot="1">
      <c r="A28" s="161" t="s">
        <v>52</v>
      </c>
      <c r="B28" s="145" t="s">
        <v>65</v>
      </c>
      <c r="C28" s="146">
        <v>620</v>
      </c>
      <c r="D28" s="158" t="s">
        <v>55</v>
      </c>
      <c r="E28" s="58" t="s">
        <v>149</v>
      </c>
      <c r="F28" s="144">
        <f>65712.4+5816.7</f>
        <v>71529.099999999991</v>
      </c>
      <c r="G28" s="143">
        <v>71032.800000000003</v>
      </c>
      <c r="H28" s="143">
        <v>71032.800000000003</v>
      </c>
    </row>
    <row r="29" spans="1:8" ht="20.25" customHeight="1">
      <c r="A29" s="3"/>
      <c r="B29" s="331" t="s">
        <v>65</v>
      </c>
      <c r="C29" s="309">
        <v>620</v>
      </c>
      <c r="D29" s="333">
        <v>1004</v>
      </c>
      <c r="E29" s="327" t="s">
        <v>149</v>
      </c>
      <c r="F29" s="322">
        <v>2845.2</v>
      </c>
      <c r="G29" s="345">
        <v>3318.9</v>
      </c>
      <c r="H29" s="345">
        <v>2752.3</v>
      </c>
    </row>
    <row r="30" spans="1:8" ht="111.75" customHeight="1" thickBot="1">
      <c r="A30" s="44" t="s">
        <v>53</v>
      </c>
      <c r="B30" s="332"/>
      <c r="C30" s="310"/>
      <c r="D30" s="334"/>
      <c r="E30" s="328"/>
      <c r="F30" s="323"/>
      <c r="G30" s="346"/>
      <c r="H30" s="346"/>
    </row>
    <row r="31" spans="1:8" ht="23.25" customHeight="1">
      <c r="A31" s="20"/>
      <c r="B31" s="331" t="s">
        <v>65</v>
      </c>
      <c r="C31" s="309">
        <v>620</v>
      </c>
      <c r="D31" s="327" t="s">
        <v>32</v>
      </c>
      <c r="E31" s="327" t="s">
        <v>149</v>
      </c>
      <c r="F31" s="322">
        <v>432</v>
      </c>
      <c r="G31" s="345">
        <v>408.6</v>
      </c>
      <c r="H31" s="345">
        <v>408.6</v>
      </c>
    </row>
    <row r="32" spans="1:8" ht="95.25" customHeight="1" thickBot="1">
      <c r="A32" s="36" t="s">
        <v>54</v>
      </c>
      <c r="B32" s="332"/>
      <c r="C32" s="310"/>
      <c r="D32" s="328"/>
      <c r="E32" s="328"/>
      <c r="F32" s="323"/>
      <c r="G32" s="346"/>
      <c r="H32" s="346"/>
    </row>
    <row r="33" spans="1:8" ht="38.25" customHeight="1">
      <c r="A33" s="342" t="s">
        <v>99</v>
      </c>
      <c r="B33" s="324" t="s">
        <v>139</v>
      </c>
      <c r="C33" s="316">
        <v>620</v>
      </c>
      <c r="D33" s="319" t="s">
        <v>36</v>
      </c>
      <c r="E33" s="320" t="s">
        <v>94</v>
      </c>
      <c r="F33" s="321">
        <f>F36+F40+F48</f>
        <v>163501.04</v>
      </c>
      <c r="G33" s="321">
        <f t="shared" ref="G33:H33" si="1">G43+G48+G44+G45+G47</f>
        <v>162751.20000000001</v>
      </c>
      <c r="H33" s="321">
        <f t="shared" si="1"/>
        <v>166222.90000000002</v>
      </c>
    </row>
    <row r="34" spans="1:8" ht="28.5" customHeight="1">
      <c r="A34" s="343"/>
      <c r="B34" s="325"/>
      <c r="C34" s="353"/>
      <c r="D34" s="353"/>
      <c r="E34" s="353"/>
      <c r="F34" s="353"/>
      <c r="G34" s="353"/>
      <c r="H34" s="353"/>
    </row>
    <row r="35" spans="1:8" ht="81" customHeight="1" thickBot="1">
      <c r="A35" s="344"/>
      <c r="B35" s="326"/>
      <c r="C35" s="354"/>
      <c r="D35" s="354"/>
      <c r="E35" s="354"/>
      <c r="F35" s="354"/>
      <c r="G35" s="354"/>
      <c r="H35" s="354"/>
    </row>
    <row r="36" spans="1:8" s="19" customFormat="1" ht="102.75" customHeight="1" thickBot="1">
      <c r="A36" s="171" t="s">
        <v>147</v>
      </c>
      <c r="B36" s="45" t="s">
        <v>65</v>
      </c>
      <c r="C36" s="7">
        <v>620</v>
      </c>
      <c r="D36" s="40" t="s">
        <v>33</v>
      </c>
      <c r="E36" s="40" t="s">
        <v>98</v>
      </c>
      <c r="F36" s="25">
        <f>F37+F38</f>
        <v>4310.04</v>
      </c>
      <c r="G36" s="25">
        <f>G37</f>
        <v>0</v>
      </c>
      <c r="H36" s="25">
        <v>0</v>
      </c>
    </row>
    <row r="37" spans="1:8" s="19" customFormat="1" ht="128.25" customHeight="1" thickBot="1">
      <c r="A37" s="35" t="s">
        <v>207</v>
      </c>
      <c r="B37" s="6" t="s">
        <v>65</v>
      </c>
      <c r="C37" s="4">
        <v>620</v>
      </c>
      <c r="D37" s="10" t="s">
        <v>33</v>
      </c>
      <c r="E37" s="15" t="s">
        <v>104</v>
      </c>
      <c r="F37" s="24">
        <v>3236.91</v>
      </c>
      <c r="G37" s="22">
        <v>0</v>
      </c>
      <c r="H37" s="22">
        <v>0</v>
      </c>
    </row>
    <row r="38" spans="1:8" s="218" customFormat="1" ht="120.75" customHeight="1" thickBot="1">
      <c r="A38" s="219" t="s">
        <v>209</v>
      </c>
      <c r="B38" s="6" t="s">
        <v>65</v>
      </c>
      <c r="C38" s="4">
        <v>620</v>
      </c>
      <c r="D38" s="10" t="s">
        <v>33</v>
      </c>
      <c r="E38" s="15" t="s">
        <v>170</v>
      </c>
      <c r="F38" s="24">
        <v>1073.1300000000001</v>
      </c>
      <c r="G38" s="22">
        <v>0</v>
      </c>
      <c r="H38" s="22">
        <v>0</v>
      </c>
    </row>
    <row r="39" spans="1:8" s="218" customFormat="1" ht="62.25" customHeight="1" thickBot="1">
      <c r="A39" s="219" t="s">
        <v>190</v>
      </c>
      <c r="B39" s="6" t="s">
        <v>65</v>
      </c>
      <c r="C39" s="4">
        <v>620</v>
      </c>
      <c r="D39" s="10" t="s">
        <v>33</v>
      </c>
      <c r="E39" s="15" t="s">
        <v>170</v>
      </c>
      <c r="F39" s="24">
        <v>1073.1300000000001</v>
      </c>
      <c r="G39" s="22">
        <v>0</v>
      </c>
      <c r="H39" s="22">
        <v>0</v>
      </c>
    </row>
    <row r="40" spans="1:8" s="19" customFormat="1" ht="118.5" customHeight="1" thickBot="1">
      <c r="A40" s="48" t="s">
        <v>150</v>
      </c>
      <c r="B40" s="8" t="s">
        <v>65</v>
      </c>
      <c r="C40" s="4">
        <v>620</v>
      </c>
      <c r="D40" s="40" t="s">
        <v>36</v>
      </c>
      <c r="E40" s="40" t="s">
        <v>152</v>
      </c>
      <c r="F40" s="25">
        <f>F41</f>
        <v>153566.39999999999</v>
      </c>
      <c r="G40" s="25">
        <f t="shared" ref="G40:H40" si="2">G41</f>
        <v>157126.30000000002</v>
      </c>
      <c r="H40" s="25">
        <f t="shared" si="2"/>
        <v>160597.70000000001</v>
      </c>
    </row>
    <row r="41" spans="1:8" s="34" customFormat="1" ht="101.25" customHeight="1" thickBot="1">
      <c r="A41" s="39" t="s">
        <v>151</v>
      </c>
      <c r="B41" s="64" t="s">
        <v>65</v>
      </c>
      <c r="C41" s="163">
        <v>620</v>
      </c>
      <c r="D41" s="13" t="s">
        <v>33</v>
      </c>
      <c r="E41" s="13" t="s">
        <v>153</v>
      </c>
      <c r="F41" s="23">
        <f>F43+F44+F45+F47</f>
        <v>153566.39999999999</v>
      </c>
      <c r="G41" s="23">
        <f t="shared" ref="G41:H41" si="3">G43+G44+G45+G47</f>
        <v>157126.30000000002</v>
      </c>
      <c r="H41" s="23">
        <f t="shared" si="3"/>
        <v>160597.70000000001</v>
      </c>
    </row>
    <row r="42" spans="1:8" s="34" customFormat="1" ht="27" customHeight="1">
      <c r="A42" s="162" t="s">
        <v>50</v>
      </c>
      <c r="B42" s="164"/>
      <c r="C42" s="167"/>
      <c r="D42" s="166"/>
      <c r="E42" s="166"/>
      <c r="F42" s="165"/>
      <c r="G42" s="165"/>
      <c r="H42" s="165"/>
    </row>
    <row r="43" spans="1:8" ht="156.75" customHeight="1" thickBot="1">
      <c r="A43" s="36" t="s">
        <v>49</v>
      </c>
      <c r="B43" s="6" t="s">
        <v>65</v>
      </c>
      <c r="C43" s="4">
        <v>620</v>
      </c>
      <c r="D43" s="10" t="s">
        <v>33</v>
      </c>
      <c r="E43" s="10" t="s">
        <v>153</v>
      </c>
      <c r="F43" s="24">
        <f>119925.9+10448.5</f>
        <v>130374.39999999999</v>
      </c>
      <c r="G43" s="22">
        <v>132779.70000000001</v>
      </c>
      <c r="H43" s="43">
        <v>136202.70000000001</v>
      </c>
    </row>
    <row r="44" spans="1:8" ht="81" customHeight="1" thickBot="1">
      <c r="A44" s="39" t="s">
        <v>27</v>
      </c>
      <c r="B44" s="49" t="s">
        <v>65</v>
      </c>
      <c r="C44" s="27">
        <v>620</v>
      </c>
      <c r="D44" s="32">
        <v>1003</v>
      </c>
      <c r="E44" s="10" t="s">
        <v>153</v>
      </c>
      <c r="F44" s="77">
        <v>18760.400000000001</v>
      </c>
      <c r="G44" s="28">
        <v>19681.5</v>
      </c>
      <c r="H44" s="28">
        <v>19666.900000000001</v>
      </c>
    </row>
    <row r="45" spans="1:8" ht="18" customHeight="1">
      <c r="A45" s="20"/>
      <c r="B45" s="331" t="s">
        <v>65</v>
      </c>
      <c r="C45" s="309">
        <v>620</v>
      </c>
      <c r="D45" s="327" t="s">
        <v>36</v>
      </c>
      <c r="E45" s="329" t="s">
        <v>154</v>
      </c>
      <c r="F45" s="322">
        <v>4431.6000000000004</v>
      </c>
      <c r="G45" s="345">
        <v>4665.1000000000004</v>
      </c>
      <c r="H45" s="345">
        <v>4728.1000000000004</v>
      </c>
    </row>
    <row r="46" spans="1:8" ht="93.75" customHeight="1" thickBot="1">
      <c r="A46" s="21" t="s">
        <v>28</v>
      </c>
      <c r="B46" s="332"/>
      <c r="C46" s="310"/>
      <c r="D46" s="328"/>
      <c r="E46" s="330"/>
      <c r="F46" s="323"/>
      <c r="G46" s="346"/>
      <c r="H46" s="346"/>
    </row>
    <row r="47" spans="1:8" s="14" customFormat="1" ht="28.5" customHeight="1" thickBot="1">
      <c r="A47" s="39"/>
      <c r="B47" s="6"/>
      <c r="C47" s="4"/>
      <c r="D47" s="10"/>
      <c r="E47" s="15"/>
      <c r="F47" s="24"/>
      <c r="G47" s="22"/>
      <c r="H47" s="22"/>
    </row>
    <row r="48" spans="1:8" s="19" customFormat="1" ht="409.6" customHeight="1" thickBot="1">
      <c r="A48" s="47" t="s">
        <v>155</v>
      </c>
      <c r="B48" s="45" t="s">
        <v>65</v>
      </c>
      <c r="C48" s="7">
        <v>620</v>
      </c>
      <c r="D48" s="40" t="s">
        <v>33</v>
      </c>
      <c r="E48" s="51" t="s">
        <v>105</v>
      </c>
      <c r="F48" s="41">
        <f>F49</f>
        <v>5624.6</v>
      </c>
      <c r="G48" s="25">
        <f>G49</f>
        <v>5624.9</v>
      </c>
      <c r="H48" s="25">
        <f>H49</f>
        <v>5625.2</v>
      </c>
    </row>
    <row r="49" spans="1:8" s="19" customFormat="1" ht="370.5" customHeight="1" thickBot="1">
      <c r="A49" s="173" t="s">
        <v>156</v>
      </c>
      <c r="B49" s="6" t="s">
        <v>65</v>
      </c>
      <c r="C49" s="4">
        <v>620</v>
      </c>
      <c r="D49" s="10" t="s">
        <v>33</v>
      </c>
      <c r="E49" s="15" t="s">
        <v>106</v>
      </c>
      <c r="F49" s="24">
        <v>5624.6</v>
      </c>
      <c r="G49" s="22">
        <v>5624.9</v>
      </c>
      <c r="H49" s="22">
        <v>5625.2</v>
      </c>
    </row>
    <row r="50" spans="1:8" ht="77.25" customHeight="1">
      <c r="A50" s="335" t="s">
        <v>157</v>
      </c>
      <c r="B50" s="314" t="s">
        <v>178</v>
      </c>
      <c r="C50" s="338" t="s">
        <v>175</v>
      </c>
      <c r="D50" s="349" t="s">
        <v>42</v>
      </c>
      <c r="E50" s="350" t="s">
        <v>116</v>
      </c>
      <c r="F50" s="351">
        <f>F52+F57+F59</f>
        <v>7990.8</v>
      </c>
      <c r="G50" s="351">
        <f>G52+G57+G59</f>
        <v>7955.7</v>
      </c>
      <c r="H50" s="351">
        <f>H52+H57+H59</f>
        <v>8053.7</v>
      </c>
    </row>
    <row r="51" spans="1:8" ht="43.5" customHeight="1" thickBot="1">
      <c r="A51" s="336"/>
      <c r="B51" s="337"/>
      <c r="C51" s="339"/>
      <c r="D51" s="339"/>
      <c r="E51" s="339"/>
      <c r="F51" s="339"/>
      <c r="G51" s="339"/>
      <c r="H51" s="339"/>
    </row>
    <row r="52" spans="1:8" s="34" customFormat="1" ht="102.75" customHeight="1" thickBot="1">
      <c r="A52" s="48" t="s">
        <v>158</v>
      </c>
      <c r="B52" s="50" t="s">
        <v>65</v>
      </c>
      <c r="C52" s="37">
        <v>620</v>
      </c>
      <c r="D52" s="46" t="s">
        <v>45</v>
      </c>
      <c r="E52" s="38" t="s">
        <v>168</v>
      </c>
      <c r="F52" s="81">
        <f>F53</f>
        <v>335.5</v>
      </c>
      <c r="G52" s="81">
        <f t="shared" ref="G52:H52" si="4">G53</f>
        <v>290.39999999999998</v>
      </c>
      <c r="H52" s="81">
        <f t="shared" si="4"/>
        <v>388.4</v>
      </c>
    </row>
    <row r="53" spans="1:8" s="34" customFormat="1" ht="93.75" customHeight="1" thickBot="1">
      <c r="A53" s="39" t="s">
        <v>159</v>
      </c>
      <c r="B53" s="176" t="s">
        <v>65</v>
      </c>
      <c r="C53" s="172">
        <v>620</v>
      </c>
      <c r="D53" s="178" t="s">
        <v>45</v>
      </c>
      <c r="E53" s="177" t="s">
        <v>160</v>
      </c>
      <c r="F53" s="179">
        <f>F55+F56</f>
        <v>335.5</v>
      </c>
      <c r="G53" s="179">
        <f>G55+G56</f>
        <v>290.39999999999998</v>
      </c>
      <c r="H53" s="179">
        <f>H55+H56</f>
        <v>388.4</v>
      </c>
    </row>
    <row r="54" spans="1:8" s="170" customFormat="1" ht="27.75" customHeight="1">
      <c r="A54" s="175" t="s">
        <v>50</v>
      </c>
      <c r="B54" s="180"/>
      <c r="C54" s="181"/>
      <c r="D54" s="182"/>
      <c r="E54" s="183"/>
      <c r="F54" s="184"/>
      <c r="G54" s="184"/>
      <c r="H54" s="184"/>
    </row>
    <row r="55" spans="1:8" ht="131.25" customHeight="1">
      <c r="A55" s="68" t="s">
        <v>57</v>
      </c>
      <c r="B55" s="174" t="s">
        <v>65</v>
      </c>
      <c r="C55" s="65">
        <v>620</v>
      </c>
      <c r="D55" s="53" t="s">
        <v>45</v>
      </c>
      <c r="E55" s="53" t="s">
        <v>160</v>
      </c>
      <c r="F55" s="54">
        <v>175</v>
      </c>
      <c r="G55" s="54">
        <v>112.5</v>
      </c>
      <c r="H55" s="54">
        <v>225</v>
      </c>
    </row>
    <row r="56" spans="1:8" s="189" customFormat="1" ht="131.25" customHeight="1">
      <c r="A56" s="68" t="s">
        <v>176</v>
      </c>
      <c r="B56" s="190" t="s">
        <v>179</v>
      </c>
      <c r="C56" s="65">
        <v>610</v>
      </c>
      <c r="D56" s="53" t="s">
        <v>34</v>
      </c>
      <c r="E56" s="53" t="s">
        <v>160</v>
      </c>
      <c r="F56" s="54">
        <v>160.5</v>
      </c>
      <c r="G56" s="54">
        <v>177.9</v>
      </c>
      <c r="H56" s="54">
        <v>163.4</v>
      </c>
    </row>
    <row r="57" spans="1:8" s="34" customFormat="1" ht="240" customHeight="1">
      <c r="A57" s="69" t="s">
        <v>161</v>
      </c>
      <c r="B57" s="174" t="s">
        <v>65</v>
      </c>
      <c r="C57" s="71">
        <v>620</v>
      </c>
      <c r="D57" s="72">
        <v>1003</v>
      </c>
      <c r="E57" s="73" t="s">
        <v>163</v>
      </c>
      <c r="F57" s="74">
        <f>F58</f>
        <v>7655.3</v>
      </c>
      <c r="G57" s="74">
        <f>G58</f>
        <v>7665.3</v>
      </c>
      <c r="H57" s="74">
        <f>H58</f>
        <v>7665.3</v>
      </c>
    </row>
    <row r="58" spans="1:8" s="34" customFormat="1" ht="183.75" customHeight="1">
      <c r="A58" s="67" t="s">
        <v>162</v>
      </c>
      <c r="B58" s="174" t="s">
        <v>65</v>
      </c>
      <c r="C58" s="65">
        <v>620</v>
      </c>
      <c r="D58" s="66">
        <v>1003</v>
      </c>
      <c r="E58" s="53" t="s">
        <v>164</v>
      </c>
      <c r="F58" s="54">
        <v>7655.3</v>
      </c>
      <c r="G58" s="54">
        <v>7665.3</v>
      </c>
      <c r="H58" s="54">
        <v>7665.3</v>
      </c>
    </row>
    <row r="59" spans="1:8" s="34" customFormat="1" ht="99.75" customHeight="1">
      <c r="A59" s="75" t="s">
        <v>165</v>
      </c>
      <c r="B59" s="70" t="s">
        <v>65</v>
      </c>
      <c r="C59" s="71">
        <v>620</v>
      </c>
      <c r="D59" s="72">
        <v>1003</v>
      </c>
      <c r="E59" s="73" t="s">
        <v>166</v>
      </c>
      <c r="F59" s="74">
        <f>F60</f>
        <v>0</v>
      </c>
      <c r="G59" s="74">
        <f t="shared" ref="G59:H59" si="5">G60</f>
        <v>0</v>
      </c>
      <c r="H59" s="74">
        <f t="shared" si="5"/>
        <v>0</v>
      </c>
    </row>
    <row r="60" spans="1:8" s="34" customFormat="1" ht="93.75" customHeight="1">
      <c r="A60" s="68" t="s">
        <v>141</v>
      </c>
      <c r="B60" s="59" t="s">
        <v>65</v>
      </c>
      <c r="C60" s="65">
        <v>620</v>
      </c>
      <c r="D60" s="66">
        <v>1003</v>
      </c>
      <c r="E60" s="53" t="s">
        <v>167</v>
      </c>
      <c r="F60" s="54">
        <v>0</v>
      </c>
      <c r="G60" s="54">
        <v>0</v>
      </c>
      <c r="H60" s="54">
        <v>0</v>
      </c>
    </row>
    <row r="61" spans="1:8" s="34" customFormat="1" ht="69" customHeight="1">
      <c r="A61" s="60"/>
      <c r="B61" s="61"/>
      <c r="C61" s="62"/>
      <c r="D61" s="63"/>
      <c r="E61" s="63"/>
      <c r="F61" s="56"/>
      <c r="G61" s="56"/>
      <c r="H61" s="56"/>
    </row>
    <row r="62" spans="1:8" ht="18" customHeight="1">
      <c r="A62" s="1"/>
    </row>
    <row r="63" spans="1:8" ht="18" customHeight="1">
      <c r="A63" s="1"/>
    </row>
  </sheetData>
  <mergeCells count="60">
    <mergeCell ref="H45:H46"/>
    <mergeCell ref="G45:G46"/>
    <mergeCell ref="H20:H23"/>
    <mergeCell ref="C33:C35"/>
    <mergeCell ref="D33:D35"/>
    <mergeCell ref="E33:E35"/>
    <mergeCell ref="F33:F35"/>
    <mergeCell ref="G33:G35"/>
    <mergeCell ref="H33:H35"/>
    <mergeCell ref="F20:F23"/>
    <mergeCell ref="G20:G23"/>
    <mergeCell ref="C20:C23"/>
    <mergeCell ref="D20:D23"/>
    <mergeCell ref="E20:E23"/>
    <mergeCell ref="C31:C32"/>
    <mergeCell ref="F29:F30"/>
    <mergeCell ref="D50:D51"/>
    <mergeCell ref="E50:E51"/>
    <mergeCell ref="F50:F51"/>
    <mergeCell ref="G50:G51"/>
    <mergeCell ref="H50:H51"/>
    <mergeCell ref="A50:A51"/>
    <mergeCell ref="B50:B51"/>
    <mergeCell ref="C50:C51"/>
    <mergeCell ref="A11:H11"/>
    <mergeCell ref="A12:H12"/>
    <mergeCell ref="A13:H13"/>
    <mergeCell ref="A33:A35"/>
    <mergeCell ref="G29:G30"/>
    <mergeCell ref="H29:H30"/>
    <mergeCell ref="H31:H32"/>
    <mergeCell ref="G31:G32"/>
    <mergeCell ref="A20:A23"/>
    <mergeCell ref="B20:B23"/>
    <mergeCell ref="B45:B46"/>
    <mergeCell ref="C45:C46"/>
    <mergeCell ref="B31:B32"/>
    <mergeCell ref="B29:B30"/>
    <mergeCell ref="C29:C30"/>
    <mergeCell ref="D29:D30"/>
    <mergeCell ref="E29:E30"/>
    <mergeCell ref="D31:D32"/>
    <mergeCell ref="E31:E32"/>
    <mergeCell ref="F31:F32"/>
    <mergeCell ref="B33:B35"/>
    <mergeCell ref="D45:D46"/>
    <mergeCell ref="E45:E46"/>
    <mergeCell ref="F45:F46"/>
    <mergeCell ref="A15:A16"/>
    <mergeCell ref="B15:B16"/>
    <mergeCell ref="C15:E15"/>
    <mergeCell ref="F15:H15"/>
    <mergeCell ref="A18:A19"/>
    <mergeCell ref="C18:C19"/>
    <mergeCell ref="B18:B19"/>
    <mergeCell ref="D18:D19"/>
    <mergeCell ref="E18:E19"/>
    <mergeCell ref="F18:F19"/>
    <mergeCell ref="G18:G19"/>
    <mergeCell ref="H18:H19"/>
  </mergeCells>
  <phoneticPr fontId="4" type="noConversion"/>
  <pageMargins left="0.25" right="0.25" top="0.75" bottom="0.75" header="0.3" footer="0.3"/>
  <pageSetup paperSize="9" scale="61" fitToHeight="0" orientation="portrait" r:id="rId1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60" zoomScaleNormal="100" workbookViewId="0">
      <selection activeCell="C21" sqref="C21:C22"/>
    </sheetView>
  </sheetViews>
  <sheetFormatPr defaultRowHeight="15"/>
  <cols>
    <col min="1" max="1" width="35" customWidth="1"/>
    <col min="2" max="2" width="29.7109375" customWidth="1"/>
    <col min="4" max="4" width="14.42578125" customWidth="1"/>
    <col min="5" max="5" width="16.42578125" customWidth="1"/>
    <col min="6" max="6" width="15.5703125" customWidth="1"/>
    <col min="7" max="7" width="17.42578125" customWidth="1"/>
    <col min="8" max="8" width="27.42578125" customWidth="1"/>
  </cols>
  <sheetData>
    <row r="1" spans="1:10" s="213" customFormat="1" ht="18.75" customHeight="1">
      <c r="A1" s="229" t="s">
        <v>217</v>
      </c>
      <c r="B1" s="229"/>
      <c r="C1" s="229"/>
      <c r="D1" s="229"/>
      <c r="E1" s="229"/>
      <c r="F1" s="229"/>
      <c r="G1" s="229"/>
      <c r="H1" s="229"/>
    </row>
    <row r="2" spans="1:10" s="213" customFormat="1" ht="18.75" customHeight="1">
      <c r="A2" s="229"/>
      <c r="B2" s="229"/>
      <c r="C2" s="229"/>
      <c r="D2" s="229"/>
      <c r="E2" s="229"/>
      <c r="F2" s="92" t="s">
        <v>201</v>
      </c>
      <c r="G2" s="92"/>
      <c r="H2" s="220"/>
    </row>
    <row r="3" spans="1:10" s="213" customFormat="1" ht="18.75" customHeight="1">
      <c r="A3" s="229"/>
      <c r="B3" s="229"/>
      <c r="C3" s="229"/>
      <c r="D3" s="229"/>
      <c r="E3" s="229"/>
      <c r="F3" s="92" t="s">
        <v>202</v>
      </c>
      <c r="G3" s="92"/>
      <c r="H3" s="220"/>
    </row>
    <row r="4" spans="1:10" s="213" customFormat="1" ht="18.75" customHeight="1">
      <c r="A4" s="229"/>
      <c r="B4" s="229"/>
      <c r="C4" s="229"/>
      <c r="D4" s="229"/>
      <c r="E4" s="229"/>
      <c r="F4" s="92" t="s">
        <v>66</v>
      </c>
      <c r="G4" s="92"/>
      <c r="H4" s="220"/>
    </row>
    <row r="5" spans="1:10" ht="18.75" customHeight="1">
      <c r="A5" s="229"/>
      <c r="B5" s="229"/>
      <c r="C5" s="229"/>
      <c r="D5" s="229"/>
      <c r="E5" s="229"/>
      <c r="F5" s="92" t="s">
        <v>213</v>
      </c>
      <c r="G5" s="92"/>
      <c r="H5" s="220"/>
    </row>
    <row r="6" spans="1:10" ht="18.75" customHeight="1">
      <c r="A6" s="229"/>
      <c r="B6" s="229"/>
      <c r="C6" s="229"/>
      <c r="D6" s="229"/>
      <c r="E6" s="229"/>
      <c r="F6" s="92" t="s">
        <v>214</v>
      </c>
      <c r="G6" s="92"/>
      <c r="H6" s="220"/>
    </row>
    <row r="7" spans="1:10" ht="18.75" customHeight="1">
      <c r="A7" s="229"/>
      <c r="B7" s="229"/>
      <c r="C7" s="229"/>
      <c r="D7" s="229"/>
      <c r="E7" s="229"/>
      <c r="F7" s="92" t="s">
        <v>215</v>
      </c>
      <c r="G7" s="92"/>
      <c r="H7" s="220"/>
    </row>
    <row r="8" spans="1:10" ht="18" customHeight="1">
      <c r="A8" s="229"/>
      <c r="B8" s="229"/>
      <c r="C8" s="229"/>
      <c r="D8" s="229"/>
      <c r="E8" s="229"/>
      <c r="F8" s="92" t="s">
        <v>66</v>
      </c>
      <c r="G8" s="92"/>
      <c r="H8" s="220"/>
    </row>
    <row r="9" spans="1:10" s="34" customFormat="1" ht="18" customHeight="1">
      <c r="A9" s="229"/>
      <c r="B9" s="229"/>
      <c r="C9" s="229"/>
      <c r="D9" s="229"/>
      <c r="E9" s="229"/>
      <c r="F9" s="92" t="s">
        <v>216</v>
      </c>
      <c r="G9" s="92"/>
      <c r="H9" s="220"/>
    </row>
    <row r="10" spans="1:10" s="220" customFormat="1" ht="18" customHeight="1">
      <c r="A10" s="229"/>
      <c r="B10" s="229"/>
      <c r="C10" s="229"/>
      <c r="D10" s="229"/>
      <c r="E10" s="229"/>
      <c r="F10" s="92"/>
      <c r="G10" s="92"/>
    </row>
    <row r="11" spans="1:10" ht="18.75">
      <c r="A11" s="340" t="s">
        <v>0</v>
      </c>
      <c r="B11" s="341"/>
      <c r="C11" s="341"/>
      <c r="D11" s="341"/>
      <c r="E11" s="341"/>
      <c r="F11" s="341"/>
      <c r="G11" s="341"/>
      <c r="H11" s="341"/>
    </row>
    <row r="12" spans="1:10" ht="18.75">
      <c r="A12" s="367" t="s">
        <v>60</v>
      </c>
      <c r="B12" s="368"/>
      <c r="C12" s="368"/>
      <c r="D12" s="368"/>
      <c r="E12" s="368"/>
      <c r="F12" s="368"/>
      <c r="G12" s="368"/>
      <c r="H12" s="368"/>
    </row>
    <row r="13" spans="1:10" ht="18.75">
      <c r="A13" s="367" t="s">
        <v>29</v>
      </c>
      <c r="B13" s="368"/>
      <c r="C13" s="368"/>
      <c r="D13" s="368"/>
      <c r="E13" s="368"/>
      <c r="F13" s="368"/>
      <c r="G13" s="368"/>
      <c r="H13" s="368"/>
    </row>
    <row r="14" spans="1:10" ht="18.75">
      <c r="A14" s="221"/>
      <c r="B14" s="222"/>
      <c r="C14" s="222"/>
      <c r="D14" s="222"/>
      <c r="E14" s="222"/>
      <c r="F14" s="222"/>
      <c r="G14" s="222"/>
      <c r="H14" s="222"/>
    </row>
    <row r="15" spans="1:10" ht="21" customHeight="1">
      <c r="A15" s="366" t="s">
        <v>30</v>
      </c>
      <c r="B15" s="366" t="s">
        <v>3</v>
      </c>
      <c r="C15" s="366" t="s">
        <v>4</v>
      </c>
      <c r="D15" s="366"/>
      <c r="E15" s="366"/>
      <c r="F15" s="366" t="s">
        <v>5</v>
      </c>
      <c r="G15" s="366"/>
      <c r="H15" s="366"/>
      <c r="I15" s="364"/>
      <c r="J15" s="365"/>
    </row>
    <row r="16" spans="1:10" ht="62.25" customHeight="1">
      <c r="A16" s="366"/>
      <c r="B16" s="366"/>
      <c r="C16" s="223" t="s">
        <v>6</v>
      </c>
      <c r="D16" s="223" t="s">
        <v>7</v>
      </c>
      <c r="E16" s="223" t="s">
        <v>8</v>
      </c>
      <c r="F16" s="223">
        <v>2020</v>
      </c>
      <c r="G16" s="223">
        <v>2021</v>
      </c>
      <c r="H16" s="223">
        <v>2022</v>
      </c>
      <c r="I16" s="364"/>
      <c r="J16" s="365"/>
    </row>
    <row r="17" spans="1:10" ht="20.25" customHeight="1">
      <c r="A17" s="223">
        <v>1</v>
      </c>
      <c r="B17" s="223">
        <v>2</v>
      </c>
      <c r="C17" s="224">
        <v>3</v>
      </c>
      <c r="D17" s="224">
        <v>4</v>
      </c>
      <c r="E17" s="224">
        <v>5</v>
      </c>
      <c r="F17" s="224">
        <v>7</v>
      </c>
      <c r="G17" s="223">
        <v>8</v>
      </c>
      <c r="H17" s="224">
        <v>9</v>
      </c>
      <c r="I17" s="364"/>
      <c r="J17" s="365"/>
    </row>
    <row r="18" spans="1:10" ht="93.75" customHeight="1">
      <c r="A18" s="225" t="s">
        <v>9</v>
      </c>
      <c r="B18" s="223" t="s">
        <v>142</v>
      </c>
      <c r="C18" s="226">
        <v>620</v>
      </c>
      <c r="D18" s="227" t="s">
        <v>56</v>
      </c>
      <c r="E18" s="227" t="s">
        <v>87</v>
      </c>
      <c r="F18" s="228">
        <f>F19+F21+F23+F25+F30</f>
        <v>346281.57199999999</v>
      </c>
      <c r="G18" s="228">
        <f t="shared" ref="G18:H18" si="0">G19+G21+G23+G25+G30</f>
        <v>335879.97</v>
      </c>
      <c r="H18" s="228">
        <f t="shared" si="0"/>
        <v>340362.43000000005</v>
      </c>
      <c r="I18" s="364"/>
      <c r="J18" s="365"/>
    </row>
    <row r="19" spans="1:10" ht="15" customHeight="1">
      <c r="A19" s="357" t="s">
        <v>61</v>
      </c>
      <c r="B19" s="357" t="s">
        <v>143</v>
      </c>
      <c r="C19" s="358">
        <v>620</v>
      </c>
      <c r="D19" s="360" t="s">
        <v>59</v>
      </c>
      <c r="E19" s="360" t="s">
        <v>88</v>
      </c>
      <c r="F19" s="361">
        <f>'прил 4'!F20+'прил 5'!F20</f>
        <v>109099.89199999999</v>
      </c>
      <c r="G19" s="361">
        <f>'прил 4'!G20+'прил 5'!G20</f>
        <v>106176.4</v>
      </c>
      <c r="H19" s="361">
        <f>'прил 4'!H20+'прил 5'!H20</f>
        <v>106613.80000000002</v>
      </c>
      <c r="I19" s="364"/>
      <c r="J19" s="365"/>
    </row>
    <row r="20" spans="1:10" ht="118.5" customHeight="1">
      <c r="A20" s="357"/>
      <c r="B20" s="356"/>
      <c r="C20" s="359"/>
      <c r="D20" s="359"/>
      <c r="E20" s="359"/>
      <c r="F20" s="356"/>
      <c r="G20" s="356"/>
      <c r="H20" s="356"/>
      <c r="I20" s="364"/>
      <c r="J20" s="365"/>
    </row>
    <row r="21" spans="1:10" ht="32.25" customHeight="1">
      <c r="A21" s="371" t="s">
        <v>62</v>
      </c>
      <c r="B21" s="357" t="s">
        <v>143</v>
      </c>
      <c r="C21" s="358">
        <v>620</v>
      </c>
      <c r="D21" s="360" t="s">
        <v>36</v>
      </c>
      <c r="E21" s="363" t="s">
        <v>94</v>
      </c>
      <c r="F21" s="361">
        <f>'прил 4'!F38+'прил 5'!F33</f>
        <v>203691.3</v>
      </c>
      <c r="G21" s="361">
        <f>'прил 4'!G38+'прил 5'!G33</f>
        <v>196874.94</v>
      </c>
      <c r="H21" s="361">
        <f>'прил 4'!H38+'прил 5'!H33</f>
        <v>200302.00000000003</v>
      </c>
      <c r="I21" s="364"/>
      <c r="J21" s="365"/>
    </row>
    <row r="22" spans="1:10" ht="168" customHeight="1">
      <c r="A22" s="373"/>
      <c r="B22" s="356"/>
      <c r="C22" s="359"/>
      <c r="D22" s="359"/>
      <c r="E22" s="359"/>
      <c r="F22" s="356"/>
      <c r="G22" s="356"/>
      <c r="H22" s="356"/>
      <c r="I22" s="364"/>
      <c r="J22" s="365"/>
    </row>
    <row r="23" spans="1:10" ht="114.75" customHeight="1">
      <c r="A23" s="374" t="s">
        <v>63</v>
      </c>
      <c r="B23" s="357" t="s">
        <v>142</v>
      </c>
      <c r="C23" s="362">
        <v>620</v>
      </c>
      <c r="D23" s="363" t="s">
        <v>43</v>
      </c>
      <c r="E23" s="363" t="s">
        <v>107</v>
      </c>
      <c r="F23" s="361">
        <f>'прил 4'!F67</f>
        <v>17579.63</v>
      </c>
      <c r="G23" s="361">
        <f>'прил 4'!G67</f>
        <v>17052.43</v>
      </c>
      <c r="H23" s="361">
        <f>'прил 4'!H67</f>
        <v>17572.43</v>
      </c>
      <c r="I23" s="12"/>
      <c r="J23" s="11"/>
    </row>
    <row r="24" spans="1:10" ht="115.5" customHeight="1">
      <c r="A24" s="375"/>
      <c r="B24" s="356"/>
      <c r="C24" s="359"/>
      <c r="D24" s="359"/>
      <c r="E24" s="359"/>
      <c r="F24" s="356"/>
      <c r="G24" s="356"/>
      <c r="H24" s="356"/>
      <c r="I24" s="12"/>
      <c r="J24" s="11"/>
    </row>
    <row r="25" spans="1:10" ht="15" customHeight="1">
      <c r="A25" s="371" t="s">
        <v>39</v>
      </c>
      <c r="B25" s="357" t="s">
        <v>143</v>
      </c>
      <c r="C25" s="358">
        <v>620</v>
      </c>
      <c r="D25" s="360" t="s">
        <v>34</v>
      </c>
      <c r="E25" s="360" t="s">
        <v>111</v>
      </c>
      <c r="F25" s="355">
        <f>'прил 4'!F74</f>
        <v>136</v>
      </c>
      <c r="G25" s="355">
        <f>'прил 4'!G74</f>
        <v>136</v>
      </c>
      <c r="H25" s="355">
        <f>'прил 4'!H74</f>
        <v>136</v>
      </c>
      <c r="I25" s="370"/>
      <c r="J25" s="372"/>
    </row>
    <row r="26" spans="1:10" ht="4.5" customHeight="1">
      <c r="A26" s="371"/>
      <c r="B26" s="356"/>
      <c r="C26" s="359"/>
      <c r="D26" s="359"/>
      <c r="E26" s="359"/>
      <c r="F26" s="356"/>
      <c r="G26" s="356"/>
      <c r="H26" s="356"/>
      <c r="I26" s="370"/>
      <c r="J26" s="372"/>
    </row>
    <row r="27" spans="1:10" ht="3" customHeight="1">
      <c r="A27" s="371"/>
      <c r="B27" s="356"/>
      <c r="C27" s="359"/>
      <c r="D27" s="359"/>
      <c r="E27" s="359"/>
      <c r="F27" s="356"/>
      <c r="G27" s="356"/>
      <c r="H27" s="356"/>
      <c r="I27" s="370"/>
      <c r="J27" s="372"/>
    </row>
    <row r="28" spans="1:10" ht="15.75" customHeight="1">
      <c r="A28" s="371"/>
      <c r="B28" s="356"/>
      <c r="C28" s="359"/>
      <c r="D28" s="359"/>
      <c r="E28" s="359"/>
      <c r="F28" s="356"/>
      <c r="G28" s="356"/>
      <c r="H28" s="356"/>
      <c r="I28" s="370"/>
      <c r="J28" s="372"/>
    </row>
    <row r="29" spans="1:10" ht="119.25" customHeight="1">
      <c r="A29" s="371"/>
      <c r="B29" s="356"/>
      <c r="C29" s="359"/>
      <c r="D29" s="359"/>
      <c r="E29" s="359"/>
      <c r="F29" s="356"/>
      <c r="G29" s="356"/>
      <c r="H29" s="356"/>
      <c r="I29" s="370"/>
      <c r="J29" s="372"/>
    </row>
    <row r="30" spans="1:10" ht="15" customHeight="1">
      <c r="A30" s="371" t="s">
        <v>38</v>
      </c>
      <c r="B30" s="357" t="s">
        <v>144</v>
      </c>
      <c r="C30" s="358">
        <v>620</v>
      </c>
      <c r="D30" s="360" t="s">
        <v>44</v>
      </c>
      <c r="E30" s="360" t="s">
        <v>116</v>
      </c>
      <c r="F30" s="355">
        <f>'прил 4'!F80+'прил 5'!F50</f>
        <v>15774.75</v>
      </c>
      <c r="G30" s="355">
        <f>'прил 4'!G80+'прил 5'!G50</f>
        <v>15640.2</v>
      </c>
      <c r="H30" s="355">
        <f>'прил 4'!H80+'прил 5'!H50</f>
        <v>15738.2</v>
      </c>
      <c r="I30" s="364"/>
      <c r="J30" s="365"/>
    </row>
    <row r="31" spans="1:10" ht="118.5" customHeight="1">
      <c r="A31" s="371"/>
      <c r="B31" s="356"/>
      <c r="C31" s="359"/>
      <c r="D31" s="359"/>
      <c r="E31" s="359"/>
      <c r="F31" s="356"/>
      <c r="G31" s="356"/>
      <c r="H31" s="356"/>
      <c r="I31" s="364"/>
      <c r="J31" s="365"/>
    </row>
    <row r="32" spans="1:10" ht="18.75">
      <c r="A32" s="1"/>
    </row>
    <row r="33" spans="1:8" ht="20.25" customHeight="1">
      <c r="A33" s="1" t="s">
        <v>20</v>
      </c>
    </row>
    <row r="34" spans="1:8" ht="36" customHeight="1">
      <c r="A34" s="369" t="s">
        <v>21</v>
      </c>
      <c r="B34" s="341"/>
      <c r="C34" s="341"/>
      <c r="D34" s="341"/>
      <c r="E34" s="341"/>
      <c r="F34" s="341"/>
      <c r="G34" s="341"/>
      <c r="H34" s="341"/>
    </row>
    <row r="35" spans="1:8" ht="19.5" customHeight="1">
      <c r="A35" s="369" t="s">
        <v>22</v>
      </c>
      <c r="B35" s="341"/>
      <c r="C35" s="341"/>
      <c r="D35" s="341"/>
      <c r="E35" s="341"/>
      <c r="F35" s="341"/>
      <c r="G35" s="341"/>
      <c r="H35" s="341"/>
    </row>
    <row r="36" spans="1:8" ht="59.25" customHeight="1">
      <c r="A36" s="369" t="s">
        <v>31</v>
      </c>
      <c r="B36" s="341"/>
      <c r="C36" s="341"/>
      <c r="D36" s="341"/>
      <c r="E36" s="341"/>
      <c r="F36" s="341"/>
      <c r="G36" s="341"/>
      <c r="H36" s="341"/>
    </row>
    <row r="37" spans="1:8" ht="18.75">
      <c r="A37" s="1"/>
    </row>
  </sheetData>
  <mergeCells count="62">
    <mergeCell ref="A21:A22"/>
    <mergeCell ref="A23:A24"/>
    <mergeCell ref="I22:J22"/>
    <mergeCell ref="I21:J21"/>
    <mergeCell ref="I18:J18"/>
    <mergeCell ref="A19:A20"/>
    <mergeCell ref="I19:J19"/>
    <mergeCell ref="I20:J20"/>
    <mergeCell ref="B19:B20"/>
    <mergeCell ref="C19:C20"/>
    <mergeCell ref="D19:D20"/>
    <mergeCell ref="E19:E20"/>
    <mergeCell ref="F19:F20"/>
    <mergeCell ref="G19:G20"/>
    <mergeCell ref="H19:H20"/>
    <mergeCell ref="B21:B22"/>
    <mergeCell ref="A34:H34"/>
    <mergeCell ref="A35:H35"/>
    <mergeCell ref="A36:H36"/>
    <mergeCell ref="I25:I29"/>
    <mergeCell ref="A30:A31"/>
    <mergeCell ref="I30:J30"/>
    <mergeCell ref="I31:J31"/>
    <mergeCell ref="A25:A29"/>
    <mergeCell ref="J25:J29"/>
    <mergeCell ref="G25:G29"/>
    <mergeCell ref="H25:H29"/>
    <mergeCell ref="B30:B31"/>
    <mergeCell ref="C30:C31"/>
    <mergeCell ref="D30:D31"/>
    <mergeCell ref="E30:E31"/>
    <mergeCell ref="F30:F31"/>
    <mergeCell ref="I16:J16"/>
    <mergeCell ref="I17:J17"/>
    <mergeCell ref="A11:H11"/>
    <mergeCell ref="A15:A16"/>
    <mergeCell ref="A12:H12"/>
    <mergeCell ref="A13:H13"/>
    <mergeCell ref="B15:B16"/>
    <mergeCell ref="C15:E15"/>
    <mergeCell ref="F15:H15"/>
    <mergeCell ref="I15:J15"/>
    <mergeCell ref="H21:H22"/>
    <mergeCell ref="B23:B24"/>
    <mergeCell ref="C23:C24"/>
    <mergeCell ref="D23:D24"/>
    <mergeCell ref="E23:E24"/>
    <mergeCell ref="F23:F24"/>
    <mergeCell ref="G23:G24"/>
    <mergeCell ref="H23:H24"/>
    <mergeCell ref="C21:C22"/>
    <mergeCell ref="D21:D22"/>
    <mergeCell ref="E21:E22"/>
    <mergeCell ref="F21:F22"/>
    <mergeCell ref="G21:G22"/>
    <mergeCell ref="G30:G31"/>
    <mergeCell ref="H30:H31"/>
    <mergeCell ref="B25:B29"/>
    <mergeCell ref="C25:C29"/>
    <mergeCell ref="D25:D29"/>
    <mergeCell ref="E25:E29"/>
    <mergeCell ref="F25:F29"/>
  </mergeCells>
  <phoneticPr fontId="4" type="noConversion"/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="60" workbookViewId="0">
      <selection activeCell="E21" sqref="E21"/>
    </sheetView>
  </sheetViews>
  <sheetFormatPr defaultRowHeight="15"/>
  <cols>
    <col min="1" max="1" width="28.42578125" style="82" customWidth="1"/>
    <col min="2" max="2" width="48" style="82" customWidth="1"/>
    <col min="3" max="3" width="15.85546875" style="82" customWidth="1"/>
    <col min="4" max="4" width="15.42578125" style="82" customWidth="1"/>
    <col min="5" max="5" width="22.7109375" style="82" customWidth="1"/>
    <col min="6" max="6" width="46.140625" style="82" customWidth="1"/>
    <col min="7" max="16384" width="9.140625" style="82"/>
  </cols>
  <sheetData>
    <row r="1" spans="1:6" s="213" customFormat="1" ht="18.75">
      <c r="F1" s="92" t="s">
        <v>194</v>
      </c>
    </row>
    <row r="2" spans="1:6" s="213" customFormat="1" ht="18.75">
      <c r="F2" s="92" t="s">
        <v>195</v>
      </c>
    </row>
    <row r="3" spans="1:6" s="213" customFormat="1" ht="18.75">
      <c r="F3" s="92" t="s">
        <v>66</v>
      </c>
    </row>
    <row r="4" spans="1:6" s="213" customFormat="1" ht="18.75">
      <c r="F4" s="92" t="s">
        <v>218</v>
      </c>
    </row>
    <row r="5" spans="1:6" ht="32.25" customHeight="1">
      <c r="F5" s="92" t="s">
        <v>67</v>
      </c>
    </row>
    <row r="6" spans="1:6" ht="18.75">
      <c r="F6" s="92" t="s">
        <v>68</v>
      </c>
    </row>
    <row r="7" spans="1:6" ht="18.75">
      <c r="F7" s="92" t="s">
        <v>66</v>
      </c>
    </row>
    <row r="8" spans="1:6" ht="18.75">
      <c r="F8" s="92" t="s">
        <v>69</v>
      </c>
    </row>
    <row r="10" spans="1:6" ht="18.75">
      <c r="A10" s="376" t="s">
        <v>70</v>
      </c>
      <c r="B10" s="377"/>
      <c r="C10" s="377"/>
      <c r="D10" s="377"/>
      <c r="E10" s="377"/>
      <c r="F10" s="377"/>
    </row>
    <row r="11" spans="1:6" ht="18.75" customHeight="1">
      <c r="A11" s="378" t="s">
        <v>71</v>
      </c>
      <c r="B11" s="93" t="s">
        <v>72</v>
      </c>
      <c r="C11" s="93" t="s">
        <v>73</v>
      </c>
      <c r="D11" s="93"/>
      <c r="E11" s="93"/>
      <c r="F11" s="93"/>
    </row>
    <row r="12" spans="1:6" ht="18.75">
      <c r="A12" s="379"/>
      <c r="B12" s="93"/>
      <c r="C12" s="93">
        <v>2020</v>
      </c>
      <c r="D12" s="93">
        <v>2021</v>
      </c>
      <c r="E12" s="93">
        <v>2022</v>
      </c>
      <c r="F12" s="93" t="s">
        <v>74</v>
      </c>
    </row>
    <row r="13" spans="1:6" ht="18.75">
      <c r="A13" s="379"/>
      <c r="B13" s="93" t="s">
        <v>75</v>
      </c>
      <c r="C13" s="94">
        <f>C14+C15+C16+C17</f>
        <v>346281.57199999999</v>
      </c>
      <c r="D13" s="94">
        <f t="shared" ref="D13:E13" si="0">D14+D15+D16+D17</f>
        <v>335879.97</v>
      </c>
      <c r="E13" s="94">
        <f t="shared" si="0"/>
        <v>340362.43000000005</v>
      </c>
      <c r="F13" s="94">
        <f>F14+F15</f>
        <v>1022523.9720000001</v>
      </c>
    </row>
    <row r="14" spans="1:6" ht="18.75">
      <c r="A14" s="379"/>
      <c r="B14" s="93" t="s">
        <v>76</v>
      </c>
      <c r="C14" s="94">
        <f>'прил 4'!F18</f>
        <v>99983.431999999986</v>
      </c>
      <c r="D14" s="94">
        <f>'прил 4'!G18</f>
        <v>90412.76999999999</v>
      </c>
      <c r="E14" s="94">
        <f>'прил 4'!H18</f>
        <v>91892.13</v>
      </c>
      <c r="F14" s="94">
        <f>C14+D14+E14</f>
        <v>282288.33199999999</v>
      </c>
    </row>
    <row r="15" spans="1:6" ht="18.75">
      <c r="A15" s="379"/>
      <c r="B15" s="93" t="s">
        <v>77</v>
      </c>
      <c r="C15" s="94">
        <f>'прил 5'!F18</f>
        <v>246298.13999999998</v>
      </c>
      <c r="D15" s="94">
        <f>'прил 5'!G18</f>
        <v>245467.2</v>
      </c>
      <c r="E15" s="94">
        <f>'прил 5'!H18</f>
        <v>248470.30000000005</v>
      </c>
      <c r="F15" s="94">
        <f>C15+D15+E15</f>
        <v>740235.64</v>
      </c>
    </row>
    <row r="16" spans="1:6" ht="18.75">
      <c r="A16" s="379"/>
      <c r="B16" s="93" t="s">
        <v>78</v>
      </c>
      <c r="C16" s="93">
        <v>0</v>
      </c>
      <c r="D16" s="93">
        <v>0</v>
      </c>
      <c r="E16" s="93">
        <v>0</v>
      </c>
      <c r="F16" s="93">
        <v>0</v>
      </c>
    </row>
    <row r="17" spans="1:6" ht="18.75">
      <c r="A17" s="380"/>
      <c r="B17" s="93" t="s">
        <v>79</v>
      </c>
      <c r="C17" s="93">
        <v>0</v>
      </c>
      <c r="D17" s="93">
        <v>0</v>
      </c>
      <c r="E17" s="93">
        <v>0</v>
      </c>
      <c r="F17" s="93">
        <v>0</v>
      </c>
    </row>
  </sheetData>
  <mergeCells count="2">
    <mergeCell ref="A10:F10"/>
    <mergeCell ref="A11:A17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 4</vt:lpstr>
      <vt:lpstr>прил 5</vt:lpstr>
      <vt:lpstr>приложение 6</vt:lpstr>
      <vt:lpstr>приложение 3</vt:lpstr>
      <vt:lpstr>'прил 4'!OLE_LINK1</vt:lpstr>
      <vt:lpstr>'прил 4'!Область_печати</vt:lpstr>
      <vt:lpstr>'приложение 3'!Область_печати</vt:lpstr>
      <vt:lpstr>'приложение 6'!Область_печати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cp:lastPrinted>2020-03-23T08:00:55Z</cp:lastPrinted>
  <dcterms:created xsi:type="dcterms:W3CDTF">2017-12-11T08:58:53Z</dcterms:created>
  <dcterms:modified xsi:type="dcterms:W3CDTF">2020-03-23T10:00:23Z</dcterms:modified>
</cp:coreProperties>
</file>