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25"/>
  </bookViews>
  <sheets>
    <sheet name="район" sheetId="1" r:id="rId1"/>
    <sheet name="край" sheetId="2" r:id="rId2"/>
    <sheet name="федер" sheetId="3" r:id="rId3"/>
    <sheet name="все источники" sheetId="5" r:id="rId4"/>
    <sheet name="Лист1" sheetId="6" r:id="rId5"/>
    <sheet name="Лист2" sheetId="7" r:id="rId6"/>
  </sheets>
  <definedNames>
    <definedName name="_xlnm.Print_Titles" localSheetId="0">район!$12:$14</definedName>
    <definedName name="_xlnm.Print_Area" localSheetId="1">край!$A$1:$I$26</definedName>
    <definedName name="_xlnm.Print_Area" localSheetId="0">район!$A$1:$I$43</definedName>
  </definedNames>
  <calcPr calcId="125725"/>
</workbook>
</file>

<file path=xl/calcChain.xml><?xml version="1.0" encoding="utf-8"?>
<calcChain xmlns="http://schemas.openxmlformats.org/spreadsheetml/2006/main">
  <c r="G29" i="5"/>
  <c r="H29"/>
  <c r="I29"/>
  <c r="F21" i="3"/>
  <c r="F29" i="1"/>
  <c r="F21" i="2"/>
  <c r="G26" i="1"/>
  <c r="C29" l="1"/>
  <c r="E29"/>
  <c r="D29"/>
  <c r="H30" i="5" l="1"/>
  <c r="I30"/>
  <c r="H31"/>
  <c r="I31"/>
  <c r="G31"/>
  <c r="G30"/>
  <c r="C22" i="2"/>
  <c r="D22"/>
  <c r="E22"/>
  <c r="F22"/>
  <c r="C23"/>
  <c r="D23"/>
  <c r="E23"/>
  <c r="F23"/>
  <c r="C30" i="1"/>
  <c r="D30"/>
  <c r="E30"/>
  <c r="F30"/>
  <c r="C31"/>
  <c r="D31"/>
  <c r="E31"/>
  <c r="F31"/>
  <c r="G28" i="5"/>
  <c r="I28" l="1"/>
  <c r="I32"/>
  <c r="H28"/>
  <c r="H32"/>
  <c r="G32"/>
  <c r="H27"/>
  <c r="I27"/>
  <c r="G27"/>
  <c r="G26" s="1"/>
  <c r="H34"/>
  <c r="I34"/>
  <c r="G34"/>
  <c r="C19" i="3"/>
  <c r="D19"/>
  <c r="E19"/>
  <c r="F19"/>
  <c r="C20"/>
  <c r="D20"/>
  <c r="E20"/>
  <c r="F20"/>
  <c r="C22"/>
  <c r="D22"/>
  <c r="E22"/>
  <c r="F22"/>
  <c r="D18"/>
  <c r="E18"/>
  <c r="F18"/>
  <c r="C18"/>
  <c r="H18"/>
  <c r="I18"/>
  <c r="G18"/>
  <c r="H18" i="2"/>
  <c r="I18"/>
  <c r="G18"/>
  <c r="C19"/>
  <c r="D19"/>
  <c r="E19"/>
  <c r="F19"/>
  <c r="C20"/>
  <c r="D20"/>
  <c r="E20"/>
  <c r="F20"/>
  <c r="C24"/>
  <c r="D24"/>
  <c r="E24"/>
  <c r="F24"/>
  <c r="C25"/>
  <c r="D25"/>
  <c r="E25"/>
  <c r="F25"/>
  <c r="C26"/>
  <c r="D26"/>
  <c r="E26"/>
  <c r="F26"/>
  <c r="D18"/>
  <c r="E18"/>
  <c r="F18"/>
  <c r="C18"/>
  <c r="H26" i="1"/>
  <c r="I26"/>
  <c r="H23"/>
  <c r="I23"/>
  <c r="G23"/>
  <c r="H19"/>
  <c r="I19"/>
  <c r="G19"/>
  <c r="D15"/>
  <c r="E15"/>
  <c r="F15"/>
  <c r="E17"/>
  <c r="F17"/>
  <c r="D1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32"/>
  <c r="D32"/>
  <c r="E32"/>
  <c r="F32"/>
  <c r="C33"/>
  <c r="D33"/>
  <c r="E33"/>
  <c r="F33"/>
  <c r="C34"/>
  <c r="D34"/>
  <c r="E34"/>
  <c r="F34"/>
  <c r="H20" i="5"/>
  <c r="I20"/>
  <c r="H21"/>
  <c r="I21"/>
  <c r="H22"/>
  <c r="I22"/>
  <c r="G21"/>
  <c r="G22"/>
  <c r="I33"/>
  <c r="C19" i="1"/>
  <c r="D19"/>
  <c r="E19"/>
  <c r="C37"/>
  <c r="D37"/>
  <c r="E37"/>
  <c r="G20" i="5"/>
  <c r="F37" i="1"/>
  <c r="F19"/>
  <c r="H33" i="5"/>
  <c r="G33"/>
  <c r="H25" i="2"/>
  <c r="I25"/>
  <c r="G25"/>
  <c r="H33" i="1"/>
  <c r="I33"/>
  <c r="G33"/>
  <c r="H19" i="5" l="1"/>
  <c r="G19"/>
  <c r="G18" s="1"/>
  <c r="I19"/>
  <c r="I26"/>
  <c r="H26"/>
  <c r="I18" i="1"/>
  <c r="H18"/>
  <c r="G18"/>
  <c r="H41" i="5"/>
  <c r="I41"/>
  <c r="H42"/>
  <c r="I42"/>
  <c r="G42"/>
  <c r="G41"/>
  <c r="H38"/>
  <c r="I38"/>
  <c r="H39"/>
  <c r="I39"/>
  <c r="G39"/>
  <c r="G38"/>
  <c r="H24"/>
  <c r="I24"/>
  <c r="H25"/>
  <c r="I25"/>
  <c r="G25"/>
  <c r="G24"/>
  <c r="I17" i="3"/>
  <c r="H17"/>
  <c r="G17"/>
  <c r="H17" i="2"/>
  <c r="H15" s="1"/>
  <c r="H14" s="1"/>
  <c r="G17"/>
  <c r="G15" s="1"/>
  <c r="G14" s="1"/>
  <c r="H40" i="1"/>
  <c r="I40"/>
  <c r="G40"/>
  <c r="H37"/>
  <c r="I37"/>
  <c r="G37"/>
  <c r="G23" i="5" l="1"/>
  <c r="I40"/>
  <c r="H40"/>
  <c r="I37"/>
  <c r="H37"/>
  <c r="I23"/>
  <c r="I18" s="1"/>
  <c r="I36" i="1"/>
  <c r="I35" s="1"/>
  <c r="H23" i="5"/>
  <c r="H18" s="1"/>
  <c r="G40"/>
  <c r="I16" i="3"/>
  <c r="I15" s="1"/>
  <c r="I14" s="1"/>
  <c r="I17" i="2"/>
  <c r="G37" i="5"/>
  <c r="H16" i="3"/>
  <c r="H15" s="1"/>
  <c r="H14" s="1"/>
  <c r="G16"/>
  <c r="G15" s="1"/>
  <c r="G14" s="1"/>
  <c r="H36" i="1"/>
  <c r="H35" s="1"/>
  <c r="H16" i="2"/>
  <c r="G16"/>
  <c r="G36" i="1"/>
  <c r="G35" s="1"/>
  <c r="H17"/>
  <c r="I36" i="5" l="1"/>
  <c r="I35" s="1"/>
  <c r="H36"/>
  <c r="H35" s="1"/>
  <c r="I16" i="1"/>
  <c r="I15" s="1"/>
  <c r="I44" s="1"/>
  <c r="H16"/>
  <c r="H15" s="1"/>
  <c r="H44" s="1"/>
  <c r="G16"/>
  <c r="G15" s="1"/>
  <c r="G44" s="1"/>
  <c r="G36" i="5"/>
  <c r="G35" s="1"/>
  <c r="I16" i="2"/>
  <c r="I15"/>
  <c r="I14" s="1"/>
  <c r="I17" i="1"/>
  <c r="G17"/>
  <c r="I17" i="5" l="1"/>
  <c r="H17"/>
  <c r="G17"/>
  <c r="I16" l="1"/>
  <c r="I15" s="1"/>
  <c r="H16"/>
  <c r="H15" s="1"/>
  <c r="G16"/>
  <c r="G15" s="1"/>
</calcChain>
</file>

<file path=xl/sharedStrings.xml><?xml version="1.0" encoding="utf-8"?>
<sst xmlns="http://schemas.openxmlformats.org/spreadsheetml/2006/main" count="271" uniqueCount="86">
  <si>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</si>
  <si>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</si>
  <si>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</si>
  <si>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</si>
  <si>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</si>
  <si>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</si>
  <si>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</si>
  <si>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</si>
  <si>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Мероприятие 1.1.1                 Обеспечение реализации муниципальной услуги «Библиотечное, библиографическое и информационное обслуживание»</t>
  </si>
  <si>
    <t>Мероприятие 1.1.2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</t>
  </si>
  <si>
    <t>Ответственный исполнитель, соисполнители, участники (ГРБС)</t>
  </si>
  <si>
    <t>Приложение 3</t>
  </si>
  <si>
    <t>к муниципальной программе</t>
  </si>
  <si>
    <t>Финансовое обеспечение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</si>
  <si>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сферы культуры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</si>
  <si>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Организация мероприятий различного уровня, способствующих формированию культурных ценностей населения</t>
  </si>
  <si>
    <t>Основное мероприятие 2.2          Поддержка и развитие творческих коллективов и объединений учреждений культуры</t>
  </si>
  <si>
    <t>Мероприятие 2.2.1                              Участие творческих коллективов, объединений, солистов в  конкурсах и фестивалях различного уровня</t>
  </si>
  <si>
    <r>
      <t xml:space="preserve">Подпрограмма 2        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Искусство</t>
    </r>
    <r>
      <rPr>
        <b/>
        <sz val="14"/>
        <color theme="1"/>
        <rFont val="Times New Roman"/>
        <family val="1"/>
        <charset val="204"/>
      </rPr>
      <t>»</t>
    </r>
  </si>
  <si>
    <t>Приложение 4</t>
  </si>
  <si>
    <t>за счет средств Пермского края</t>
  </si>
  <si>
    <t>за счет средств федерального бюджета</t>
  </si>
  <si>
    <t>за счет всех источников финансирования</t>
  </si>
  <si>
    <t>Администрация</t>
  </si>
  <si>
    <t>3</t>
  </si>
  <si>
    <t>4</t>
  </si>
  <si>
    <t>5</t>
  </si>
  <si>
    <t>Суксунского городского округа</t>
  </si>
  <si>
    <t>«Культура Суксунского городского</t>
  </si>
  <si>
    <t>округа»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</si>
  <si>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</si>
  <si>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</si>
  <si>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Приложение 6</t>
  </si>
  <si>
    <t>Приложение 5</t>
  </si>
  <si>
    <t>Муниципальная программа «Культура Суксунского городского округа»</t>
  </si>
  <si>
    <t>Основное мероприятие 1.1 Обеспечение деятельности муниципальных учреждений культуры Суксунского городского округа</t>
  </si>
  <si>
    <t>Мероприятие 1.1.3            Обеспечение реализации муниципальной услуги «Организация и проведение экскурсионных и выставочных мероприятий»</t>
  </si>
  <si>
    <t>Основное мероприятие 1.2 Сохранение и формирование кадрового потенциала, повышение его профессионального уровня с учетом современных требований</t>
  </si>
  <si>
    <t>Мероприятие 1.2.1              Участие работников культуры в семинарах, мастер-классах, круглых столах, методических объединениях</t>
  </si>
  <si>
    <t>Мероприятие 1.2.2                        Обучение работников культуры по программе профессиональной переподготовки или повышение квалификации</t>
  </si>
  <si>
    <t>Основное мероприятие 1.3  Совершенствование инфраструктуры и модернизация материально-технической базы учреждений культуры</t>
  </si>
  <si>
    <t xml:space="preserve">Мероприятие 1.3.1                Приобретение оборудования и предметов длительного пользования </t>
  </si>
  <si>
    <t>Мероприятие 1.3.2                   Ремонтные работы имущественного комплекса объектов культуры</t>
  </si>
  <si>
    <t>Мероприятие 1.3.3            Комплектование библиотечного фонда</t>
  </si>
  <si>
    <t>Основное мероприятие 1.4     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</si>
  <si>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1.4.1  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</si>
  <si>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2.1.1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</si>
  <si>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 xml:space="preserve">Мероприятие 2.1.2               Изготовление и распространение социальной рекламы, пропагандирующей культурные ценности Суксунского городского округа </t>
  </si>
  <si>
    <t>Мероприятие 2.2.2                       Организация гастролей творческих коллективов на территории Суксунского городского округа</t>
  </si>
  <si>
    <t>2021 год</t>
  </si>
  <si>
    <t>2022 год</t>
  </si>
  <si>
    <t>Основное мероприятие 1.4      Предоставление мер социальной поддержки отдельным категориям граждан, работающим в муниципальных учреждениях кльтуры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</si>
  <si>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1.4.1   Предоставление мер социальной поддержки отдельным категориям граждан, работающим в муниципальных учреждениях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</t>
  </si>
  <si>
    <t>610</t>
  </si>
  <si>
    <t>8000, 1000</t>
  </si>
  <si>
    <t>0801, 1003</t>
  </si>
  <si>
    <t>0801</t>
  </si>
  <si>
    <t>1003</t>
  </si>
  <si>
    <t>03 0 00 00000</t>
  </si>
  <si>
    <t>03 1 00 00000</t>
  </si>
  <si>
    <t>03 1 01 00000</t>
  </si>
  <si>
    <t>03 1 01 00110</t>
  </si>
  <si>
    <t>03 1 02 00000</t>
  </si>
  <si>
    <t>03 1 02 2А010</t>
  </si>
  <si>
    <t>03 1 02 2А020</t>
  </si>
  <si>
    <t>03 1 03 00000</t>
  </si>
  <si>
    <t>03 1 03 2А030</t>
  </si>
  <si>
    <t>03 1 03 2А040</t>
  </si>
  <si>
    <t>03 1 03 2А050</t>
  </si>
  <si>
    <t>03 1 04 00000</t>
  </si>
  <si>
    <t>03 1 04 2С180</t>
  </si>
  <si>
    <t>03 2 00 00000</t>
  </si>
  <si>
    <t>03 2 01 00000</t>
  </si>
  <si>
    <t>03 2 01 2А060</t>
  </si>
  <si>
    <t>03 2 01 2А070</t>
  </si>
  <si>
    <t>03 2 02 00000</t>
  </si>
  <si>
    <t>03 2 02 2А080</t>
  </si>
  <si>
    <t>03 2 02 2А090</t>
  </si>
  <si>
    <t>0800, 1000</t>
  </si>
  <si>
    <t>0800</t>
  </si>
  <si>
    <t>Мероприятие 1.3.3                                                     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</si>
  <si>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03 1 03 SP040</t>
  </si>
  <si>
    <t>03 1 03 SP080</t>
  </si>
  <si>
    <t>Мероприятие 1.3.4                                         Участие в реализации мероприятий, направленных на реализацию программ развития преобразованных муниципальных образований</t>
  </si>
  <si>
    <t>Мероприятие 1.3.5            Комплектование библиотечного фонда</t>
  </si>
  <si>
    <t>03 1 03 L4670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</si>
</sst>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view="pageBreakPreview" topLeftCell="A4" zoomScale="70" zoomScaleNormal="75" zoomScaleSheetLayoutView="70" workbookViewId="0">
      <selection activeCell="I29" sqref="I29"/>
    </sheetView>
  </sheetViews>
  <sheetFormatPr defaultColWidth="20.140625" defaultRowHeight="18.75"/>
  <cols>
    <col min="1" max="1" width="1.42578125" style="43" customWidth="1"/>
    <col min="2" max="2" width="41.42578125" style="43" customWidth="1"/>
    <col min="3" max="3" width="22.5703125" style="43" customWidth="1"/>
    <col min="4" max="5" width="9.140625" style="34" customWidth="1"/>
    <col min="6" max="6" width="13.5703125" style="34" customWidth="1"/>
    <col min="7" max="9" width="13.42578125" style="43" customWidth="1"/>
    <col min="10" max="16384" width="20.140625" style="43"/>
  </cols>
  <sheetData>
    <row r="1" spans="2:9" ht="15" customHeight="1">
      <c r="E1" s="35"/>
    </row>
    <row r="2" spans="2:9" ht="18.75" customHeight="1">
      <c r="E2" s="35" t="s">
        <v>11</v>
      </c>
      <c r="F2" s="43"/>
    </row>
    <row r="3" spans="2:9" ht="18.75" customHeight="1">
      <c r="E3" s="35" t="s">
        <v>12</v>
      </c>
      <c r="F3" s="43"/>
    </row>
    <row r="4" spans="2:9" ht="18.75" customHeight="1">
      <c r="E4" s="35" t="s">
        <v>27</v>
      </c>
      <c r="F4" s="43"/>
    </row>
    <row r="5" spans="2:9" ht="18.75" customHeight="1">
      <c r="E5" s="35" t="s">
        <v>28</v>
      </c>
      <c r="F5" s="43"/>
    </row>
    <row r="6" spans="2:9" ht="18.75" customHeight="1">
      <c r="E6" s="35" t="s">
        <v>29</v>
      </c>
      <c r="F6" s="43"/>
    </row>
    <row r="7" spans="2:9" ht="18.75" customHeight="1">
      <c r="E7" s="35"/>
      <c r="F7" s="43"/>
    </row>
    <row r="8" spans="2:9" ht="18.75" customHeight="1">
      <c r="B8" s="58" t="s">
        <v>13</v>
      </c>
      <c r="C8" s="58"/>
      <c r="D8" s="58"/>
      <c r="E8" s="58"/>
      <c r="F8" s="58"/>
      <c r="G8" s="58"/>
      <c r="H8" s="58"/>
      <c r="I8" s="58"/>
    </row>
    <row r="9" spans="2:9" ht="18.75" customHeight="1">
      <c r="B9" s="58" t="s">
        <v>30</v>
      </c>
      <c r="C9" s="58"/>
      <c r="D9" s="58"/>
      <c r="E9" s="58"/>
      <c r="F9" s="58"/>
      <c r="G9" s="58"/>
      <c r="H9" s="58"/>
      <c r="I9" s="58"/>
    </row>
    <row r="10" spans="2:9" ht="18.75" customHeight="1">
      <c r="B10" s="58" t="s">
        <v>31</v>
      </c>
      <c r="C10" s="58"/>
      <c r="D10" s="58"/>
      <c r="E10" s="58"/>
      <c r="F10" s="58"/>
      <c r="G10" s="58"/>
      <c r="H10" s="58"/>
      <c r="I10" s="58"/>
    </row>
    <row r="11" spans="2:9" ht="12.75" customHeight="1">
      <c r="C11" s="36"/>
    </row>
    <row r="12" spans="2:9" ht="48" customHeight="1">
      <c r="B12" s="59" t="s">
        <v>0</v>
      </c>
      <c r="C12" s="59" t="s">
        <v>10</v>
      </c>
      <c r="D12" s="64" t="s">
        <v>1</v>
      </c>
      <c r="E12" s="64"/>
      <c r="F12" s="64"/>
      <c r="G12" s="59" t="s">
        <v>5</v>
      </c>
      <c r="H12" s="59"/>
      <c r="I12" s="59"/>
    </row>
    <row r="13" spans="2:9" ht="29.25" customHeight="1">
      <c r="B13" s="59"/>
      <c r="C13" s="59"/>
      <c r="D13" s="44" t="s">
        <v>2</v>
      </c>
      <c r="E13" s="44" t="s">
        <v>3</v>
      </c>
      <c r="F13" s="44" t="s">
        <v>4</v>
      </c>
      <c r="G13" s="46" t="s">
        <v>6</v>
      </c>
      <c r="H13" s="46" t="s">
        <v>49</v>
      </c>
      <c r="I13" s="46" t="s">
        <v>50</v>
      </c>
    </row>
    <row r="14" spans="2:9" ht="18.75" customHeight="1">
      <c r="B14" s="42">
        <v>1</v>
      </c>
      <c r="C14" s="42">
        <v>2</v>
      </c>
      <c r="D14" s="45" t="s">
        <v>24</v>
      </c>
      <c r="E14" s="45" t="s">
        <v>25</v>
      </c>
      <c r="F14" s="45" t="s">
        <v>26</v>
      </c>
      <c r="G14" s="42">
        <v>6</v>
      </c>
      <c r="H14" s="42">
        <v>7</v>
      </c>
      <c r="I14" s="42">
        <v>8</v>
      </c>
    </row>
    <row r="15" spans="2:9" ht="42" customHeight="1">
      <c r="B15" s="59" t="s">
        <v>34</v>
      </c>
      <c r="C15" s="42" t="s">
        <v>7</v>
      </c>
      <c r="D15" s="60" t="str">
        <f>'все источники'!D15:D16</f>
        <v>610</v>
      </c>
      <c r="E15" s="60" t="str">
        <f>'все источники'!E15:E16</f>
        <v>8000, 1000</v>
      </c>
      <c r="F15" s="60" t="str">
        <f>'все источники'!F15:F16</f>
        <v>03 0 00 00000</v>
      </c>
      <c r="G15" s="33">
        <f>G16</f>
        <v>28482.325200000003</v>
      </c>
      <c r="H15" s="33">
        <f t="shared" ref="H15:I15" si="0">H16</f>
        <v>27378.399999999998</v>
      </c>
      <c r="I15" s="33">
        <f t="shared" si="0"/>
        <v>27718.399999999998</v>
      </c>
    </row>
    <row r="16" spans="2:9" ht="42" customHeight="1">
      <c r="B16" s="59"/>
      <c r="C16" s="42" t="s">
        <v>23</v>
      </c>
      <c r="D16" s="61"/>
      <c r="E16" s="61"/>
      <c r="F16" s="61"/>
      <c r="G16" s="33">
        <f>G18+G36</f>
        <v>28482.325200000003</v>
      </c>
      <c r="H16" s="33">
        <f t="shared" ref="H16:I16" si="1">H18+H36</f>
        <v>27378.399999999998</v>
      </c>
      <c r="I16" s="33">
        <f t="shared" si="1"/>
        <v>27718.399999999998</v>
      </c>
    </row>
    <row r="17" spans="2:9" ht="21.75" customHeight="1">
      <c r="B17" s="62" t="s">
        <v>14</v>
      </c>
      <c r="C17" s="26" t="s">
        <v>7</v>
      </c>
      <c r="D17" s="60" t="str">
        <f>'все источники'!D17:D18</f>
        <v>610</v>
      </c>
      <c r="E17" s="60" t="str">
        <f>'все источники'!E17:E18</f>
        <v>0801, 1003</v>
      </c>
      <c r="F17" s="60" t="str">
        <f>'все источники'!F17:F18</f>
        <v>03 1 00 00000</v>
      </c>
      <c r="G17" s="27">
        <f>G18</f>
        <v>27692.325200000003</v>
      </c>
      <c r="H17" s="27">
        <f t="shared" ref="H17:I17" si="2">H18</f>
        <v>26638.399999999998</v>
      </c>
      <c r="I17" s="27">
        <f t="shared" si="2"/>
        <v>26978.399999999998</v>
      </c>
    </row>
    <row r="18" spans="2:9" ht="27" customHeight="1">
      <c r="B18" s="63"/>
      <c r="C18" s="26" t="s">
        <v>23</v>
      </c>
      <c r="D18" s="61"/>
      <c r="E18" s="61"/>
      <c r="F18" s="61"/>
      <c r="G18" s="27">
        <f>G19+G23+G26+G33</f>
        <v>27692.325200000003</v>
      </c>
      <c r="H18" s="27">
        <f t="shared" ref="H18:I18" si="3">H19+H23+H26+H33</f>
        <v>26638.399999999998</v>
      </c>
      <c r="I18" s="27">
        <f t="shared" si="3"/>
        <v>26978.399999999998</v>
      </c>
    </row>
    <row r="19" spans="2:9" ht="79.5" customHeight="1">
      <c r="B19" s="28" t="s">
        <v>35</v>
      </c>
      <c r="C19" s="18" t="str">
        <f>'все источники'!C19</f>
        <v>Администрация</v>
      </c>
      <c r="D19" s="18" t="str">
        <f>'все источники'!D19</f>
        <v>610</v>
      </c>
      <c r="E19" s="18" t="str">
        <f>'все источники'!E19</f>
        <v>0801</v>
      </c>
      <c r="F19" s="18" t="str">
        <f>'все источники'!F19</f>
        <v>03 1 01 00000</v>
      </c>
      <c r="G19" s="19">
        <f>SUM(G20:G22)</f>
        <v>26607.800000000003</v>
      </c>
      <c r="H19" s="19">
        <f t="shared" ref="H19:I19" si="4">SUM(H20:H22)</f>
        <v>26453.399999999998</v>
      </c>
      <c r="I19" s="19">
        <f t="shared" si="4"/>
        <v>26453.399999999998</v>
      </c>
    </row>
    <row r="20" spans="2:9" ht="105" customHeight="1">
      <c r="B20" s="29" t="s">
        <v>8</v>
      </c>
      <c r="C20" s="22" t="str">
        <f>'все источники'!C20</f>
        <v>Администрация</v>
      </c>
      <c r="D20" s="22" t="str">
        <f>'все источники'!D20</f>
        <v>610</v>
      </c>
      <c r="E20" s="22" t="str">
        <f>'все источники'!E20</f>
        <v>0801</v>
      </c>
      <c r="F20" s="22" t="str">
        <f>'все источники'!F20</f>
        <v>03 1 01 00110</v>
      </c>
      <c r="G20" s="23">
        <v>8080.9</v>
      </c>
      <c r="H20" s="30">
        <v>8080.9</v>
      </c>
      <c r="I20" s="23">
        <v>8080.9</v>
      </c>
    </row>
    <row r="21" spans="2:9" ht="135.75" customHeight="1">
      <c r="B21" s="29" t="s">
        <v>9</v>
      </c>
      <c r="C21" s="22" t="str">
        <f>'все источники'!C21</f>
        <v>Администрация</v>
      </c>
      <c r="D21" s="22" t="str">
        <f>'все источники'!D21</f>
        <v>610</v>
      </c>
      <c r="E21" s="22" t="str">
        <f>'все источники'!E21</f>
        <v>0801</v>
      </c>
      <c r="F21" s="22" t="str">
        <f>'все источники'!F21</f>
        <v>03 1 01 00110</v>
      </c>
      <c r="G21" s="23">
        <v>16192</v>
      </c>
      <c r="H21" s="23">
        <v>16075.2</v>
      </c>
      <c r="I21" s="23">
        <v>16075.2</v>
      </c>
    </row>
    <row r="22" spans="2:9" s="47" customFormat="1" ht="124.5" customHeight="1">
      <c r="B22" s="20" t="s">
        <v>36</v>
      </c>
      <c r="C22" s="22" t="str">
        <f>'все источники'!C22</f>
        <v>Администрация</v>
      </c>
      <c r="D22" s="22" t="str">
        <f>'все источники'!D22</f>
        <v>610</v>
      </c>
      <c r="E22" s="22" t="str">
        <f>'все источники'!E22</f>
        <v>0801</v>
      </c>
      <c r="F22" s="22" t="str">
        <f>'все источники'!F22</f>
        <v>03 1 01 00110</v>
      </c>
      <c r="G22" s="23">
        <v>2334.9</v>
      </c>
      <c r="H22" s="23">
        <v>2297.3000000000002</v>
      </c>
      <c r="I22" s="23">
        <v>2297.3000000000002</v>
      </c>
    </row>
    <row r="23" spans="2:9" ht="104.25" customHeight="1">
      <c r="B23" s="16" t="s">
        <v>37</v>
      </c>
      <c r="C23" s="18" t="str">
        <f>'все источники'!C23</f>
        <v>Администрация</v>
      </c>
      <c r="D23" s="18" t="str">
        <f>'все источники'!D23</f>
        <v>610</v>
      </c>
      <c r="E23" s="18" t="str">
        <f>'все источники'!E23</f>
        <v>0801</v>
      </c>
      <c r="F23" s="18" t="str">
        <f>'все источники'!F23</f>
        <v>03 1 02 00000</v>
      </c>
      <c r="G23" s="19">
        <f>SUM(G24:G25)</f>
        <v>45</v>
      </c>
      <c r="H23" s="19">
        <f t="shared" ref="H23:I23" si="5">SUM(H24:H25)</f>
        <v>45</v>
      </c>
      <c r="I23" s="19">
        <f t="shared" si="5"/>
        <v>45</v>
      </c>
    </row>
    <row r="24" spans="2:9" ht="98.25" customHeight="1">
      <c r="B24" s="20" t="s">
        <v>38</v>
      </c>
      <c r="C24" s="22" t="str">
        <f>'все источники'!C24</f>
        <v>Администрация</v>
      </c>
      <c r="D24" s="22" t="str">
        <f>'все источники'!D24</f>
        <v>610</v>
      </c>
      <c r="E24" s="22" t="str">
        <f>'все источники'!E24</f>
        <v>0801</v>
      </c>
      <c r="F24" s="22" t="str">
        <f>'все источники'!F24</f>
        <v>03 1 02 2А010</v>
      </c>
      <c r="G24" s="23">
        <v>20</v>
      </c>
      <c r="H24" s="23">
        <v>20</v>
      </c>
      <c r="I24" s="23">
        <v>20</v>
      </c>
    </row>
    <row r="25" spans="2:9" ht="96.75" customHeight="1">
      <c r="B25" s="20" t="s">
        <v>39</v>
      </c>
      <c r="C25" s="22" t="str">
        <f>'все источники'!C25</f>
        <v>Администрация</v>
      </c>
      <c r="D25" s="22" t="str">
        <f>'все источники'!D25</f>
        <v>610</v>
      </c>
      <c r="E25" s="22" t="str">
        <f>'все источники'!E25</f>
        <v>0801</v>
      </c>
      <c r="F25" s="22" t="str">
        <f>'все источники'!F25</f>
        <v>03 1 02 2А020</v>
      </c>
      <c r="G25" s="23">
        <v>25</v>
      </c>
      <c r="H25" s="23">
        <v>25</v>
      </c>
      <c r="I25" s="23">
        <v>25</v>
      </c>
    </row>
    <row r="26" spans="2:9" ht="99" customHeight="1">
      <c r="B26" s="16" t="s">
        <v>40</v>
      </c>
      <c r="C26" s="18" t="str">
        <f>'все источники'!C26</f>
        <v>Администрация</v>
      </c>
      <c r="D26" s="18" t="str">
        <f>'все источники'!D26</f>
        <v>610</v>
      </c>
      <c r="E26" s="18" t="str">
        <f>'все источники'!E26</f>
        <v>0801</v>
      </c>
      <c r="F26" s="18" t="str">
        <f>'все источники'!F26</f>
        <v>03 1 03 00000</v>
      </c>
      <c r="G26" s="19">
        <f>SUM(G27:G32)</f>
        <v>1039.5252</v>
      </c>
      <c r="H26" s="19">
        <f t="shared" ref="H26:I26" si="6">SUM(H27:H32)</f>
        <v>140</v>
      </c>
      <c r="I26" s="19">
        <f t="shared" si="6"/>
        <v>480</v>
      </c>
    </row>
    <row r="27" spans="2:9" ht="82.5" customHeight="1">
      <c r="B27" s="20" t="s">
        <v>41</v>
      </c>
      <c r="C27" s="22" t="str">
        <f>'все источники'!C27</f>
        <v>Администрация</v>
      </c>
      <c r="D27" s="22" t="str">
        <f>'все источники'!D27</f>
        <v>610</v>
      </c>
      <c r="E27" s="22" t="str">
        <f>'все источники'!E27</f>
        <v>0801</v>
      </c>
      <c r="F27" s="22" t="str">
        <f>'все источники'!F27</f>
        <v>03 1 03 2А030</v>
      </c>
      <c r="G27" s="23">
        <v>144.80000000000001</v>
      </c>
      <c r="H27" s="23">
        <v>0</v>
      </c>
      <c r="I27" s="23">
        <v>340</v>
      </c>
    </row>
    <row r="28" spans="2:9" ht="42" customHeight="1">
      <c r="B28" s="67" t="s">
        <v>42</v>
      </c>
      <c r="C28" s="22" t="str">
        <f>'все источники'!C28</f>
        <v>Администрация</v>
      </c>
      <c r="D28" s="22" t="str">
        <f>'все источники'!D28</f>
        <v>610</v>
      </c>
      <c r="E28" s="22" t="str">
        <f>'все источники'!E28</f>
        <v>0801</v>
      </c>
      <c r="F28" s="22" t="str">
        <f>'все источники'!F28</f>
        <v>03 1 03 2А040</v>
      </c>
      <c r="G28" s="23">
        <v>0</v>
      </c>
      <c r="H28" s="23">
        <v>0</v>
      </c>
      <c r="I28" s="23">
        <v>0</v>
      </c>
    </row>
    <row r="29" spans="2:9" s="54" customFormat="1" ht="42" customHeight="1">
      <c r="B29" s="68"/>
      <c r="C29" s="22" t="str">
        <f>'все источники'!C30</f>
        <v>Администрация</v>
      </c>
      <c r="D29" s="22" t="str">
        <f>'все источники'!D30</f>
        <v>610</v>
      </c>
      <c r="E29" s="22" t="str">
        <f>'все источники'!E30</f>
        <v>0801</v>
      </c>
      <c r="F29" s="22" t="str">
        <f>'все источники'!F29</f>
        <v>03 1 03 L4670</v>
      </c>
      <c r="G29" s="23">
        <v>0</v>
      </c>
      <c r="H29" s="23">
        <v>0</v>
      </c>
      <c r="I29" s="23">
        <v>0</v>
      </c>
    </row>
    <row r="30" spans="2:9" s="52" customFormat="1" ht="135" customHeight="1">
      <c r="B30" s="20" t="s">
        <v>80</v>
      </c>
      <c r="C30" s="22" t="str">
        <f>'все источники'!C30</f>
        <v>Администрация</v>
      </c>
      <c r="D30" s="22" t="str">
        <f>'все источники'!D30</f>
        <v>610</v>
      </c>
      <c r="E30" s="22" t="str">
        <f>'все источники'!E30</f>
        <v>0801</v>
      </c>
      <c r="F30" s="22" t="str">
        <f>'все источники'!F30</f>
        <v>03 1 03 SP040</v>
      </c>
      <c r="G30" s="23">
        <v>425.72519999999997</v>
      </c>
      <c r="H30" s="23">
        <v>0</v>
      </c>
      <c r="I30" s="23">
        <v>0</v>
      </c>
    </row>
    <row r="31" spans="2:9" s="52" customFormat="1" ht="131.25" customHeight="1">
      <c r="B31" s="20" t="s">
        <v>83</v>
      </c>
      <c r="C31" s="22" t="str">
        <f>'все источники'!C31</f>
        <v>Администрация</v>
      </c>
      <c r="D31" s="22" t="str">
        <f>'все источники'!D31</f>
        <v>610</v>
      </c>
      <c r="E31" s="22" t="str">
        <f>'все источники'!E31</f>
        <v>0801</v>
      </c>
      <c r="F31" s="22" t="str">
        <f>'все источники'!F31</f>
        <v>03 1 03 SP080</v>
      </c>
      <c r="G31" s="23">
        <v>329</v>
      </c>
      <c r="H31" s="23">
        <v>0</v>
      </c>
      <c r="I31" s="23">
        <v>0</v>
      </c>
    </row>
    <row r="32" spans="2:9" ht="58.5" customHeight="1">
      <c r="B32" s="20" t="s">
        <v>84</v>
      </c>
      <c r="C32" s="22" t="str">
        <f>'все источники'!C32</f>
        <v>Администрация</v>
      </c>
      <c r="D32" s="22" t="str">
        <f>'все источники'!D32</f>
        <v>610</v>
      </c>
      <c r="E32" s="22" t="str">
        <f>'все источники'!E32</f>
        <v>0801</v>
      </c>
      <c r="F32" s="22" t="str">
        <f>'все источники'!F32</f>
        <v>03 1 03 2А050</v>
      </c>
      <c r="G32" s="23">
        <v>140</v>
      </c>
      <c r="H32" s="30">
        <v>140</v>
      </c>
      <c r="I32" s="23">
        <v>140</v>
      </c>
    </row>
    <row r="33" spans="2:9" ht="216.75" customHeight="1">
      <c r="B33" s="24" t="s">
        <v>44</v>
      </c>
      <c r="C33" s="18" t="str">
        <f>'все источники'!C33</f>
        <v>Администрация</v>
      </c>
      <c r="D33" s="18" t="str">
        <f>'все источники'!D33</f>
        <v>610</v>
      </c>
      <c r="E33" s="18" t="str">
        <f>'все источники'!E33</f>
        <v>1003</v>
      </c>
      <c r="F33" s="18" t="str">
        <f>'все источники'!F33</f>
        <v>03 1 04 00000</v>
      </c>
      <c r="G33" s="19">
        <f>G34</f>
        <v>0</v>
      </c>
      <c r="H33" s="19">
        <f t="shared" ref="H33:I33" si="7">H34</f>
        <v>0</v>
      </c>
      <c r="I33" s="19">
        <f t="shared" si="7"/>
        <v>0</v>
      </c>
    </row>
    <row r="34" spans="2:9" ht="217.5" customHeight="1">
      <c r="B34" s="25" t="s">
        <v>45</v>
      </c>
      <c r="C34" s="22" t="str">
        <f>'все источники'!C34</f>
        <v>Администрация</v>
      </c>
      <c r="D34" s="22" t="str">
        <f>'все источники'!D34</f>
        <v>610</v>
      </c>
      <c r="E34" s="22" t="str">
        <f>'все источники'!E34</f>
        <v>1003</v>
      </c>
      <c r="F34" s="22" t="str">
        <f>'все источники'!F34</f>
        <v>03 1 04 2С180</v>
      </c>
      <c r="G34" s="23"/>
      <c r="H34" s="23"/>
      <c r="I34" s="23"/>
    </row>
    <row r="35" spans="2:9" ht="24" customHeight="1">
      <c r="B35" s="62" t="s">
        <v>18</v>
      </c>
      <c r="C35" s="26" t="s">
        <v>7</v>
      </c>
      <c r="D35" s="65"/>
      <c r="E35" s="60"/>
      <c r="F35" s="65"/>
      <c r="G35" s="27">
        <f>G36</f>
        <v>790</v>
      </c>
      <c r="H35" s="27">
        <f t="shared" ref="H35:I35" si="8">H36</f>
        <v>740</v>
      </c>
      <c r="I35" s="27">
        <f t="shared" si="8"/>
        <v>740</v>
      </c>
    </row>
    <row r="36" spans="2:9" ht="24" customHeight="1">
      <c r="B36" s="63"/>
      <c r="C36" s="26" t="s">
        <v>23</v>
      </c>
      <c r="D36" s="61"/>
      <c r="E36" s="66"/>
      <c r="F36" s="61"/>
      <c r="G36" s="27">
        <f>G37+G40</f>
        <v>790</v>
      </c>
      <c r="H36" s="27">
        <f t="shared" ref="H36:I36" si="9">H37+H40</f>
        <v>740</v>
      </c>
      <c r="I36" s="27">
        <f t="shared" si="9"/>
        <v>740</v>
      </c>
    </row>
    <row r="37" spans="2:9" ht="104.25" customHeight="1">
      <c r="B37" s="28" t="s">
        <v>15</v>
      </c>
      <c r="C37" s="18" t="str">
        <f>'все источники'!C37</f>
        <v>Администрация</v>
      </c>
      <c r="D37" s="18" t="str">
        <f>'все источники'!D37</f>
        <v>610</v>
      </c>
      <c r="E37" s="18" t="str">
        <f>'все источники'!E37</f>
        <v>0801</v>
      </c>
      <c r="F37" s="18" t="str">
        <f>'все источники'!F37</f>
        <v>03 2 01 00000</v>
      </c>
      <c r="G37" s="19">
        <f>SUM(G38:G39)</f>
        <v>715</v>
      </c>
      <c r="H37" s="19">
        <f t="shared" ref="H37:I37" si="10">SUM(H38:H39)</f>
        <v>665</v>
      </c>
      <c r="I37" s="19">
        <f t="shared" si="10"/>
        <v>665</v>
      </c>
    </row>
    <row r="38" spans="2:9" ht="119.25" customHeight="1">
      <c r="B38" s="29" t="s">
        <v>46</v>
      </c>
      <c r="C38" s="22" t="str">
        <f>'все источники'!C38</f>
        <v>Администрация</v>
      </c>
      <c r="D38" s="22" t="str">
        <f>'все источники'!D38</f>
        <v>610</v>
      </c>
      <c r="E38" s="22" t="str">
        <f>'все источники'!E38</f>
        <v>0801</v>
      </c>
      <c r="F38" s="22" t="str">
        <f>'все источники'!F38</f>
        <v>03 2 01 2А060</v>
      </c>
      <c r="G38" s="23">
        <v>665</v>
      </c>
      <c r="H38" s="23">
        <v>615</v>
      </c>
      <c r="I38" s="23">
        <v>615</v>
      </c>
    </row>
    <row r="39" spans="2:9" ht="120.75" customHeight="1">
      <c r="B39" s="29" t="s">
        <v>47</v>
      </c>
      <c r="C39" s="22" t="str">
        <f>'все источники'!C39</f>
        <v>Администрация</v>
      </c>
      <c r="D39" s="22" t="str">
        <f>'все источники'!D39</f>
        <v>610</v>
      </c>
      <c r="E39" s="22" t="str">
        <f>'все источники'!E39</f>
        <v>0801</v>
      </c>
      <c r="F39" s="22" t="str">
        <f>'все источники'!F39</f>
        <v>03 2 01 2А070</v>
      </c>
      <c r="G39" s="23">
        <v>50</v>
      </c>
      <c r="H39" s="23">
        <v>50</v>
      </c>
      <c r="I39" s="23">
        <v>50</v>
      </c>
    </row>
    <row r="40" spans="2:9" ht="102.75" customHeight="1">
      <c r="B40" s="28" t="s">
        <v>16</v>
      </c>
      <c r="C40" s="18" t="str">
        <f>'все источники'!C40</f>
        <v>Администрация</v>
      </c>
      <c r="D40" s="18" t="str">
        <f>'все источники'!D40</f>
        <v>610</v>
      </c>
      <c r="E40" s="18" t="str">
        <f>'все источники'!E40</f>
        <v>0801</v>
      </c>
      <c r="F40" s="18" t="str">
        <f>'все источники'!F40</f>
        <v>03 2 02 00000</v>
      </c>
      <c r="G40" s="19">
        <f>SUM(G41:G42)</f>
        <v>75</v>
      </c>
      <c r="H40" s="19">
        <f t="shared" ref="H40:I40" si="11">SUM(H41:H42)</f>
        <v>75</v>
      </c>
      <c r="I40" s="19">
        <f t="shared" si="11"/>
        <v>75</v>
      </c>
    </row>
    <row r="41" spans="2:9" ht="101.25" customHeight="1">
      <c r="B41" s="29" t="s">
        <v>17</v>
      </c>
      <c r="C41" s="22" t="str">
        <f>'все источники'!C41</f>
        <v>Администрация</v>
      </c>
      <c r="D41" s="22" t="str">
        <f>'все источники'!D41</f>
        <v>610</v>
      </c>
      <c r="E41" s="22" t="str">
        <f>'все источники'!E41</f>
        <v>0801</v>
      </c>
      <c r="F41" s="22" t="str">
        <f>'все источники'!F41</f>
        <v>03 2 02 2А080</v>
      </c>
      <c r="G41" s="23">
        <v>25</v>
      </c>
      <c r="H41" s="23">
        <v>25</v>
      </c>
      <c r="I41" s="23">
        <v>25</v>
      </c>
    </row>
    <row r="42" spans="2:9" ht="77.25" customHeight="1">
      <c r="B42" s="29" t="s">
        <v>48</v>
      </c>
      <c r="C42" s="22" t="str">
        <f>'все источники'!C42</f>
        <v>Администрация</v>
      </c>
      <c r="D42" s="22" t="str">
        <f>'все источники'!D42</f>
        <v>610</v>
      </c>
      <c r="E42" s="22" t="str">
        <f>'все источники'!E42</f>
        <v>0801</v>
      </c>
      <c r="F42" s="22" t="str">
        <f>'все источники'!F42</f>
        <v>03 2 02 2А090</v>
      </c>
      <c r="G42" s="23">
        <v>50</v>
      </c>
      <c r="H42" s="23">
        <v>50</v>
      </c>
      <c r="I42" s="23">
        <v>50</v>
      </c>
    </row>
    <row r="44" spans="2:9">
      <c r="G44" s="57">
        <f>G15-G30-G31</f>
        <v>27727.600000000002</v>
      </c>
      <c r="H44" s="57">
        <f t="shared" ref="H44:I44" si="12">H15-H30-H31</f>
        <v>27378.399999999998</v>
      </c>
      <c r="I44" s="57">
        <f t="shared" si="12"/>
        <v>27718.399999999998</v>
      </c>
    </row>
  </sheetData>
  <mergeCells count="20">
    <mergeCell ref="B17:B18"/>
    <mergeCell ref="B35:B36"/>
    <mergeCell ref="D12:F12"/>
    <mergeCell ref="C12:C13"/>
    <mergeCell ref="B12:B13"/>
    <mergeCell ref="F17:F18"/>
    <mergeCell ref="F35:F36"/>
    <mergeCell ref="D15:D16"/>
    <mergeCell ref="E15:E16"/>
    <mergeCell ref="D17:D18"/>
    <mergeCell ref="E17:E18"/>
    <mergeCell ref="D35:D36"/>
    <mergeCell ref="E35:E36"/>
    <mergeCell ref="B28:B29"/>
    <mergeCell ref="B8:I8"/>
    <mergeCell ref="B9:I9"/>
    <mergeCell ref="B10:I10"/>
    <mergeCell ref="G12:I12"/>
    <mergeCell ref="B15:B16"/>
    <mergeCell ref="F15:F16"/>
  </mergeCells>
  <pageMargins left="0.55118110236220474" right="0.27559055118110237" top="0.15748031496062992" bottom="0.15748031496062992" header="0.15748031496062992" footer="0.15748031496062992"/>
  <pageSetup paperSize="9" scale="85" orientation="landscape" r:id="rId1"/>
  <headerFooter differentFirst="1">
    <oddHeader>&amp;C&amp;P</oddHead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view="pageBreakPreview" topLeftCell="A23" zoomScale="70" zoomScaleNormal="75" zoomScaleSheetLayoutView="70" workbookViewId="0">
      <selection activeCell="J21" sqref="J21"/>
    </sheetView>
  </sheetViews>
  <sheetFormatPr defaultColWidth="20.140625" defaultRowHeight="18.75"/>
  <cols>
    <col min="1" max="1" width="1.42578125" style="39" customWidth="1"/>
    <col min="2" max="2" width="41.42578125" style="39" customWidth="1"/>
    <col min="3" max="3" width="21.85546875" style="39" customWidth="1"/>
    <col min="4" max="5" width="9.140625" style="34" customWidth="1"/>
    <col min="6" max="6" width="13.5703125" style="34" customWidth="1"/>
    <col min="7" max="9" width="13.42578125" style="39" customWidth="1"/>
    <col min="10" max="16384" width="20.140625" style="39"/>
  </cols>
  <sheetData>
    <row r="1" spans="2:9">
      <c r="E1" s="35" t="s">
        <v>19</v>
      </c>
      <c r="F1" s="39"/>
    </row>
    <row r="2" spans="2:9">
      <c r="E2" s="35" t="s">
        <v>12</v>
      </c>
      <c r="F2" s="39"/>
    </row>
    <row r="3" spans="2:9">
      <c r="E3" s="35" t="s">
        <v>27</v>
      </c>
      <c r="F3" s="39"/>
    </row>
    <row r="4" spans="2:9">
      <c r="E4" s="35" t="s">
        <v>28</v>
      </c>
      <c r="F4" s="39"/>
    </row>
    <row r="5" spans="2:9">
      <c r="E5" s="35" t="s">
        <v>29</v>
      </c>
      <c r="F5" s="39"/>
    </row>
    <row r="6" spans="2:9">
      <c r="E6" s="35"/>
      <c r="F6" s="39"/>
    </row>
    <row r="7" spans="2:9">
      <c r="B7" s="58" t="s">
        <v>13</v>
      </c>
      <c r="C7" s="58"/>
      <c r="D7" s="58"/>
      <c r="E7" s="58"/>
      <c r="F7" s="58"/>
      <c r="G7" s="58"/>
      <c r="H7" s="58"/>
      <c r="I7" s="58"/>
    </row>
    <row r="8" spans="2:9" ht="18.75" customHeight="1">
      <c r="B8" s="58" t="s">
        <v>30</v>
      </c>
      <c r="C8" s="58"/>
      <c r="D8" s="58"/>
      <c r="E8" s="58"/>
      <c r="F8" s="58"/>
      <c r="G8" s="58"/>
      <c r="H8" s="58"/>
      <c r="I8" s="58"/>
    </row>
    <row r="9" spans="2:9">
      <c r="B9" s="58" t="s">
        <v>20</v>
      </c>
      <c r="C9" s="58"/>
      <c r="D9" s="58"/>
      <c r="E9" s="58"/>
      <c r="F9" s="58"/>
      <c r="G9" s="58"/>
      <c r="H9" s="58"/>
      <c r="I9" s="58"/>
    </row>
    <row r="10" spans="2:9">
      <c r="C10" s="36"/>
    </row>
    <row r="11" spans="2:9" ht="51" customHeight="1">
      <c r="B11" s="59" t="s">
        <v>0</v>
      </c>
      <c r="C11" s="59" t="s">
        <v>10</v>
      </c>
      <c r="D11" s="64" t="s">
        <v>1</v>
      </c>
      <c r="E11" s="64"/>
      <c r="F11" s="64"/>
      <c r="G11" s="59" t="s">
        <v>5</v>
      </c>
      <c r="H11" s="59"/>
      <c r="I11" s="59"/>
    </row>
    <row r="12" spans="2:9" ht="51" customHeight="1">
      <c r="B12" s="59"/>
      <c r="C12" s="59"/>
      <c r="D12" s="49" t="s">
        <v>2</v>
      </c>
      <c r="E12" s="49" t="s">
        <v>3</v>
      </c>
      <c r="F12" s="49" t="s">
        <v>4</v>
      </c>
      <c r="G12" s="48" t="s">
        <v>6</v>
      </c>
      <c r="H12" s="48" t="s">
        <v>49</v>
      </c>
      <c r="I12" s="48" t="s">
        <v>50</v>
      </c>
    </row>
    <row r="13" spans="2:9" ht="21" customHeight="1">
      <c r="B13" s="48">
        <v>1</v>
      </c>
      <c r="C13" s="48">
        <v>2</v>
      </c>
      <c r="D13" s="49" t="s">
        <v>24</v>
      </c>
      <c r="E13" s="49" t="s">
        <v>25</v>
      </c>
      <c r="F13" s="49" t="s">
        <v>26</v>
      </c>
      <c r="G13" s="48">
        <v>6</v>
      </c>
      <c r="H13" s="48">
        <v>7</v>
      </c>
      <c r="I13" s="48">
        <v>8</v>
      </c>
    </row>
    <row r="14" spans="2:9" ht="29.25" customHeight="1">
      <c r="B14" s="59" t="s">
        <v>34</v>
      </c>
      <c r="C14" s="48" t="s">
        <v>7</v>
      </c>
      <c r="D14" s="64" t="s">
        <v>53</v>
      </c>
      <c r="E14" s="74" t="s">
        <v>78</v>
      </c>
      <c r="F14" s="74" t="s">
        <v>58</v>
      </c>
      <c r="G14" s="33">
        <f>G15</f>
        <v>1606.1756</v>
      </c>
      <c r="H14" s="33">
        <f t="shared" ref="H14:I14" si="0">H15</f>
        <v>0</v>
      </c>
      <c r="I14" s="33">
        <f t="shared" si="0"/>
        <v>0</v>
      </c>
    </row>
    <row r="15" spans="2:9" ht="29.25" customHeight="1">
      <c r="B15" s="59"/>
      <c r="C15" s="48" t="s">
        <v>23</v>
      </c>
      <c r="D15" s="74"/>
      <c r="E15" s="74"/>
      <c r="F15" s="74"/>
      <c r="G15" s="33">
        <f>G17</f>
        <v>1606.1756</v>
      </c>
      <c r="H15" s="33">
        <f t="shared" ref="H15:I15" si="1">H17</f>
        <v>0</v>
      </c>
      <c r="I15" s="33">
        <f t="shared" si="1"/>
        <v>0</v>
      </c>
    </row>
    <row r="16" spans="2:9" ht="21.75" customHeight="1">
      <c r="B16" s="73" t="s">
        <v>14</v>
      </c>
      <c r="C16" s="26" t="s">
        <v>7</v>
      </c>
      <c r="D16" s="75">
        <v>610</v>
      </c>
      <c r="E16" s="75" t="s">
        <v>55</v>
      </c>
      <c r="F16" s="75" t="s">
        <v>59</v>
      </c>
      <c r="G16" s="27">
        <f>G17</f>
        <v>1606.1756</v>
      </c>
      <c r="H16" s="27">
        <f t="shared" ref="H16:I16" si="2">H17</f>
        <v>0</v>
      </c>
      <c r="I16" s="27">
        <f t="shared" si="2"/>
        <v>0</v>
      </c>
    </row>
    <row r="17" spans="2:9" ht="21.75" customHeight="1">
      <c r="B17" s="73"/>
      <c r="C17" s="26" t="s">
        <v>23</v>
      </c>
      <c r="D17" s="75"/>
      <c r="E17" s="75"/>
      <c r="F17" s="75"/>
      <c r="G17" s="27">
        <f>G18+G25</f>
        <v>1606.1756</v>
      </c>
      <c r="H17" s="27">
        <f>H18+H25</f>
        <v>0</v>
      </c>
      <c r="I17" s="27">
        <f>I18+I25</f>
        <v>0</v>
      </c>
    </row>
    <row r="18" spans="2:9" ht="112.5">
      <c r="B18" s="16" t="s">
        <v>40</v>
      </c>
      <c r="C18" s="50" t="str">
        <f>'все источники'!C26</f>
        <v>Администрация</v>
      </c>
      <c r="D18" s="50" t="str">
        <f>'все источники'!D26</f>
        <v>610</v>
      </c>
      <c r="E18" s="50" t="str">
        <f>'все источники'!E26</f>
        <v>0801</v>
      </c>
      <c r="F18" s="50" t="str">
        <f>'все источники'!F26</f>
        <v>03 1 03 00000</v>
      </c>
      <c r="G18" s="19">
        <f>SUM(G19:G24)</f>
        <v>1606.1756</v>
      </c>
      <c r="H18" s="19">
        <f t="shared" ref="H18:I18" si="3">SUM(H19:H24)</f>
        <v>0</v>
      </c>
      <c r="I18" s="19">
        <f t="shared" si="3"/>
        <v>0</v>
      </c>
    </row>
    <row r="19" spans="2:9" ht="81" customHeight="1">
      <c r="B19" s="20" t="s">
        <v>41</v>
      </c>
      <c r="C19" s="51" t="str">
        <f>'все источники'!C27</f>
        <v>Администрация</v>
      </c>
      <c r="D19" s="51" t="str">
        <f>'все источники'!D27</f>
        <v>610</v>
      </c>
      <c r="E19" s="51" t="str">
        <f>'все источники'!E27</f>
        <v>0801</v>
      </c>
      <c r="F19" s="51" t="str">
        <f>'все источники'!F27</f>
        <v>03 1 03 2А030</v>
      </c>
      <c r="G19" s="23">
        <v>0</v>
      </c>
      <c r="H19" s="23">
        <v>0</v>
      </c>
      <c r="I19" s="23">
        <v>0</v>
      </c>
    </row>
    <row r="20" spans="2:9" ht="39.75" customHeight="1">
      <c r="B20" s="69" t="s">
        <v>42</v>
      </c>
      <c r="C20" s="71" t="str">
        <f>'все источники'!C28</f>
        <v>Администрация</v>
      </c>
      <c r="D20" s="71" t="str">
        <f>'все источники'!D28</f>
        <v>610</v>
      </c>
      <c r="E20" s="71" t="str">
        <f>'все источники'!E28</f>
        <v>0801</v>
      </c>
      <c r="F20" s="51" t="str">
        <f>'все источники'!F28</f>
        <v>03 1 03 2А040</v>
      </c>
      <c r="G20" s="23">
        <v>0</v>
      </c>
      <c r="H20" s="23">
        <v>0</v>
      </c>
      <c r="I20" s="23">
        <v>0</v>
      </c>
    </row>
    <row r="21" spans="2:9" s="55" customFormat="1" ht="39.75" customHeight="1">
      <c r="B21" s="70"/>
      <c r="C21" s="72"/>
      <c r="D21" s="72"/>
      <c r="E21" s="72"/>
      <c r="F21" s="51" t="str">
        <f>'все источники'!F29</f>
        <v>03 1 03 L4670</v>
      </c>
      <c r="G21" s="23">
        <v>0</v>
      </c>
      <c r="H21" s="23">
        <v>0</v>
      </c>
      <c r="I21" s="23">
        <v>0</v>
      </c>
    </row>
    <row r="22" spans="2:9" s="53" customFormat="1" ht="135.75" customHeight="1">
      <c r="B22" s="20" t="s">
        <v>80</v>
      </c>
      <c r="C22" s="51" t="str">
        <f>'все источники'!C30</f>
        <v>Администрация</v>
      </c>
      <c r="D22" s="51" t="str">
        <f>'все источники'!D30</f>
        <v>610</v>
      </c>
      <c r="E22" s="51" t="str">
        <f>'все источники'!E30</f>
        <v>0801</v>
      </c>
      <c r="F22" s="51" t="str">
        <f>'все источники'!F30</f>
        <v>03 1 03 SP040</v>
      </c>
      <c r="G22" s="23">
        <v>1277.1756</v>
      </c>
      <c r="H22" s="23">
        <v>0</v>
      </c>
      <c r="I22" s="23">
        <v>0</v>
      </c>
    </row>
    <row r="23" spans="2:9" s="53" customFormat="1" ht="115.5" customHeight="1">
      <c r="B23" s="20" t="s">
        <v>83</v>
      </c>
      <c r="C23" s="51" t="str">
        <f>'все источники'!C31</f>
        <v>Администрация</v>
      </c>
      <c r="D23" s="51" t="str">
        <f>'все источники'!D31</f>
        <v>610</v>
      </c>
      <c r="E23" s="51" t="str">
        <f>'все источники'!E31</f>
        <v>0801</v>
      </c>
      <c r="F23" s="51" t="str">
        <f>'все источники'!F31</f>
        <v>03 1 03 SP080</v>
      </c>
      <c r="G23" s="23">
        <v>329</v>
      </c>
      <c r="H23" s="23">
        <v>0</v>
      </c>
      <c r="I23" s="23">
        <v>0</v>
      </c>
    </row>
    <row r="24" spans="2:9" ht="61.5" customHeight="1">
      <c r="B24" s="20" t="s">
        <v>84</v>
      </c>
      <c r="C24" s="51" t="str">
        <f>'все источники'!C32</f>
        <v>Администрация</v>
      </c>
      <c r="D24" s="51" t="str">
        <f>'все источники'!D32</f>
        <v>610</v>
      </c>
      <c r="E24" s="51" t="str">
        <f>'все источники'!E32</f>
        <v>0801</v>
      </c>
      <c r="F24" s="51" t="str">
        <f>'все источники'!F32</f>
        <v>03 1 03 2А050</v>
      </c>
      <c r="G24" s="23">
        <v>0</v>
      </c>
      <c r="H24" s="23">
        <v>0</v>
      </c>
      <c r="I24" s="23">
        <v>0</v>
      </c>
    </row>
    <row r="25" spans="2:9" ht="233.25" customHeight="1">
      <c r="B25" s="16" t="s">
        <v>51</v>
      </c>
      <c r="C25" s="50" t="str">
        <f>'все источники'!C33</f>
        <v>Администрация</v>
      </c>
      <c r="D25" s="50" t="str">
        <f>'все источники'!D33</f>
        <v>610</v>
      </c>
      <c r="E25" s="50" t="str">
        <f>'все источники'!E33</f>
        <v>1003</v>
      </c>
      <c r="F25" s="50" t="str">
        <f>'все источники'!F33</f>
        <v>03 1 04 00000</v>
      </c>
      <c r="G25" s="19">
        <f>G26</f>
        <v>0</v>
      </c>
      <c r="H25" s="19">
        <f t="shared" ref="H25:I25" si="4">H26</f>
        <v>0</v>
      </c>
      <c r="I25" s="19">
        <f t="shared" si="4"/>
        <v>0</v>
      </c>
    </row>
    <row r="26" spans="2:9" ht="218.25" customHeight="1">
      <c r="B26" s="20" t="s">
        <v>52</v>
      </c>
      <c r="C26" s="51" t="str">
        <f>'все источники'!C34</f>
        <v>Администрация</v>
      </c>
      <c r="D26" s="51" t="str">
        <f>'все источники'!D34</f>
        <v>610</v>
      </c>
      <c r="E26" s="51" t="str">
        <f>'все источники'!E34</f>
        <v>1003</v>
      </c>
      <c r="F26" s="51" t="str">
        <f>'все источники'!F34</f>
        <v>03 1 04 2С180</v>
      </c>
      <c r="G26" s="23"/>
      <c r="H26" s="23"/>
      <c r="I26" s="23"/>
    </row>
  </sheetData>
  <mergeCells count="19">
    <mergeCell ref="F14:F15"/>
    <mergeCell ref="F16:F17"/>
    <mergeCell ref="D14:D15"/>
    <mergeCell ref="E14:E15"/>
    <mergeCell ref="D16:D17"/>
    <mergeCell ref="E16:E17"/>
    <mergeCell ref="B7:I7"/>
    <mergeCell ref="B8:I8"/>
    <mergeCell ref="B9:I9"/>
    <mergeCell ref="B11:B12"/>
    <mergeCell ref="C11:C12"/>
    <mergeCell ref="D11:F11"/>
    <mergeCell ref="G11:I11"/>
    <mergeCell ref="B20:B21"/>
    <mergeCell ref="C20:C21"/>
    <mergeCell ref="D20:D21"/>
    <mergeCell ref="E20:E21"/>
    <mergeCell ref="B14:B15"/>
    <mergeCell ref="B16:B17"/>
  </mergeCells>
  <pageMargins left="0.6" right="0.19685039370078741" top="0.62" bottom="0.39370078740157483" header="0.42" footer="0.23622047244094491"/>
  <pageSetup paperSize="9" fitToHeight="3" orientation="landscape" r:id="rId1"/>
  <headerFooter differentFirst="1">
    <oddHeader>&amp;C&amp;P</oddHeader>
  </headerFooter>
  <rowBreaks count="1" manualBreakCount="1">
    <brk id="1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view="pageBreakPreview" zoomScale="70" zoomScaleNormal="75" zoomScaleSheetLayoutView="70" workbookViewId="0">
      <selection activeCell="I20" sqref="I20"/>
    </sheetView>
  </sheetViews>
  <sheetFormatPr defaultColWidth="20.140625" defaultRowHeight="18.75"/>
  <cols>
    <col min="1" max="1" width="1.42578125" style="3" customWidth="1"/>
    <col min="2" max="2" width="41.42578125" style="3" customWidth="1"/>
    <col min="3" max="3" width="21.8554687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9" s="32" customFormat="1" ht="9" customHeight="1">
      <c r="D1" s="1"/>
      <c r="E1" s="2"/>
      <c r="F1" s="1"/>
    </row>
    <row r="2" spans="2:9">
      <c r="E2" s="2" t="s">
        <v>33</v>
      </c>
      <c r="F2" s="3"/>
    </row>
    <row r="3" spans="2:9">
      <c r="E3" s="2" t="s">
        <v>12</v>
      </c>
      <c r="F3" s="3"/>
    </row>
    <row r="4" spans="2:9">
      <c r="E4" s="35" t="s">
        <v>27</v>
      </c>
      <c r="F4" s="3"/>
    </row>
    <row r="5" spans="2:9">
      <c r="E5" s="35" t="s">
        <v>28</v>
      </c>
      <c r="F5" s="3"/>
    </row>
    <row r="6" spans="2:9">
      <c r="E6" s="35" t="s">
        <v>29</v>
      </c>
      <c r="F6" s="3"/>
    </row>
    <row r="7" spans="2:9" ht="9" customHeight="1">
      <c r="E7" s="2"/>
      <c r="F7" s="3"/>
    </row>
    <row r="8" spans="2:9">
      <c r="B8" s="58" t="s">
        <v>13</v>
      </c>
      <c r="C8" s="58"/>
      <c r="D8" s="58"/>
      <c r="E8" s="58"/>
      <c r="F8" s="58"/>
      <c r="G8" s="58"/>
      <c r="H8" s="58"/>
      <c r="I8" s="58"/>
    </row>
    <row r="9" spans="2:9" ht="18.75" customHeight="1">
      <c r="B9" s="58" t="s">
        <v>30</v>
      </c>
      <c r="C9" s="58"/>
      <c r="D9" s="58"/>
      <c r="E9" s="58"/>
      <c r="F9" s="58"/>
      <c r="G9" s="58"/>
      <c r="H9" s="58"/>
      <c r="I9" s="58"/>
    </row>
    <row r="10" spans="2:9">
      <c r="B10" s="80" t="s">
        <v>21</v>
      </c>
      <c r="C10" s="80"/>
      <c r="D10" s="80"/>
      <c r="E10" s="80"/>
      <c r="F10" s="80"/>
      <c r="G10" s="80"/>
      <c r="H10" s="80"/>
      <c r="I10" s="80"/>
    </row>
    <row r="11" spans="2:9" ht="51" customHeight="1">
      <c r="B11" s="81" t="s">
        <v>0</v>
      </c>
      <c r="C11" s="81" t="s">
        <v>10</v>
      </c>
      <c r="D11" s="82" t="s">
        <v>1</v>
      </c>
      <c r="E11" s="82"/>
      <c r="F11" s="82"/>
      <c r="G11" s="81" t="s">
        <v>5</v>
      </c>
      <c r="H11" s="81"/>
      <c r="I11" s="81"/>
    </row>
    <row r="12" spans="2:9" ht="51" customHeight="1">
      <c r="B12" s="81"/>
      <c r="C12" s="81"/>
      <c r="D12" s="4" t="s">
        <v>2</v>
      </c>
      <c r="E12" s="4" t="s">
        <v>3</v>
      </c>
      <c r="F12" s="4" t="s">
        <v>4</v>
      </c>
      <c r="G12" s="46" t="s">
        <v>6</v>
      </c>
      <c r="H12" s="46" t="s">
        <v>49</v>
      </c>
      <c r="I12" s="46" t="s">
        <v>50</v>
      </c>
    </row>
    <row r="13" spans="2:9" s="13" customFormat="1" ht="20.25" customHeight="1">
      <c r="B13" s="14">
        <v>1</v>
      </c>
      <c r="C13" s="14">
        <v>2</v>
      </c>
      <c r="D13" s="15" t="s">
        <v>24</v>
      </c>
      <c r="E13" s="15" t="s">
        <v>25</v>
      </c>
      <c r="F13" s="15" t="s">
        <v>26</v>
      </c>
      <c r="G13" s="14">
        <v>6</v>
      </c>
      <c r="H13" s="14">
        <v>7</v>
      </c>
      <c r="I13" s="14">
        <v>8</v>
      </c>
    </row>
    <row r="14" spans="2:9" ht="29.25" customHeight="1">
      <c r="B14" s="59" t="s">
        <v>34</v>
      </c>
      <c r="C14" s="5" t="s">
        <v>7</v>
      </c>
      <c r="D14" s="87">
        <v>610</v>
      </c>
      <c r="E14" s="83" t="s">
        <v>79</v>
      </c>
      <c r="F14" s="83" t="s">
        <v>58</v>
      </c>
      <c r="G14" s="6">
        <f>G15</f>
        <v>0</v>
      </c>
      <c r="H14" s="6">
        <f t="shared" ref="H14:I14" si="0">H15</f>
        <v>0</v>
      </c>
      <c r="I14" s="6">
        <f t="shared" si="0"/>
        <v>0</v>
      </c>
    </row>
    <row r="15" spans="2:9" ht="29.25" customHeight="1">
      <c r="B15" s="59"/>
      <c r="C15" s="31" t="s">
        <v>23</v>
      </c>
      <c r="D15" s="88"/>
      <c r="E15" s="84"/>
      <c r="F15" s="84"/>
      <c r="G15" s="6">
        <f>G16</f>
        <v>0</v>
      </c>
      <c r="H15" s="6">
        <f t="shared" ref="H15:I15" si="1">H16</f>
        <v>0</v>
      </c>
      <c r="I15" s="6">
        <f t="shared" si="1"/>
        <v>0</v>
      </c>
    </row>
    <row r="16" spans="2:9" ht="25.5" customHeight="1">
      <c r="B16" s="78" t="s">
        <v>14</v>
      </c>
      <c r="C16" s="7" t="s">
        <v>7</v>
      </c>
      <c r="D16" s="89">
        <v>610</v>
      </c>
      <c r="E16" s="85" t="s">
        <v>56</v>
      </c>
      <c r="F16" s="85" t="s">
        <v>59</v>
      </c>
      <c r="G16" s="8">
        <f>G17</f>
        <v>0</v>
      </c>
      <c r="H16" s="8">
        <f t="shared" ref="H16:I17" si="2">H17</f>
        <v>0</v>
      </c>
      <c r="I16" s="8">
        <f t="shared" si="2"/>
        <v>0</v>
      </c>
    </row>
    <row r="17" spans="2:9" ht="25.5" customHeight="1">
      <c r="B17" s="79"/>
      <c r="C17" s="7" t="s">
        <v>23</v>
      </c>
      <c r="D17" s="90"/>
      <c r="E17" s="86"/>
      <c r="F17" s="86"/>
      <c r="G17" s="8">
        <f>G18</f>
        <v>0</v>
      </c>
      <c r="H17" s="8">
        <f t="shared" si="2"/>
        <v>0</v>
      </c>
      <c r="I17" s="8">
        <f t="shared" si="2"/>
        <v>0</v>
      </c>
    </row>
    <row r="18" spans="2:9" ht="103.5" customHeight="1">
      <c r="B18" s="16" t="s">
        <v>40</v>
      </c>
      <c r="C18" s="9" t="str">
        <f>'все источники'!C26</f>
        <v>Администрация</v>
      </c>
      <c r="D18" s="9" t="str">
        <f>'все источники'!D26</f>
        <v>610</v>
      </c>
      <c r="E18" s="9" t="str">
        <f>'все источники'!E26</f>
        <v>0801</v>
      </c>
      <c r="F18" s="9" t="str">
        <f>'все источники'!F26</f>
        <v>03 1 03 00000</v>
      </c>
      <c r="G18" s="10">
        <f>SUM(G19:G22)</f>
        <v>0</v>
      </c>
      <c r="H18" s="10">
        <f t="shared" ref="H18:I18" si="3">SUM(H19:H22)</f>
        <v>0</v>
      </c>
      <c r="I18" s="10">
        <f t="shared" si="3"/>
        <v>0</v>
      </c>
    </row>
    <row r="19" spans="2:9" ht="82.5" customHeight="1">
      <c r="B19" s="20" t="s">
        <v>41</v>
      </c>
      <c r="C19" s="11" t="str">
        <f>'все источники'!C27</f>
        <v>Администрация</v>
      </c>
      <c r="D19" s="11" t="str">
        <f>'все источники'!D27</f>
        <v>610</v>
      </c>
      <c r="E19" s="11" t="str">
        <f>'все источники'!E27</f>
        <v>0801</v>
      </c>
      <c r="F19" s="11" t="str">
        <f>'все источники'!F27</f>
        <v>03 1 03 2А030</v>
      </c>
      <c r="G19" s="12">
        <v>0</v>
      </c>
      <c r="H19" s="12">
        <v>0</v>
      </c>
      <c r="I19" s="12">
        <v>0</v>
      </c>
    </row>
    <row r="20" spans="2:9" ht="39" customHeight="1">
      <c r="B20" s="69" t="s">
        <v>42</v>
      </c>
      <c r="C20" s="76" t="str">
        <f>'все источники'!C28</f>
        <v>Администрация</v>
      </c>
      <c r="D20" s="76" t="str">
        <f>'все источники'!D28</f>
        <v>610</v>
      </c>
      <c r="E20" s="76" t="str">
        <f>'все источники'!E28</f>
        <v>0801</v>
      </c>
      <c r="F20" s="11" t="str">
        <f>'все источники'!F28</f>
        <v>03 1 03 2А040</v>
      </c>
      <c r="G20" s="12">
        <v>0</v>
      </c>
      <c r="H20" s="12">
        <v>0</v>
      </c>
      <c r="I20" s="12">
        <v>0</v>
      </c>
    </row>
    <row r="21" spans="2:9" s="56" customFormat="1" ht="39" customHeight="1">
      <c r="B21" s="70"/>
      <c r="C21" s="77"/>
      <c r="D21" s="77"/>
      <c r="E21" s="77"/>
      <c r="F21" s="11" t="str">
        <f>'все источники'!F29</f>
        <v>03 1 03 L4670</v>
      </c>
      <c r="G21" s="12">
        <v>0</v>
      </c>
      <c r="H21" s="12">
        <v>0</v>
      </c>
      <c r="I21" s="12">
        <v>0</v>
      </c>
    </row>
    <row r="22" spans="2:9" ht="56.25">
      <c r="B22" s="20" t="s">
        <v>43</v>
      </c>
      <c r="C22" s="11" t="str">
        <f>'все источники'!C32</f>
        <v>Администрация</v>
      </c>
      <c r="D22" s="11" t="str">
        <f>'все источники'!D32</f>
        <v>610</v>
      </c>
      <c r="E22" s="11" t="str">
        <f>'все источники'!E32</f>
        <v>0801</v>
      </c>
      <c r="F22" s="11" t="str">
        <f>'все источники'!F32</f>
        <v>03 1 03 2А050</v>
      </c>
      <c r="G22" s="12">
        <v>0</v>
      </c>
      <c r="H22" s="12">
        <v>0</v>
      </c>
      <c r="I22" s="12">
        <v>0</v>
      </c>
    </row>
  </sheetData>
  <mergeCells count="19">
    <mergeCell ref="F14:F15"/>
    <mergeCell ref="F16:F17"/>
    <mergeCell ref="D14:D15"/>
    <mergeCell ref="E14:E15"/>
    <mergeCell ref="D16:D17"/>
    <mergeCell ref="E16:E17"/>
    <mergeCell ref="B8:I8"/>
    <mergeCell ref="B9:I9"/>
    <mergeCell ref="B10:I10"/>
    <mergeCell ref="B11:B12"/>
    <mergeCell ref="C11:C12"/>
    <mergeCell ref="D11:F11"/>
    <mergeCell ref="G11:I11"/>
    <mergeCell ref="B20:B21"/>
    <mergeCell ref="C20:C21"/>
    <mergeCell ref="D20:D21"/>
    <mergeCell ref="E20:E21"/>
    <mergeCell ref="B14:B15"/>
    <mergeCell ref="B16:B17"/>
  </mergeCells>
  <pageMargins left="0.39370078740157483" right="0.27559055118110237" top="0.76" bottom="0.42" header="0.5" footer="0.31496062992125984"/>
  <pageSetup paperSize="9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42"/>
  <sheetViews>
    <sheetView view="pageBreakPreview" topLeftCell="A10" zoomScale="70" zoomScaleNormal="75" zoomScaleSheetLayoutView="70" workbookViewId="0">
      <selection activeCell="G29" sqref="G29"/>
    </sheetView>
  </sheetViews>
  <sheetFormatPr defaultColWidth="20.140625" defaultRowHeight="18.75"/>
  <cols>
    <col min="1" max="1" width="0.85546875" style="39" customWidth="1"/>
    <col min="2" max="2" width="41.42578125" style="39" customWidth="1"/>
    <col min="3" max="3" width="22.28515625" style="39" customWidth="1"/>
    <col min="4" max="5" width="9.140625" style="34" customWidth="1"/>
    <col min="6" max="6" width="13.5703125" style="34" customWidth="1"/>
    <col min="7" max="9" width="13.42578125" style="39" customWidth="1"/>
    <col min="10" max="10" width="20.140625" style="39" customWidth="1"/>
    <col min="11" max="16384" width="20.140625" style="39"/>
  </cols>
  <sheetData>
    <row r="1" spans="2:10">
      <c r="E1" s="35"/>
    </row>
    <row r="2" spans="2:10">
      <c r="E2" s="35" t="s">
        <v>32</v>
      </c>
      <c r="F2" s="39"/>
    </row>
    <row r="3" spans="2:10">
      <c r="E3" s="35" t="s">
        <v>12</v>
      </c>
      <c r="F3" s="39"/>
    </row>
    <row r="4" spans="2:10">
      <c r="E4" s="35" t="s">
        <v>27</v>
      </c>
      <c r="F4" s="39"/>
    </row>
    <row r="5" spans="2:10">
      <c r="E5" s="35" t="s">
        <v>28</v>
      </c>
      <c r="F5" s="39"/>
    </row>
    <row r="6" spans="2:10">
      <c r="E6" s="35" t="s">
        <v>29</v>
      </c>
      <c r="F6" s="39"/>
    </row>
    <row r="7" spans="2:10">
      <c r="E7" s="35"/>
      <c r="F7" s="39"/>
    </row>
    <row r="8" spans="2:10">
      <c r="B8" s="58" t="s">
        <v>13</v>
      </c>
      <c r="C8" s="58"/>
      <c r="D8" s="58"/>
      <c r="E8" s="58"/>
      <c r="F8" s="58"/>
      <c r="G8" s="58"/>
      <c r="H8" s="58"/>
      <c r="I8" s="58"/>
    </row>
    <row r="9" spans="2:10" ht="18.75" customHeight="1">
      <c r="B9" s="58" t="s">
        <v>30</v>
      </c>
      <c r="C9" s="58"/>
      <c r="D9" s="58"/>
      <c r="E9" s="58"/>
      <c r="F9" s="58"/>
      <c r="G9" s="58"/>
      <c r="H9" s="58"/>
      <c r="I9" s="58"/>
    </row>
    <row r="10" spans="2:10">
      <c r="B10" s="58" t="s">
        <v>22</v>
      </c>
      <c r="C10" s="58"/>
      <c r="D10" s="58"/>
      <c r="E10" s="58"/>
      <c r="F10" s="58"/>
      <c r="G10" s="58"/>
      <c r="H10" s="58"/>
      <c r="I10" s="58"/>
    </row>
    <row r="11" spans="2:10">
      <c r="C11" s="36"/>
    </row>
    <row r="12" spans="2:10" ht="54" customHeight="1">
      <c r="B12" s="59" t="s">
        <v>0</v>
      </c>
      <c r="C12" s="59" t="s">
        <v>10</v>
      </c>
      <c r="D12" s="64" t="s">
        <v>1</v>
      </c>
      <c r="E12" s="64"/>
      <c r="F12" s="64"/>
      <c r="G12" s="59" t="s">
        <v>5</v>
      </c>
      <c r="H12" s="59"/>
      <c r="I12" s="59"/>
    </row>
    <row r="13" spans="2:10" ht="54" customHeight="1">
      <c r="B13" s="59"/>
      <c r="C13" s="59"/>
      <c r="D13" s="41" t="s">
        <v>2</v>
      </c>
      <c r="E13" s="41" t="s">
        <v>3</v>
      </c>
      <c r="F13" s="41" t="s">
        <v>4</v>
      </c>
      <c r="G13" s="46" t="s">
        <v>6</v>
      </c>
      <c r="H13" s="46" t="s">
        <v>49</v>
      </c>
      <c r="I13" s="46" t="s">
        <v>50</v>
      </c>
    </row>
    <row r="14" spans="2:10" ht="21" customHeight="1">
      <c r="B14" s="40">
        <v>1</v>
      </c>
      <c r="C14" s="40">
        <v>2</v>
      </c>
      <c r="D14" s="38" t="s">
        <v>24</v>
      </c>
      <c r="E14" s="38" t="s">
        <v>25</v>
      </c>
      <c r="F14" s="38" t="s">
        <v>26</v>
      </c>
      <c r="G14" s="40">
        <v>6</v>
      </c>
      <c r="H14" s="40">
        <v>7</v>
      </c>
      <c r="I14" s="40">
        <v>8</v>
      </c>
    </row>
    <row r="15" spans="2:10" ht="43.5" customHeight="1">
      <c r="B15" s="59" t="s">
        <v>34</v>
      </c>
      <c r="C15" s="40" t="s">
        <v>7</v>
      </c>
      <c r="D15" s="91" t="s">
        <v>53</v>
      </c>
      <c r="E15" s="91" t="s">
        <v>54</v>
      </c>
      <c r="F15" s="91" t="s">
        <v>58</v>
      </c>
      <c r="G15" s="33">
        <f>G16</f>
        <v>30088.500800000002</v>
      </c>
      <c r="H15" s="33">
        <f t="shared" ref="H15:I15" si="0">H16</f>
        <v>27378.399999999998</v>
      </c>
      <c r="I15" s="33">
        <f t="shared" si="0"/>
        <v>27718.399999999998</v>
      </c>
      <c r="J15" s="37"/>
    </row>
    <row r="16" spans="2:10" ht="43.5" customHeight="1">
      <c r="B16" s="59"/>
      <c r="C16" s="40" t="s">
        <v>23</v>
      </c>
      <c r="D16" s="92"/>
      <c r="E16" s="92"/>
      <c r="F16" s="92"/>
      <c r="G16" s="33">
        <f>G17+G35</f>
        <v>30088.500800000002</v>
      </c>
      <c r="H16" s="33">
        <f t="shared" ref="H16:I16" si="1">H17+H35</f>
        <v>27378.399999999998</v>
      </c>
      <c r="I16" s="33">
        <f t="shared" si="1"/>
        <v>27718.399999999998</v>
      </c>
    </row>
    <row r="17" spans="2:9" ht="25.5" customHeight="1">
      <c r="B17" s="62" t="s">
        <v>14</v>
      </c>
      <c r="C17" s="26" t="s">
        <v>7</v>
      </c>
      <c r="D17" s="60" t="s">
        <v>53</v>
      </c>
      <c r="E17" s="60" t="s">
        <v>55</v>
      </c>
      <c r="F17" s="60" t="s">
        <v>59</v>
      </c>
      <c r="G17" s="27">
        <f>G18</f>
        <v>29298.500800000002</v>
      </c>
      <c r="H17" s="27">
        <f t="shared" ref="H17:I17" si="2">H18</f>
        <v>26638.399999999998</v>
      </c>
      <c r="I17" s="27">
        <f t="shared" si="2"/>
        <v>26978.399999999998</v>
      </c>
    </row>
    <row r="18" spans="2:9" ht="25.5" customHeight="1">
      <c r="B18" s="63"/>
      <c r="C18" s="26" t="s">
        <v>23</v>
      </c>
      <c r="D18" s="66"/>
      <c r="E18" s="66"/>
      <c r="F18" s="66"/>
      <c r="G18" s="27">
        <f>G19+G23+G26+G33</f>
        <v>29298.500800000002</v>
      </c>
      <c r="H18" s="27">
        <f t="shared" ref="H18:I18" si="3">H19+H23+H26+H33</f>
        <v>26638.399999999998</v>
      </c>
      <c r="I18" s="27">
        <f t="shared" si="3"/>
        <v>26978.399999999998</v>
      </c>
    </row>
    <row r="19" spans="2:9" ht="93.75">
      <c r="B19" s="28" t="s">
        <v>35</v>
      </c>
      <c r="C19" s="17" t="s">
        <v>23</v>
      </c>
      <c r="D19" s="18" t="s">
        <v>53</v>
      </c>
      <c r="E19" s="18" t="s">
        <v>56</v>
      </c>
      <c r="F19" s="18" t="s">
        <v>60</v>
      </c>
      <c r="G19" s="19">
        <f>SUM(G20:G22)</f>
        <v>26607.800000000003</v>
      </c>
      <c r="H19" s="19">
        <f t="shared" ref="H19:I19" si="4">SUM(H20:H22)</f>
        <v>26453.399999999998</v>
      </c>
      <c r="I19" s="19">
        <f t="shared" si="4"/>
        <v>26453.399999999998</v>
      </c>
    </row>
    <row r="20" spans="2:9" ht="103.5" customHeight="1">
      <c r="B20" s="29" t="s">
        <v>8</v>
      </c>
      <c r="C20" s="21" t="s">
        <v>23</v>
      </c>
      <c r="D20" s="22" t="s">
        <v>53</v>
      </c>
      <c r="E20" s="22" t="s">
        <v>56</v>
      </c>
      <c r="F20" s="22" t="s">
        <v>61</v>
      </c>
      <c r="G20" s="23">
        <f>район!G20</f>
        <v>8080.9</v>
      </c>
      <c r="H20" s="23">
        <f>район!H20</f>
        <v>8080.9</v>
      </c>
      <c r="I20" s="23">
        <f>район!I20</f>
        <v>8080.9</v>
      </c>
    </row>
    <row r="21" spans="2:9" ht="96" customHeight="1">
      <c r="B21" s="29" t="s">
        <v>9</v>
      </c>
      <c r="C21" s="17" t="s">
        <v>23</v>
      </c>
      <c r="D21" s="22" t="s">
        <v>53</v>
      </c>
      <c r="E21" s="22" t="s">
        <v>56</v>
      </c>
      <c r="F21" s="22" t="s">
        <v>61</v>
      </c>
      <c r="G21" s="23">
        <f>район!G21</f>
        <v>16192</v>
      </c>
      <c r="H21" s="23">
        <f>район!H21</f>
        <v>16075.2</v>
      </c>
      <c r="I21" s="23">
        <f>район!I21</f>
        <v>16075.2</v>
      </c>
    </row>
    <row r="22" spans="2:9" ht="112.5">
      <c r="B22" s="20" t="s">
        <v>36</v>
      </c>
      <c r="C22" s="21" t="s">
        <v>23</v>
      </c>
      <c r="D22" s="22" t="s">
        <v>53</v>
      </c>
      <c r="E22" s="22" t="s">
        <v>56</v>
      </c>
      <c r="F22" s="22" t="s">
        <v>61</v>
      </c>
      <c r="G22" s="23">
        <f>район!G22</f>
        <v>2334.9</v>
      </c>
      <c r="H22" s="23">
        <f>район!H22</f>
        <v>2297.3000000000002</v>
      </c>
      <c r="I22" s="23">
        <f>район!I22</f>
        <v>2297.3000000000002</v>
      </c>
    </row>
    <row r="23" spans="2:9" ht="107.25" customHeight="1">
      <c r="B23" s="16" t="s">
        <v>37</v>
      </c>
      <c r="C23" s="17" t="s">
        <v>23</v>
      </c>
      <c r="D23" s="18" t="s">
        <v>53</v>
      </c>
      <c r="E23" s="18" t="s">
        <v>56</v>
      </c>
      <c r="F23" s="18" t="s">
        <v>62</v>
      </c>
      <c r="G23" s="19">
        <f>SUM(G24:G25)</f>
        <v>45</v>
      </c>
      <c r="H23" s="19">
        <f t="shared" ref="H23:I23" si="5">SUM(H24:H25)</f>
        <v>45</v>
      </c>
      <c r="I23" s="19">
        <f t="shared" si="5"/>
        <v>45</v>
      </c>
    </row>
    <row r="24" spans="2:9" ht="93.75">
      <c r="B24" s="20" t="s">
        <v>38</v>
      </c>
      <c r="C24" s="21" t="s">
        <v>23</v>
      </c>
      <c r="D24" s="22" t="s">
        <v>53</v>
      </c>
      <c r="E24" s="22" t="s">
        <v>56</v>
      </c>
      <c r="F24" s="22" t="s">
        <v>63</v>
      </c>
      <c r="G24" s="23">
        <f>район!G24</f>
        <v>20</v>
      </c>
      <c r="H24" s="23">
        <f>район!H24</f>
        <v>20</v>
      </c>
      <c r="I24" s="23">
        <f>район!I24</f>
        <v>20</v>
      </c>
    </row>
    <row r="25" spans="2:9" ht="93.75">
      <c r="B25" s="20" t="s">
        <v>39</v>
      </c>
      <c r="C25" s="21" t="s">
        <v>23</v>
      </c>
      <c r="D25" s="22" t="s">
        <v>53</v>
      </c>
      <c r="E25" s="22" t="s">
        <v>56</v>
      </c>
      <c r="F25" s="22" t="s">
        <v>64</v>
      </c>
      <c r="G25" s="23">
        <f>район!G25</f>
        <v>25</v>
      </c>
      <c r="H25" s="23">
        <f>район!H25</f>
        <v>25</v>
      </c>
      <c r="I25" s="23">
        <f>район!I25</f>
        <v>25</v>
      </c>
    </row>
    <row r="26" spans="2:9" ht="95.25" customHeight="1">
      <c r="B26" s="16" t="s">
        <v>40</v>
      </c>
      <c r="C26" s="17" t="s">
        <v>23</v>
      </c>
      <c r="D26" s="18" t="s">
        <v>53</v>
      </c>
      <c r="E26" s="18" t="s">
        <v>56</v>
      </c>
      <c r="F26" s="18" t="s">
        <v>65</v>
      </c>
      <c r="G26" s="19">
        <f>SUM(G27:G32)</f>
        <v>2645.7007999999996</v>
      </c>
      <c r="H26" s="19">
        <f t="shared" ref="H26:I26" si="6">SUM(H27:H32)</f>
        <v>140</v>
      </c>
      <c r="I26" s="19">
        <f t="shared" si="6"/>
        <v>480</v>
      </c>
    </row>
    <row r="27" spans="2:9" ht="81.75" customHeight="1">
      <c r="B27" s="20" t="s">
        <v>41</v>
      </c>
      <c r="C27" s="21" t="s">
        <v>23</v>
      </c>
      <c r="D27" s="22" t="s">
        <v>53</v>
      </c>
      <c r="E27" s="22" t="s">
        <v>56</v>
      </c>
      <c r="F27" s="22" t="s">
        <v>66</v>
      </c>
      <c r="G27" s="23">
        <f>район!G27+край!G19+федер!G19</f>
        <v>144.80000000000001</v>
      </c>
      <c r="H27" s="23">
        <f>район!H27+край!H19+федер!H19</f>
        <v>0</v>
      </c>
      <c r="I27" s="23">
        <f>район!I27+край!I19+федер!I19</f>
        <v>340</v>
      </c>
    </row>
    <row r="28" spans="2:9" ht="42.75" customHeight="1">
      <c r="B28" s="69" t="s">
        <v>42</v>
      </c>
      <c r="C28" s="93" t="s">
        <v>23</v>
      </c>
      <c r="D28" s="95" t="s">
        <v>53</v>
      </c>
      <c r="E28" s="95" t="s">
        <v>56</v>
      </c>
      <c r="F28" s="22" t="s">
        <v>67</v>
      </c>
      <c r="G28" s="23">
        <f>район!G28+край!G20+федер!G20</f>
        <v>0</v>
      </c>
      <c r="H28" s="23">
        <f>район!H28+край!H20+федер!H20</f>
        <v>0</v>
      </c>
      <c r="I28" s="23">
        <f>район!I28+край!I20+федер!I20</f>
        <v>0</v>
      </c>
    </row>
    <row r="29" spans="2:9" s="55" customFormat="1" ht="42.75" customHeight="1">
      <c r="B29" s="70"/>
      <c r="C29" s="94"/>
      <c r="D29" s="96"/>
      <c r="E29" s="96"/>
      <c r="F29" s="22" t="s">
        <v>85</v>
      </c>
      <c r="G29" s="23">
        <f>район!G29+край!G21+федер!G21</f>
        <v>0</v>
      </c>
      <c r="H29" s="23">
        <f>район!H29+край!H21+федер!H21</f>
        <v>0</v>
      </c>
      <c r="I29" s="23">
        <f>район!I29+край!I21+федер!I21</f>
        <v>0</v>
      </c>
    </row>
    <row r="30" spans="2:9" s="52" customFormat="1" ht="137.25" customHeight="1">
      <c r="B30" s="20" t="s">
        <v>80</v>
      </c>
      <c r="C30" s="21" t="s">
        <v>23</v>
      </c>
      <c r="D30" s="22" t="s">
        <v>53</v>
      </c>
      <c r="E30" s="22" t="s">
        <v>56</v>
      </c>
      <c r="F30" s="22" t="s">
        <v>81</v>
      </c>
      <c r="G30" s="23">
        <f>район!G30+край!G22</f>
        <v>1702.9007999999999</v>
      </c>
      <c r="H30" s="23">
        <f>район!H30+край!H22</f>
        <v>0</v>
      </c>
      <c r="I30" s="23">
        <f>район!I30+край!I22</f>
        <v>0</v>
      </c>
    </row>
    <row r="31" spans="2:9" s="52" customFormat="1" ht="117" customHeight="1">
      <c r="B31" s="20" t="s">
        <v>83</v>
      </c>
      <c r="C31" s="21" t="s">
        <v>23</v>
      </c>
      <c r="D31" s="22" t="s">
        <v>53</v>
      </c>
      <c r="E31" s="22" t="s">
        <v>56</v>
      </c>
      <c r="F31" s="22" t="s">
        <v>82</v>
      </c>
      <c r="G31" s="23">
        <f>район!G31+край!G23</f>
        <v>658</v>
      </c>
      <c r="H31" s="23">
        <f>район!H31+край!H23</f>
        <v>0</v>
      </c>
      <c r="I31" s="23">
        <f>район!I31+край!I23</f>
        <v>0</v>
      </c>
    </row>
    <row r="32" spans="2:9" ht="59.25" customHeight="1">
      <c r="B32" s="20" t="s">
        <v>84</v>
      </c>
      <c r="C32" s="21" t="s">
        <v>23</v>
      </c>
      <c r="D32" s="18" t="s">
        <v>53</v>
      </c>
      <c r="E32" s="22" t="s">
        <v>56</v>
      </c>
      <c r="F32" s="22" t="s">
        <v>68</v>
      </c>
      <c r="G32" s="23">
        <f>район!G32+край!G24+федер!G22</f>
        <v>140</v>
      </c>
      <c r="H32" s="23">
        <f>район!H32+край!H24+федер!H22</f>
        <v>140</v>
      </c>
      <c r="I32" s="23">
        <f>район!I32+край!I24+федер!I22</f>
        <v>140</v>
      </c>
    </row>
    <row r="33" spans="2:9" ht="219.75" customHeight="1">
      <c r="B33" s="24" t="s">
        <v>44</v>
      </c>
      <c r="C33" s="17" t="s">
        <v>23</v>
      </c>
      <c r="D33" s="18" t="s">
        <v>53</v>
      </c>
      <c r="E33" s="18" t="s">
        <v>57</v>
      </c>
      <c r="F33" s="18" t="s">
        <v>69</v>
      </c>
      <c r="G33" s="19">
        <f>G34</f>
        <v>0</v>
      </c>
      <c r="H33" s="19">
        <f t="shared" ref="H33:I33" si="7">H34</f>
        <v>0</v>
      </c>
      <c r="I33" s="19">
        <f t="shared" si="7"/>
        <v>0</v>
      </c>
    </row>
    <row r="34" spans="2:9" ht="216.75" customHeight="1">
      <c r="B34" s="25" t="s">
        <v>45</v>
      </c>
      <c r="C34" s="21" t="s">
        <v>23</v>
      </c>
      <c r="D34" s="22" t="s">
        <v>53</v>
      </c>
      <c r="E34" s="22" t="s">
        <v>57</v>
      </c>
      <c r="F34" s="22" t="s">
        <v>70</v>
      </c>
      <c r="G34" s="23">
        <f>край!G26</f>
        <v>0</v>
      </c>
      <c r="H34" s="23">
        <f>край!H26</f>
        <v>0</v>
      </c>
      <c r="I34" s="23">
        <f>край!I26</f>
        <v>0</v>
      </c>
    </row>
    <row r="35" spans="2:9" ht="19.5" customHeight="1">
      <c r="B35" s="62" t="s">
        <v>18</v>
      </c>
      <c r="C35" s="26" t="s">
        <v>7</v>
      </c>
      <c r="D35" s="60" t="s">
        <v>53</v>
      </c>
      <c r="E35" s="60" t="s">
        <v>56</v>
      </c>
      <c r="F35" s="60" t="s">
        <v>71</v>
      </c>
      <c r="G35" s="27">
        <f>G36</f>
        <v>790</v>
      </c>
      <c r="H35" s="27">
        <f t="shared" ref="H35:I35" si="8">H36</f>
        <v>740</v>
      </c>
      <c r="I35" s="27">
        <f t="shared" si="8"/>
        <v>740</v>
      </c>
    </row>
    <row r="36" spans="2:9" ht="39">
      <c r="B36" s="63"/>
      <c r="C36" s="26" t="s">
        <v>23</v>
      </c>
      <c r="D36" s="66"/>
      <c r="E36" s="66"/>
      <c r="F36" s="66"/>
      <c r="G36" s="27">
        <f>G37+G40</f>
        <v>790</v>
      </c>
      <c r="H36" s="27">
        <f t="shared" ref="H36:I36" si="9">H37+H40</f>
        <v>740</v>
      </c>
      <c r="I36" s="27">
        <f t="shared" si="9"/>
        <v>740</v>
      </c>
    </row>
    <row r="37" spans="2:9" ht="96.75" customHeight="1">
      <c r="B37" s="28" t="s">
        <v>15</v>
      </c>
      <c r="C37" s="17" t="s">
        <v>23</v>
      </c>
      <c r="D37" s="18" t="s">
        <v>53</v>
      </c>
      <c r="E37" s="18" t="s">
        <v>56</v>
      </c>
      <c r="F37" s="18" t="s">
        <v>72</v>
      </c>
      <c r="G37" s="19">
        <f>SUM(G38:G39)</f>
        <v>715</v>
      </c>
      <c r="H37" s="19">
        <f t="shared" ref="H37:I37" si="10">SUM(H38:H39)</f>
        <v>665</v>
      </c>
      <c r="I37" s="19">
        <f t="shared" si="10"/>
        <v>665</v>
      </c>
    </row>
    <row r="38" spans="2:9" ht="122.25" customHeight="1">
      <c r="B38" s="29" t="s">
        <v>46</v>
      </c>
      <c r="C38" s="21" t="s">
        <v>23</v>
      </c>
      <c r="D38" s="22" t="s">
        <v>53</v>
      </c>
      <c r="E38" s="22" t="s">
        <v>56</v>
      </c>
      <c r="F38" s="22" t="s">
        <v>73</v>
      </c>
      <c r="G38" s="23">
        <f>район!G38</f>
        <v>665</v>
      </c>
      <c r="H38" s="23">
        <f>район!H38</f>
        <v>615</v>
      </c>
      <c r="I38" s="23">
        <f>район!I38</f>
        <v>615</v>
      </c>
    </row>
    <row r="39" spans="2:9" ht="112.5">
      <c r="B39" s="29" t="s">
        <v>47</v>
      </c>
      <c r="C39" s="21" t="s">
        <v>23</v>
      </c>
      <c r="D39" s="22" t="s">
        <v>53</v>
      </c>
      <c r="E39" s="22" t="s">
        <v>56</v>
      </c>
      <c r="F39" s="22" t="s">
        <v>74</v>
      </c>
      <c r="G39" s="23">
        <f>район!G39</f>
        <v>50</v>
      </c>
      <c r="H39" s="23">
        <f>район!H39</f>
        <v>50</v>
      </c>
      <c r="I39" s="23">
        <f>район!I39</f>
        <v>50</v>
      </c>
    </row>
    <row r="40" spans="2:9" ht="96" customHeight="1">
      <c r="B40" s="28" t="s">
        <v>16</v>
      </c>
      <c r="C40" s="17" t="s">
        <v>23</v>
      </c>
      <c r="D40" s="18" t="s">
        <v>53</v>
      </c>
      <c r="E40" s="18" t="s">
        <v>56</v>
      </c>
      <c r="F40" s="18" t="s">
        <v>75</v>
      </c>
      <c r="G40" s="19">
        <f>SUM(G41:G42)</f>
        <v>75</v>
      </c>
      <c r="H40" s="19">
        <f t="shared" ref="H40:I40" si="11">SUM(H41:H42)</f>
        <v>75</v>
      </c>
      <c r="I40" s="19">
        <f t="shared" si="11"/>
        <v>75</v>
      </c>
    </row>
    <row r="41" spans="2:9" ht="96.75" customHeight="1">
      <c r="B41" s="29" t="s">
        <v>17</v>
      </c>
      <c r="C41" s="21" t="s">
        <v>23</v>
      </c>
      <c r="D41" s="22" t="s">
        <v>53</v>
      </c>
      <c r="E41" s="22" t="s">
        <v>56</v>
      </c>
      <c r="F41" s="22" t="s">
        <v>76</v>
      </c>
      <c r="G41" s="23">
        <f>район!G41</f>
        <v>25</v>
      </c>
      <c r="H41" s="23">
        <f>район!H41</f>
        <v>25</v>
      </c>
      <c r="I41" s="23">
        <f>район!I41</f>
        <v>25</v>
      </c>
    </row>
    <row r="42" spans="2:9" ht="85.5" customHeight="1">
      <c r="B42" s="29" t="s">
        <v>48</v>
      </c>
      <c r="C42" s="21" t="s">
        <v>23</v>
      </c>
      <c r="D42" s="22" t="s">
        <v>53</v>
      </c>
      <c r="E42" s="22" t="s">
        <v>56</v>
      </c>
      <c r="F42" s="22" t="s">
        <v>77</v>
      </c>
      <c r="G42" s="23">
        <f>район!G42</f>
        <v>50</v>
      </c>
      <c r="H42" s="23">
        <f>район!H42</f>
        <v>50</v>
      </c>
      <c r="I42" s="23">
        <f>район!I42</f>
        <v>50</v>
      </c>
    </row>
  </sheetData>
  <mergeCells count="23">
    <mergeCell ref="B8:I8"/>
    <mergeCell ref="B9:I9"/>
    <mergeCell ref="B10:I10"/>
    <mergeCell ref="B12:B13"/>
    <mergeCell ref="C12:C13"/>
    <mergeCell ref="D12:F12"/>
    <mergeCell ref="G12:I12"/>
    <mergeCell ref="F15:F16"/>
    <mergeCell ref="F17:F18"/>
    <mergeCell ref="F35:F36"/>
    <mergeCell ref="B28:B29"/>
    <mergeCell ref="C28:C29"/>
    <mergeCell ref="D28:D29"/>
    <mergeCell ref="E28:E29"/>
    <mergeCell ref="D17:D18"/>
    <mergeCell ref="E17:E18"/>
    <mergeCell ref="E35:E36"/>
    <mergeCell ref="B15:B16"/>
    <mergeCell ref="B17:B18"/>
    <mergeCell ref="B35:B36"/>
    <mergeCell ref="D15:D16"/>
    <mergeCell ref="E15:E16"/>
    <mergeCell ref="D35:D36"/>
  </mergeCells>
  <pageMargins left="0.43307086614173229" right="0.23622047244094491" top="0.9055118110236221" bottom="0.39370078740157483" header="0.47244094488188981" footer="0.31496062992125984"/>
  <pageSetup paperSize="9" orientation="landscape" r:id="rId1"/>
  <headerFooter differentFirst="1">
    <oddHeader>&amp;C&amp;P</oddHead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район</vt:lpstr>
      <vt:lpstr>край</vt:lpstr>
      <vt:lpstr>федер</vt:lpstr>
      <vt:lpstr>все источники</vt:lpstr>
      <vt:lpstr>Лист1</vt:lpstr>
      <vt:lpstr>Лист2</vt:lpstr>
      <vt:lpstr>район!Заголовки_для_печати</vt:lpstr>
      <vt:lpstr>край!Область_печати</vt:lpstr>
      <vt:lpstr>район!Область_печати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Пользователь</cp:lastModifiedBy>
  <cp:lastPrinted>2019-10-29T05:51:23Z</cp:lastPrinted>
  <dcterms:created xsi:type="dcterms:W3CDTF">2017-10-05T10:22:35Z</dcterms:created>
  <dcterms:modified xsi:type="dcterms:W3CDTF">2019-12-26T08:39:03Z</dcterms:modified>
</cp:coreProperties>
</file>