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25"/>
  </bookViews>
  <sheets>
    <sheet name="район" sheetId="1" r:id="rId1"/>
    <sheet name="край" sheetId="2" r:id="rId2"/>
    <sheet name="федер" sheetId="3" r:id="rId3"/>
    <sheet name="все источники" sheetId="5" r:id="rId4"/>
    <sheet name="Лист1" sheetId="6" r:id="rId5"/>
    <sheet name="Лист2" sheetId="7" r:id="rId6"/>
  </sheets>
  <definedNames>
    <definedName name="_xlnm.Print_Titles" localSheetId="3">'все источники'!$14:$14</definedName>
    <definedName name="_xlnm.Print_Titles" localSheetId="1">край!$14:$14</definedName>
    <definedName name="_xlnm.Print_Titles" localSheetId="0">район!$14:$14</definedName>
    <definedName name="_xlnm.Print_Titles" localSheetId="2">федер!$14:$14</definedName>
    <definedName name="_xlnm.Print_Area" localSheetId="1">край!$A$1:$I$23</definedName>
    <definedName name="_xlnm.Print_Area" localSheetId="2">федер!$A$1:$I$22</definedName>
  </definedNames>
  <calcPr calcId="125725"/>
</workbook>
</file>

<file path=xl/calcChain.xml><?xml version="1.0" encoding="utf-8"?>
<calcChain xmlns="http://schemas.openxmlformats.org/spreadsheetml/2006/main">
  <c r="G24" i="1"/>
  <c r="H19" i="2"/>
  <c r="I19"/>
  <c r="G19"/>
  <c r="H28" i="5"/>
  <c r="I28"/>
  <c r="G28"/>
  <c r="H19" i="3"/>
  <c r="I19"/>
  <c r="G19"/>
  <c r="F20"/>
  <c r="E20"/>
  <c r="D20"/>
  <c r="F19"/>
  <c r="E19"/>
  <c r="D19"/>
  <c r="E21" i="2"/>
  <c r="D21"/>
  <c r="F21"/>
  <c r="F28" i="1"/>
  <c r="F29"/>
  <c r="E28"/>
  <c r="E29"/>
  <c r="D28"/>
  <c r="D29"/>
  <c r="H24"/>
  <c r="I24"/>
  <c r="H33"/>
  <c r="I33"/>
  <c r="G33"/>
  <c r="H45" i="5"/>
  <c r="I45"/>
  <c r="H46"/>
  <c r="I46"/>
  <c r="G46"/>
  <c r="G45"/>
  <c r="H42"/>
  <c r="I42"/>
  <c r="H43"/>
  <c r="I43"/>
  <c r="G43"/>
  <c r="G42"/>
  <c r="H37"/>
  <c r="I37"/>
  <c r="H38"/>
  <c r="I38"/>
  <c r="G38"/>
  <c r="G37"/>
  <c r="H34"/>
  <c r="I34"/>
  <c r="H35"/>
  <c r="I35"/>
  <c r="G35"/>
  <c r="G33" s="1"/>
  <c r="G34"/>
  <c r="H30"/>
  <c r="H29" s="1"/>
  <c r="I30"/>
  <c r="I29" s="1"/>
  <c r="G30"/>
  <c r="G29" s="1"/>
  <c r="H27"/>
  <c r="I27"/>
  <c r="G27"/>
  <c r="H26"/>
  <c r="H24" s="1"/>
  <c r="I26"/>
  <c r="I24" s="1"/>
  <c r="G26"/>
  <c r="D21" i="3"/>
  <c r="E21"/>
  <c r="F21"/>
  <c r="G21"/>
  <c r="H21"/>
  <c r="I21"/>
  <c r="D22"/>
  <c r="E22"/>
  <c r="F22"/>
  <c r="D15"/>
  <c r="E15"/>
  <c r="F15"/>
  <c r="D17"/>
  <c r="E17"/>
  <c r="F17"/>
  <c r="H25" i="5"/>
  <c r="I25"/>
  <c r="G25"/>
  <c r="H22"/>
  <c r="I22"/>
  <c r="H23"/>
  <c r="I23"/>
  <c r="G23"/>
  <c r="G22"/>
  <c r="H20"/>
  <c r="I20"/>
  <c r="G20"/>
  <c r="E20" i="2"/>
  <c r="F20"/>
  <c r="E22"/>
  <c r="F22"/>
  <c r="E23"/>
  <c r="F23"/>
  <c r="D22"/>
  <c r="D23"/>
  <c r="D20"/>
  <c r="E19"/>
  <c r="F19"/>
  <c r="D19"/>
  <c r="E17"/>
  <c r="F17"/>
  <c r="D17"/>
  <c r="E15"/>
  <c r="F15"/>
  <c r="D15"/>
  <c r="G44" i="1"/>
  <c r="D42"/>
  <c r="E42"/>
  <c r="F42"/>
  <c r="D43"/>
  <c r="E43"/>
  <c r="F43"/>
  <c r="D44"/>
  <c r="E44"/>
  <c r="F44"/>
  <c r="D45"/>
  <c r="E45"/>
  <c r="F45"/>
  <c r="D46"/>
  <c r="E46"/>
  <c r="F46"/>
  <c r="E41"/>
  <c r="F41"/>
  <c r="D41"/>
  <c r="E33"/>
  <c r="F33"/>
  <c r="E34"/>
  <c r="F34"/>
  <c r="E35"/>
  <c r="F35"/>
  <c r="E36"/>
  <c r="F36"/>
  <c r="E37"/>
  <c r="F37"/>
  <c r="E38"/>
  <c r="F38"/>
  <c r="E39"/>
  <c r="F39"/>
  <c r="D39"/>
  <c r="D34"/>
  <c r="D35"/>
  <c r="D36"/>
  <c r="D37"/>
  <c r="D38"/>
  <c r="D33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30"/>
  <c r="F30"/>
  <c r="E31"/>
  <c r="F31"/>
  <c r="D31"/>
  <c r="D25"/>
  <c r="D26"/>
  <c r="D27"/>
  <c r="D30"/>
  <c r="D20"/>
  <c r="D21"/>
  <c r="D22"/>
  <c r="D23"/>
  <c r="D24"/>
  <c r="D19"/>
  <c r="E17"/>
  <c r="F17"/>
  <c r="D17"/>
  <c r="E15"/>
  <c r="F15"/>
  <c r="D15"/>
  <c r="I44"/>
  <c r="H44"/>
  <c r="I41"/>
  <c r="H41"/>
  <c r="G41"/>
  <c r="H36"/>
  <c r="G36"/>
  <c r="H32"/>
  <c r="H31" s="1"/>
  <c r="G21"/>
  <c r="I21"/>
  <c r="H21"/>
  <c r="I21" i="5"/>
  <c r="H18" i="3" l="1"/>
  <c r="H17" s="1"/>
  <c r="H16" s="1"/>
  <c r="H15" s="1"/>
  <c r="G24" i="5"/>
  <c r="H40" i="1"/>
  <c r="H39" s="1"/>
  <c r="I40"/>
  <c r="I39" s="1"/>
  <c r="G40"/>
  <c r="G39" s="1"/>
  <c r="I18" i="3"/>
  <c r="I17" s="1"/>
  <c r="I16" s="1"/>
  <c r="I15" s="1"/>
  <c r="G18"/>
  <c r="G17" s="1"/>
  <c r="G16" s="1"/>
  <c r="G15" s="1"/>
  <c r="I33" i="5"/>
  <c r="H33"/>
  <c r="G32" i="1"/>
  <c r="G31" s="1"/>
  <c r="I44" i="5"/>
  <c r="I36"/>
  <c r="H21"/>
  <c r="G21"/>
  <c r="G44"/>
  <c r="I36" i="1" l="1"/>
  <c r="H36" i="5"/>
  <c r="I32"/>
  <c r="I31" s="1"/>
  <c r="G41"/>
  <c r="G40" s="1"/>
  <c r="I41"/>
  <c r="I40" s="1"/>
  <c r="G36"/>
  <c r="G32" s="1"/>
  <c r="H41"/>
  <c r="H44"/>
  <c r="H32" l="1"/>
  <c r="H31" s="1"/>
  <c r="G31"/>
  <c r="I32" i="1"/>
  <c r="I31" s="1"/>
  <c r="H40" i="5"/>
  <c r="H39" s="1"/>
  <c r="I39"/>
  <c r="G39"/>
  <c r="H29" i="1"/>
  <c r="I29"/>
  <c r="G29"/>
  <c r="G22" i="2" l="1"/>
  <c r="I22"/>
  <c r="I18" s="1"/>
  <c r="I17" s="1"/>
  <c r="I16" s="1"/>
  <c r="I15" s="1"/>
  <c r="H22"/>
  <c r="H18" s="1"/>
  <c r="H17" s="1"/>
  <c r="H16" s="1"/>
  <c r="H15" s="1"/>
  <c r="G19" i="1"/>
  <c r="G18" s="1"/>
  <c r="H19" i="5"/>
  <c r="I19"/>
  <c r="H19" i="1"/>
  <c r="H18" s="1"/>
  <c r="I19"/>
  <c r="I18" s="1"/>
  <c r="G19" i="5"/>
  <c r="G18" i="2" l="1"/>
  <c r="G17" s="1"/>
  <c r="G16" s="1"/>
  <c r="G15" s="1"/>
  <c r="G16" i="1"/>
  <c r="G15" s="1"/>
  <c r="I18" i="5"/>
  <c r="I17" s="1"/>
  <c r="H18"/>
  <c r="H16" s="1"/>
  <c r="H15" s="1"/>
  <c r="G18"/>
  <c r="G16" s="1"/>
  <c r="G15" s="1"/>
  <c r="H17" i="1"/>
  <c r="H16"/>
  <c r="H15" s="1"/>
  <c r="I17"/>
  <c r="I16"/>
  <c r="I15" s="1"/>
  <c r="I16" i="5" l="1"/>
  <c r="I15" s="1"/>
  <c r="H17"/>
  <c r="G17" i="1"/>
  <c r="G17" i="5"/>
</calcChain>
</file>

<file path=xl/sharedStrings.xml><?xml version="1.0" encoding="utf-8"?>
<sst xmlns="http://schemas.openxmlformats.org/spreadsheetml/2006/main" count="318" uniqueCount="89">
  <si>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</si>
  <si>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</si>
  <si>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</si>
  <si>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 Пр</t>
  </si>
  <si>
    <t>ЦСР</t>
  </si>
  <si>
    <t>Расходы, тыс. руб.</t>
  </si>
  <si>
    <t>2020 год</t>
  </si>
  <si>
    <t>Всего</t>
  </si>
  <si>
    <t>Ответственный исполнитель, соисполнители, участники (ГРБС)</t>
  </si>
  <si>
    <t>Приложение 3</t>
  </si>
  <si>
    <t>к муниципальной программе</t>
  </si>
  <si>
    <t>Финансовое обеспечение</t>
  </si>
  <si>
    <t>Приложение 4</t>
  </si>
  <si>
    <t>за счет средств Пермского края</t>
  </si>
  <si>
    <t>за счет средств федерального бюджета</t>
  </si>
  <si>
    <t>за счет всех источников финансирования</t>
  </si>
  <si>
    <t>Администрация</t>
  </si>
  <si>
    <t>3</t>
  </si>
  <si>
    <t>4</t>
  </si>
  <si>
    <t>5</t>
  </si>
  <si>
    <t>Суксунского городского округа</t>
  </si>
  <si>
    <t>«Развитие физической культуры, спорта</t>
  </si>
  <si>
    <t>и формирование здорового образа жизни»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</si>
  <si>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</si>
  <si>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</si>
  <si>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Приложение 5</t>
  </si>
  <si>
    <t>Приложение 6</t>
  </si>
  <si>
    <t>Муниципальная программа «Развитие физической культуры, спорта и формирование здорового образа жизни»</t>
  </si>
  <si>
    <r>
      <t xml:space="preserve">Подпрограмма 1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физической культуры и массового спорта</t>
    </r>
    <r>
      <rPr>
        <b/>
        <sz val="14"/>
        <color theme="1"/>
        <rFont val="Times New Roman"/>
        <family val="1"/>
        <charset val="204"/>
      </rPr>
      <t>»</t>
    </r>
  </si>
  <si>
    <r>
      <t xml:space="preserve">Основное мероприятие 1.1 Обеспечение деятельности муниципального учреждения физической культуры и спорта «Физкультурно-оздоровительный комплекс </t>
    </r>
    <r>
      <rPr>
        <sz val="14"/>
        <color theme="1"/>
        <rFont val="Times New Roman"/>
        <family val="1"/>
        <charset val="204"/>
      </rPr>
      <t>«</t>
    </r>
    <r>
      <rPr>
        <i/>
        <sz val="14"/>
        <color theme="1"/>
        <rFont val="Times New Roman"/>
        <family val="1"/>
        <charset val="204"/>
      </rPr>
      <t>Лидер»</t>
    </r>
  </si>
  <si>
    <t>Мероприятие 1.1.1                 Обеспечение реализации муниципальной услуги «Оказание и проведение спортивно-оздоровительной работы по развитию физической культуры и спорта среди различных групп населения»</t>
  </si>
  <si>
    <t>Основное мероприятие 1.2 Организация и проведение мероприятий по вовлечению населения в занятия физической культурой и массовым спортом</t>
  </si>
  <si>
    <t>Мероприятие 1.2.1            Организация и проведение соревнований и спортивно-массовых мероприятий различного уровня на территории Суксунского городского округа</t>
  </si>
  <si>
    <t>Основное мероприятие 1.3 Совершенстование спортивной инфраструктуры и материально-технической базы для занятий физической культурой и массовым спортом</t>
  </si>
  <si>
    <t>Мероприятие 1.3.1              Оснащение спортивных объединений (секций) спортивным обрдованием и инвентарем</t>
  </si>
  <si>
    <t>Мероприятие 1.3.2                        Приобретение автобусного средства</t>
  </si>
  <si>
    <t>Основное мероприятие 1.4  Оснащение объектов спортивной инфраструктуры спортивно-технологическим оборудованием</t>
  </si>
  <si>
    <t>Мероприятие 1.4.1                Оснащение объектов спортивной инфраструктуры спортивно-технологическим оборудованием</t>
  </si>
  <si>
    <r>
      <t xml:space="preserve">Подпрограмма 2        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</si>
  <si>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2.1                  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</t>
  </si>
  <si>
    <t>Мероприятие 2.1.1              Участие спортсменов Суксунского городского округа в соревнованиях различного уровня</t>
  </si>
  <si>
    <t>Мероприятие 1.3.3                                  Устройство спортивных площадок и оснащение объектов спортивным обрудованием и инвентрем для занятий физической культурой и спортом</t>
  </si>
  <si>
    <t>Основное мероприятие 2.2          Комплекс мер по развитию системы подготовки спортивного резерва</t>
  </si>
  <si>
    <t>Мероприятие 2.2.2                       Выявление и поддержка талантливых спортсменов, премирование спортсменов-победителей районных, краевых, всероссийских игр</t>
  </si>
  <si>
    <r>
      <t xml:space="preserve">Подпрограмма 3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физической культуры и спорта для людей с ограниченными возможностями здоровья и людей пенсионного возраста</t>
    </r>
    <r>
      <rPr>
        <b/>
        <sz val="14"/>
        <color theme="1"/>
        <rFont val="Times New Roman"/>
        <family val="1"/>
        <charset val="204"/>
      </rPr>
      <t>»</t>
    </r>
  </si>
  <si>
    <t>Мероприятие 3.1.1                   Участие людей с ОВЗ и людей пенсионного возраста в районных, межрайонных, краевых, всероссийских соревнованиях</t>
  </si>
  <si>
    <t>Мероприятия 3.1.2                    Приобретение спортивного оборудования и инвентаря для людей с ОВЗ и людей пенсионного возраста</t>
  </si>
  <si>
    <t xml:space="preserve">Основное мероприятие 3.2          Организация и проведение физкультурно-оздоровительных и спортивно-массовых мероприятий для людей с ОВЗ и людей пенсионного возраста </t>
  </si>
  <si>
    <t>2021 год</t>
  </si>
  <si>
    <t>2022 год</t>
  </si>
  <si>
    <t>Мероприятие 2.1.2               Приобретение спортивного инвентаря и оборудования для сборных команд Суксунского городского округа</t>
  </si>
  <si>
    <t>Мероприятие 1.2.2                                               Организация и проведение мероприятий по выполнению нормативов ВФСК ГТО на территории Суксункого городского округа, а также участие представителей округа в мероприятиях краевого уровня</t>
  </si>
  <si>
    <t>Мероприятие 1.3.4                                                      Строительство (реконструкция) стадионов, спортивных площадок и иных спортинвых объектов</t>
  </si>
  <si>
    <t>Основное мероприятие 3.1        Создание условий для поддеражния здорового образа жизни для людей с ОВЗ и людей пенсионного возраста</t>
  </si>
  <si>
    <t>Мероприятие 3.2.1                        Проведение физкультурно-оздоровительных и спортивно-массовых мероприятий для людей с ОВЗ</t>
  </si>
  <si>
    <t xml:space="preserve">Мероприятие 3.2.2                       Проведение физкультурно-оздоровительных и спортивно-массовых мероприятий для людей пенсионного возраста </t>
  </si>
  <si>
    <t>Мероприятие 2.2.1                              Участие в курсах повышения квалификации, обучение и переподготовка кадров с использоанием разнообразных форм и способов</t>
  </si>
  <si>
    <t>610</t>
  </si>
  <si>
    <t>1101</t>
  </si>
  <si>
    <t>1102</t>
  </si>
  <si>
    <t>01 0 00 00000</t>
  </si>
  <si>
    <t>01 1 00 00000</t>
  </si>
  <si>
    <t>01 1 01 00000</t>
  </si>
  <si>
    <t>01 1 01 00110</t>
  </si>
  <si>
    <t>01 1 02 00000</t>
  </si>
  <si>
    <t>01 1 02 2С010</t>
  </si>
  <si>
    <t>2 1 02 2С020</t>
  </si>
  <si>
    <t>01 1 03 00000</t>
  </si>
  <si>
    <t>01 1 03 2С030</t>
  </si>
  <si>
    <t>01 1 03 С040</t>
  </si>
  <si>
    <t>01 1 03 SФ130</t>
  </si>
  <si>
    <t>01 1 03 41000</t>
  </si>
  <si>
    <t>01 1 04 SФ130</t>
  </si>
  <si>
    <t>01 2 01 00000</t>
  </si>
  <si>
    <t>01 2 00 00000</t>
  </si>
  <si>
    <t>01 1 04 00000</t>
  </si>
  <si>
    <t>01 2 01 2С050</t>
  </si>
  <si>
    <t>01 2 01 2С060</t>
  </si>
  <si>
    <t>01 2 02 00000</t>
  </si>
  <si>
    <t>01 2 02 2С070</t>
  </si>
  <si>
    <t>01 2 02 2С080</t>
  </si>
  <si>
    <t>01 3 00 00000</t>
  </si>
  <si>
    <t>01 3 01 00000</t>
  </si>
  <si>
    <t>01 3 01 2С090</t>
  </si>
  <si>
    <t>01 3 01 2С100</t>
  </si>
  <si>
    <t>01 3 02 00000</t>
  </si>
  <si>
    <t>01 3 02 2С110</t>
  </si>
  <si>
    <t>01 3 02 2С120</t>
  </si>
  <si>
    <t>Мероприятие 1.3.3                                  Устройство спортивных площадок и оснащение объектов спортивным оборудованием и инвентарем для занятий физической культурой и спортом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</si>
</sst>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A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view="pageBreakPreview" topLeftCell="A4" zoomScale="70" zoomScaleNormal="75" zoomScaleSheetLayoutView="70" workbookViewId="0">
      <selection activeCell="G15" sqref="G15"/>
    </sheetView>
  </sheetViews>
  <sheetFormatPr defaultColWidth="20.140625" defaultRowHeight="18.75"/>
  <cols>
    <col min="1" max="1" width="1.42578125" style="23" customWidth="1"/>
    <col min="2" max="2" width="41.42578125" style="23" customWidth="1"/>
    <col min="3" max="3" width="22.5703125" style="23" customWidth="1"/>
    <col min="4" max="5" width="9.140625" style="18" customWidth="1"/>
    <col min="6" max="6" width="13.5703125" style="18" customWidth="1"/>
    <col min="7" max="9" width="13.42578125" style="23" customWidth="1"/>
    <col min="10" max="16384" width="20.140625" style="23"/>
  </cols>
  <sheetData>
    <row r="1" spans="2:10" ht="15" customHeight="1">
      <c r="E1" s="19"/>
    </row>
    <row r="2" spans="2:10" ht="18.75" customHeight="1">
      <c r="E2" s="19" t="s">
        <v>9</v>
      </c>
      <c r="F2" s="23"/>
    </row>
    <row r="3" spans="2:10" ht="18.75" customHeight="1">
      <c r="E3" s="19" t="s">
        <v>10</v>
      </c>
      <c r="F3" s="23"/>
    </row>
    <row r="4" spans="2:10" ht="18.75" customHeight="1">
      <c r="E4" s="19" t="s">
        <v>20</v>
      </c>
      <c r="F4" s="23"/>
    </row>
    <row r="5" spans="2:10" ht="18.75" customHeight="1">
      <c r="E5" s="19" t="s">
        <v>21</v>
      </c>
      <c r="F5" s="23"/>
    </row>
    <row r="6" spans="2:10" ht="18.75" customHeight="1">
      <c r="E6" s="19" t="s">
        <v>22</v>
      </c>
      <c r="F6" s="23"/>
    </row>
    <row r="7" spans="2:10" ht="18.75" customHeight="1">
      <c r="E7" s="19"/>
      <c r="F7" s="23"/>
    </row>
    <row r="8" spans="2:10" ht="18.75" customHeight="1">
      <c r="B8" s="39" t="s">
        <v>11</v>
      </c>
      <c r="C8" s="39"/>
      <c r="D8" s="39"/>
      <c r="E8" s="39"/>
      <c r="F8" s="39"/>
      <c r="G8" s="39"/>
      <c r="H8" s="39"/>
      <c r="I8" s="39"/>
    </row>
    <row r="9" spans="2:10" ht="18.75" customHeight="1">
      <c r="B9" s="39" t="s">
        <v>23</v>
      </c>
      <c r="C9" s="39"/>
      <c r="D9" s="39"/>
      <c r="E9" s="39"/>
      <c r="F9" s="39"/>
      <c r="G9" s="39"/>
      <c r="H9" s="39"/>
      <c r="I9" s="39"/>
    </row>
    <row r="10" spans="2:10" ht="18.75" customHeight="1">
      <c r="B10" s="39" t="s">
        <v>24</v>
      </c>
      <c r="C10" s="39"/>
      <c r="D10" s="39"/>
      <c r="E10" s="39"/>
      <c r="F10" s="39"/>
      <c r="G10" s="39"/>
      <c r="H10" s="39"/>
      <c r="I10" s="39"/>
    </row>
    <row r="11" spans="2:10" ht="12.75" customHeight="1">
      <c r="C11" s="20"/>
    </row>
    <row r="12" spans="2:10" s="27" customFormat="1" ht="54" customHeight="1">
      <c r="B12" s="36" t="s">
        <v>0</v>
      </c>
      <c r="C12" s="36" t="s">
        <v>8</v>
      </c>
      <c r="D12" s="35" t="s">
        <v>1</v>
      </c>
      <c r="E12" s="35"/>
      <c r="F12" s="35"/>
      <c r="G12" s="36" t="s">
        <v>5</v>
      </c>
      <c r="H12" s="36"/>
      <c r="I12" s="36"/>
    </row>
    <row r="13" spans="2:10" s="27" customFormat="1" ht="54" customHeight="1">
      <c r="B13" s="36"/>
      <c r="C13" s="36"/>
      <c r="D13" s="28" t="s">
        <v>2</v>
      </c>
      <c r="E13" s="28" t="s">
        <v>3</v>
      </c>
      <c r="F13" s="28" t="s">
        <v>4</v>
      </c>
      <c r="G13" s="26" t="s">
        <v>6</v>
      </c>
      <c r="H13" s="26" t="s">
        <v>48</v>
      </c>
      <c r="I13" s="26" t="s">
        <v>49</v>
      </c>
    </row>
    <row r="14" spans="2:10" s="27" customFormat="1" ht="21" customHeight="1">
      <c r="B14" s="26">
        <v>1</v>
      </c>
      <c r="C14" s="26">
        <v>2</v>
      </c>
      <c r="D14" s="29" t="s">
        <v>17</v>
      </c>
      <c r="E14" s="29" t="s">
        <v>18</v>
      </c>
      <c r="F14" s="29" t="s">
        <v>19</v>
      </c>
      <c r="G14" s="26">
        <v>6</v>
      </c>
      <c r="H14" s="26">
        <v>7</v>
      </c>
      <c r="I14" s="26">
        <v>8</v>
      </c>
    </row>
    <row r="15" spans="2:10" s="27" customFormat="1" ht="46.5" customHeight="1">
      <c r="B15" s="36" t="s">
        <v>27</v>
      </c>
      <c r="C15" s="26" t="s">
        <v>7</v>
      </c>
      <c r="D15" s="37" t="str">
        <f>'все источники'!D15:D16</f>
        <v>610</v>
      </c>
      <c r="E15" s="37" t="str">
        <f>'все источники'!E15:E16</f>
        <v>1101</v>
      </c>
      <c r="F15" s="37" t="str">
        <f>'все источники'!F15:F16</f>
        <v>01 0 00 00000</v>
      </c>
      <c r="G15" s="17">
        <f>G16</f>
        <v>8887.9</v>
      </c>
      <c r="H15" s="17">
        <f t="shared" ref="H15:I15" si="0">H16</f>
        <v>8305.5</v>
      </c>
      <c r="I15" s="17">
        <f t="shared" si="0"/>
        <v>8305.5</v>
      </c>
      <c r="J15" s="21"/>
    </row>
    <row r="16" spans="2:10" s="27" customFormat="1" ht="46.5" customHeight="1">
      <c r="B16" s="36"/>
      <c r="C16" s="26" t="s">
        <v>16</v>
      </c>
      <c r="D16" s="38"/>
      <c r="E16" s="38"/>
      <c r="F16" s="38"/>
      <c r="G16" s="17">
        <f>G18+G32+G40</f>
        <v>8887.9</v>
      </c>
      <c r="H16" s="17">
        <f>H18+H32+H40</f>
        <v>8305.5</v>
      </c>
      <c r="I16" s="17">
        <f>I18+I32+I40</f>
        <v>8305.5</v>
      </c>
    </row>
    <row r="17" spans="2:9" s="27" customFormat="1" ht="33.75" customHeight="1">
      <c r="B17" s="33" t="s">
        <v>28</v>
      </c>
      <c r="C17" s="10" t="s">
        <v>7</v>
      </c>
      <c r="D17" s="37" t="str">
        <f>'все источники'!D17:D18</f>
        <v>610</v>
      </c>
      <c r="E17" s="37" t="str">
        <f>'все источники'!E17:E18</f>
        <v>1101</v>
      </c>
      <c r="F17" s="37" t="str">
        <f>'все источники'!F17:F18</f>
        <v>01 1 00 00000</v>
      </c>
      <c r="G17" s="11">
        <f>G18</f>
        <v>8102.9</v>
      </c>
      <c r="H17" s="11">
        <f t="shared" ref="H17:I17" si="1">H18</f>
        <v>7470.5</v>
      </c>
      <c r="I17" s="11">
        <f t="shared" si="1"/>
        <v>7470.5</v>
      </c>
    </row>
    <row r="18" spans="2:9" s="27" customFormat="1" ht="33.75" customHeight="1">
      <c r="B18" s="34"/>
      <c r="C18" s="10" t="s">
        <v>16</v>
      </c>
      <c r="D18" s="38"/>
      <c r="E18" s="38"/>
      <c r="F18" s="38"/>
      <c r="G18" s="11">
        <f>G19+G21+G24+G29</f>
        <v>8102.9</v>
      </c>
      <c r="H18" s="11">
        <f>H19+H21+H24+H29</f>
        <v>7470.5</v>
      </c>
      <c r="I18" s="11">
        <f>I19+I21+I24+I29</f>
        <v>7470.5</v>
      </c>
    </row>
    <row r="19" spans="2:9" s="27" customFormat="1" ht="122.25" customHeight="1">
      <c r="B19" s="12" t="s">
        <v>29</v>
      </c>
      <c r="C19" s="4" t="s">
        <v>16</v>
      </c>
      <c r="D19" s="5" t="str">
        <f>'все источники'!D19</f>
        <v>610</v>
      </c>
      <c r="E19" s="5" t="str">
        <f>'все источники'!E19</f>
        <v>1101</v>
      </c>
      <c r="F19" s="5" t="str">
        <f>'все источники'!F19</f>
        <v>01 1 01 00000</v>
      </c>
      <c r="G19" s="6">
        <f>G20</f>
        <v>7029.7</v>
      </c>
      <c r="H19" s="6">
        <f t="shared" ref="H19:I19" si="2">H20</f>
        <v>6900.5</v>
      </c>
      <c r="I19" s="6">
        <f t="shared" si="2"/>
        <v>6900.5</v>
      </c>
    </row>
    <row r="20" spans="2:9" s="27" customFormat="1" ht="153.75" customHeight="1">
      <c r="B20" s="13" t="s">
        <v>30</v>
      </c>
      <c r="C20" s="7" t="s">
        <v>16</v>
      </c>
      <c r="D20" s="5" t="str">
        <f>'все источники'!D20</f>
        <v>610</v>
      </c>
      <c r="E20" s="5" t="str">
        <f>'все источники'!E20</f>
        <v>1101</v>
      </c>
      <c r="F20" s="5" t="str">
        <f>'все источники'!F20</f>
        <v>01 1 01 00110</v>
      </c>
      <c r="G20" s="9">
        <v>7029.7</v>
      </c>
      <c r="H20" s="9">
        <v>6900.5</v>
      </c>
      <c r="I20" s="9">
        <v>6900.5</v>
      </c>
    </row>
    <row r="21" spans="2:9" s="27" customFormat="1" ht="101.25" customHeight="1">
      <c r="B21" s="12" t="s">
        <v>31</v>
      </c>
      <c r="C21" s="4" t="s">
        <v>16</v>
      </c>
      <c r="D21" s="5" t="str">
        <f>'все источники'!D21</f>
        <v>610</v>
      </c>
      <c r="E21" s="5" t="str">
        <f>'все источники'!E21</f>
        <v>1101</v>
      </c>
      <c r="F21" s="5" t="str">
        <f>'все источники'!F21</f>
        <v>01 1 02 00000</v>
      </c>
      <c r="G21" s="6">
        <f>G22+G23</f>
        <v>470</v>
      </c>
      <c r="H21" s="6">
        <f t="shared" ref="H21:I21" si="3">H22+H23</f>
        <v>470</v>
      </c>
      <c r="I21" s="6">
        <f t="shared" si="3"/>
        <v>470</v>
      </c>
    </row>
    <row r="22" spans="2:9" s="27" customFormat="1" ht="118.5" customHeight="1">
      <c r="B22" s="13" t="s">
        <v>32</v>
      </c>
      <c r="C22" s="7" t="s">
        <v>16</v>
      </c>
      <c r="D22" s="5" t="str">
        <f>'все источники'!D22</f>
        <v>610</v>
      </c>
      <c r="E22" s="5" t="str">
        <f>'все источники'!E22</f>
        <v>1101</v>
      </c>
      <c r="F22" s="5" t="str">
        <f>'все источники'!F22</f>
        <v>01 1 02 2С010</v>
      </c>
      <c r="G22" s="9">
        <v>400</v>
      </c>
      <c r="H22" s="9">
        <v>400</v>
      </c>
      <c r="I22" s="9">
        <v>400</v>
      </c>
    </row>
    <row r="23" spans="2:9" s="27" customFormat="1" ht="155.25" customHeight="1">
      <c r="B23" s="13" t="s">
        <v>51</v>
      </c>
      <c r="C23" s="7" t="s">
        <v>16</v>
      </c>
      <c r="D23" s="5" t="str">
        <f>'все источники'!D23</f>
        <v>610</v>
      </c>
      <c r="E23" s="5" t="str">
        <f>'все источники'!E23</f>
        <v>1101</v>
      </c>
      <c r="F23" s="5" t="str">
        <f>'все источники'!F23</f>
        <v>2 1 02 2С020</v>
      </c>
      <c r="G23" s="9">
        <v>70</v>
      </c>
      <c r="H23" s="9">
        <v>70</v>
      </c>
      <c r="I23" s="9">
        <v>70</v>
      </c>
    </row>
    <row r="24" spans="2:9" s="27" customFormat="1" ht="116.25" customHeight="1">
      <c r="B24" s="12" t="s">
        <v>33</v>
      </c>
      <c r="C24" s="4" t="s">
        <v>16</v>
      </c>
      <c r="D24" s="5" t="str">
        <f>'все источники'!D24</f>
        <v>610</v>
      </c>
      <c r="E24" s="5" t="str">
        <f>'все источники'!E24</f>
        <v>1101</v>
      </c>
      <c r="F24" s="5" t="str">
        <f>'все источники'!F24</f>
        <v>01 1 03 00000</v>
      </c>
      <c r="G24" s="6">
        <f>SUM(G25:G28)</f>
        <v>603.20000000000005</v>
      </c>
      <c r="H24" s="6">
        <f t="shared" ref="H24:I24" si="4">SUM(H25:H28)</f>
        <v>100</v>
      </c>
      <c r="I24" s="6">
        <f t="shared" si="4"/>
        <v>100</v>
      </c>
    </row>
    <row r="25" spans="2:9" s="27" customFormat="1" ht="81" customHeight="1">
      <c r="B25" s="13" t="s">
        <v>34</v>
      </c>
      <c r="C25" s="7" t="s">
        <v>16</v>
      </c>
      <c r="D25" s="5" t="str">
        <f>'все источники'!D25</f>
        <v>610</v>
      </c>
      <c r="E25" s="5" t="str">
        <f>'все источники'!E25</f>
        <v>1101</v>
      </c>
      <c r="F25" s="5" t="str">
        <f>'все источники'!F25</f>
        <v>01 1 03 2С030</v>
      </c>
      <c r="G25" s="9">
        <v>100</v>
      </c>
      <c r="H25" s="9">
        <v>100</v>
      </c>
      <c r="I25" s="9">
        <v>100</v>
      </c>
    </row>
    <row r="26" spans="2:9" s="27" customFormat="1" ht="56.25">
      <c r="B26" s="13" t="s">
        <v>35</v>
      </c>
      <c r="C26" s="7" t="s">
        <v>16</v>
      </c>
      <c r="D26" s="5" t="str">
        <f>'все источники'!D26</f>
        <v>610</v>
      </c>
      <c r="E26" s="5" t="str">
        <f>'все источники'!E26</f>
        <v>1101</v>
      </c>
      <c r="F26" s="5" t="str">
        <f>'все источники'!F26</f>
        <v>01 1 03 С040</v>
      </c>
      <c r="G26" s="9">
        <v>0</v>
      </c>
      <c r="H26" s="9">
        <v>0</v>
      </c>
      <c r="I26" s="9">
        <v>0</v>
      </c>
    </row>
    <row r="27" spans="2:9" s="27" customFormat="1" ht="118.5" customHeight="1">
      <c r="B27" s="13" t="s">
        <v>88</v>
      </c>
      <c r="C27" s="7" t="s">
        <v>16</v>
      </c>
      <c r="D27" s="5" t="str">
        <f>'все источники'!D27</f>
        <v>610</v>
      </c>
      <c r="E27" s="5" t="str">
        <f>'все источники'!E27</f>
        <v>1102</v>
      </c>
      <c r="F27" s="5" t="str">
        <f>'все источники'!F27</f>
        <v>01 1 03 SФ130</v>
      </c>
      <c r="G27" s="9">
        <v>453.2</v>
      </c>
      <c r="H27" s="9">
        <v>0</v>
      </c>
      <c r="I27" s="9">
        <v>0</v>
      </c>
    </row>
    <row r="28" spans="2:9" s="32" customFormat="1" ht="78" customHeight="1">
      <c r="B28" s="13" t="s">
        <v>52</v>
      </c>
      <c r="C28" s="7" t="s">
        <v>16</v>
      </c>
      <c r="D28" s="5" t="str">
        <f>'все источники'!D28</f>
        <v>610</v>
      </c>
      <c r="E28" s="5" t="str">
        <f>'все источники'!E28</f>
        <v>1101</v>
      </c>
      <c r="F28" s="5" t="str">
        <f>'все источники'!F28</f>
        <v>01 1 03 41000</v>
      </c>
      <c r="G28" s="9">
        <v>50</v>
      </c>
      <c r="H28" s="9">
        <v>0</v>
      </c>
      <c r="I28" s="9">
        <v>0</v>
      </c>
    </row>
    <row r="29" spans="2:9" s="27" customFormat="1" ht="85.5" customHeight="1">
      <c r="B29" s="12" t="s">
        <v>36</v>
      </c>
      <c r="C29" s="4" t="s">
        <v>16</v>
      </c>
      <c r="D29" s="5" t="str">
        <f>'все источники'!D29</f>
        <v>610</v>
      </c>
      <c r="E29" s="5" t="str">
        <f>'все источники'!E29</f>
        <v>1101</v>
      </c>
      <c r="F29" s="5" t="str">
        <f>'все источники'!F29</f>
        <v>01 1 04 00000</v>
      </c>
      <c r="G29" s="6">
        <f>G30</f>
        <v>0</v>
      </c>
      <c r="H29" s="6">
        <f t="shared" ref="H29:I29" si="5">H30</f>
        <v>0</v>
      </c>
      <c r="I29" s="6">
        <f t="shared" si="5"/>
        <v>0</v>
      </c>
    </row>
    <row r="30" spans="2:9" s="27" customFormat="1" ht="80.25" customHeight="1">
      <c r="B30" s="13" t="s">
        <v>37</v>
      </c>
      <c r="C30" s="7" t="s">
        <v>16</v>
      </c>
      <c r="D30" s="5" t="str">
        <f>'все источники'!D30</f>
        <v>610</v>
      </c>
      <c r="E30" s="5" t="str">
        <f>'все источники'!E30</f>
        <v>1101</v>
      </c>
      <c r="F30" s="5" t="str">
        <f>'все источники'!F30</f>
        <v>01 1 04 SФ130</v>
      </c>
      <c r="G30" s="9">
        <v>0</v>
      </c>
      <c r="H30" s="9">
        <v>0</v>
      </c>
      <c r="I30" s="9">
        <v>0</v>
      </c>
    </row>
    <row r="31" spans="2:9" s="27" customFormat="1" ht="51.75" customHeight="1">
      <c r="B31" s="33" t="s">
        <v>38</v>
      </c>
      <c r="C31" s="10" t="s">
        <v>7</v>
      </c>
      <c r="D31" s="40" t="str">
        <f>'все источники'!D31:D32</f>
        <v>610</v>
      </c>
      <c r="E31" s="40" t="str">
        <f>'все источники'!E31:E32</f>
        <v>1101</v>
      </c>
      <c r="F31" s="40" t="str">
        <f>'все источники'!F31:F32</f>
        <v>01 2 00 00000</v>
      </c>
      <c r="G31" s="11">
        <f>G32</f>
        <v>670</v>
      </c>
      <c r="H31" s="11">
        <f t="shared" ref="H31:I31" si="6">H32</f>
        <v>720</v>
      </c>
      <c r="I31" s="11">
        <f t="shared" si="6"/>
        <v>720</v>
      </c>
    </row>
    <row r="32" spans="2:9" s="27" customFormat="1" ht="51.75" customHeight="1">
      <c r="B32" s="34"/>
      <c r="C32" s="10" t="s">
        <v>16</v>
      </c>
      <c r="D32" s="41"/>
      <c r="E32" s="41"/>
      <c r="F32" s="41"/>
      <c r="G32" s="11">
        <f>G33+G36</f>
        <v>670</v>
      </c>
      <c r="H32" s="11">
        <f>H33+H36</f>
        <v>720</v>
      </c>
      <c r="I32" s="11">
        <f>I33+I36</f>
        <v>720</v>
      </c>
    </row>
    <row r="33" spans="2:9" s="27" customFormat="1" ht="141" customHeight="1">
      <c r="B33" s="12" t="s">
        <v>39</v>
      </c>
      <c r="C33" s="4" t="s">
        <v>16</v>
      </c>
      <c r="D33" s="5" t="str">
        <f>'все источники'!D33</f>
        <v>610</v>
      </c>
      <c r="E33" s="5" t="str">
        <f>'все источники'!E33</f>
        <v>1101</v>
      </c>
      <c r="F33" s="5" t="str">
        <f>'все источники'!F33</f>
        <v>01 2 01 00000</v>
      </c>
      <c r="G33" s="6">
        <f>SUM(G34:G35)</f>
        <v>550</v>
      </c>
      <c r="H33" s="6">
        <f t="shared" ref="H33:I33" si="7">SUM(H34:H35)</f>
        <v>600</v>
      </c>
      <c r="I33" s="6">
        <f t="shared" si="7"/>
        <v>600</v>
      </c>
    </row>
    <row r="34" spans="2:9" s="27" customFormat="1" ht="76.5" customHeight="1">
      <c r="B34" s="13" t="s">
        <v>40</v>
      </c>
      <c r="C34" s="7" t="s">
        <v>16</v>
      </c>
      <c r="D34" s="5" t="str">
        <f>'все источники'!D34</f>
        <v>610</v>
      </c>
      <c r="E34" s="5" t="str">
        <f>'все источники'!E34</f>
        <v>1101</v>
      </c>
      <c r="F34" s="5" t="str">
        <f>'все источники'!F34</f>
        <v>01 2 01 2С050</v>
      </c>
      <c r="G34" s="9">
        <v>500</v>
      </c>
      <c r="H34" s="9">
        <v>500</v>
      </c>
      <c r="I34" s="9">
        <v>500</v>
      </c>
    </row>
    <row r="35" spans="2:9" s="27" customFormat="1" ht="98.25" customHeight="1">
      <c r="B35" s="13" t="s">
        <v>50</v>
      </c>
      <c r="C35" s="7" t="s">
        <v>16</v>
      </c>
      <c r="D35" s="5" t="str">
        <f>'все источники'!D35</f>
        <v>610</v>
      </c>
      <c r="E35" s="5" t="str">
        <f>'все источники'!E35</f>
        <v>1101</v>
      </c>
      <c r="F35" s="5" t="str">
        <f>'все источники'!F35</f>
        <v>01 2 01 2С060</v>
      </c>
      <c r="G35" s="9">
        <v>50</v>
      </c>
      <c r="H35" s="9">
        <v>100</v>
      </c>
      <c r="I35" s="9">
        <v>100</v>
      </c>
    </row>
    <row r="36" spans="2:9" s="27" customFormat="1" ht="81.75" customHeight="1">
      <c r="B36" s="12" t="s">
        <v>42</v>
      </c>
      <c r="C36" s="4" t="s">
        <v>16</v>
      </c>
      <c r="D36" s="5" t="str">
        <f>'все источники'!D36</f>
        <v>610</v>
      </c>
      <c r="E36" s="5" t="str">
        <f>'все источники'!E36</f>
        <v>1101</v>
      </c>
      <c r="F36" s="5" t="str">
        <f>'все источники'!F36</f>
        <v>01 2 02 00000</v>
      </c>
      <c r="G36" s="6">
        <f>SUM(G37:G38)</f>
        <v>120</v>
      </c>
      <c r="H36" s="6">
        <f t="shared" ref="H36:I36" si="8">SUM(H37:H38)</f>
        <v>120</v>
      </c>
      <c r="I36" s="6">
        <f t="shared" si="8"/>
        <v>120</v>
      </c>
    </row>
    <row r="37" spans="2:9" s="27" customFormat="1" ht="120" customHeight="1">
      <c r="B37" s="13" t="s">
        <v>56</v>
      </c>
      <c r="C37" s="7" t="s">
        <v>16</v>
      </c>
      <c r="D37" s="5" t="str">
        <f>'все источники'!D37</f>
        <v>610</v>
      </c>
      <c r="E37" s="5" t="str">
        <f>'все источники'!E37</f>
        <v>1101</v>
      </c>
      <c r="F37" s="5" t="str">
        <f>'все источники'!F37</f>
        <v>01 2 02 2С070</v>
      </c>
      <c r="G37" s="9">
        <v>50</v>
      </c>
      <c r="H37" s="9">
        <v>50</v>
      </c>
      <c r="I37" s="9">
        <v>50</v>
      </c>
    </row>
    <row r="38" spans="2:9" s="27" customFormat="1" ht="117.75" customHeight="1">
      <c r="B38" s="13" t="s">
        <v>43</v>
      </c>
      <c r="C38" s="7" t="s">
        <v>16</v>
      </c>
      <c r="D38" s="5" t="str">
        <f>'все источники'!D38</f>
        <v>610</v>
      </c>
      <c r="E38" s="5" t="str">
        <f>'все источники'!E38</f>
        <v>1101</v>
      </c>
      <c r="F38" s="5" t="str">
        <f>'все источники'!F38</f>
        <v>01 2 02 2С080</v>
      </c>
      <c r="G38" s="9">
        <v>70</v>
      </c>
      <c r="H38" s="9">
        <v>70</v>
      </c>
      <c r="I38" s="9">
        <v>70</v>
      </c>
    </row>
    <row r="39" spans="2:9" s="27" customFormat="1" ht="60" customHeight="1">
      <c r="B39" s="33" t="s">
        <v>44</v>
      </c>
      <c r="C39" s="10" t="s">
        <v>7</v>
      </c>
      <c r="D39" s="40" t="str">
        <f>'все источники'!D39:D40</f>
        <v>610</v>
      </c>
      <c r="E39" s="40" t="str">
        <f>'все источники'!E39:E40</f>
        <v>1101</v>
      </c>
      <c r="F39" s="40" t="str">
        <f>'все источники'!F39:F40</f>
        <v>01 3 00 00000</v>
      </c>
      <c r="G39" s="11">
        <f>G40</f>
        <v>115</v>
      </c>
      <c r="H39" s="11">
        <f t="shared" ref="H39:I39" si="9">H40</f>
        <v>115</v>
      </c>
      <c r="I39" s="11">
        <f t="shared" si="9"/>
        <v>115</v>
      </c>
    </row>
    <row r="40" spans="2:9" s="27" customFormat="1" ht="60" customHeight="1">
      <c r="B40" s="34"/>
      <c r="C40" s="10" t="s">
        <v>16</v>
      </c>
      <c r="D40" s="41"/>
      <c r="E40" s="41"/>
      <c r="F40" s="41"/>
      <c r="G40" s="11">
        <f>G41+G44</f>
        <v>115</v>
      </c>
      <c r="H40" s="11">
        <f t="shared" ref="H40:I40" si="10">H41+H44</f>
        <v>115</v>
      </c>
      <c r="I40" s="11">
        <f t="shared" si="10"/>
        <v>115</v>
      </c>
    </row>
    <row r="41" spans="2:9" s="27" customFormat="1" ht="96.75" customHeight="1">
      <c r="B41" s="15" t="s">
        <v>53</v>
      </c>
      <c r="C41" s="4" t="s">
        <v>16</v>
      </c>
      <c r="D41" s="5" t="str">
        <f>'все источники'!D41</f>
        <v>610</v>
      </c>
      <c r="E41" s="5" t="str">
        <f>'все источники'!E41</f>
        <v>1101</v>
      </c>
      <c r="F41" s="5" t="str">
        <f>'все источники'!F41</f>
        <v>01 3 01 00000</v>
      </c>
      <c r="G41" s="6">
        <f>SUM(G42:G43)</f>
        <v>70</v>
      </c>
      <c r="H41" s="6">
        <f t="shared" ref="H41:I41" si="11">SUM(H42:H43)</f>
        <v>70</v>
      </c>
      <c r="I41" s="6">
        <f t="shared" si="11"/>
        <v>70</v>
      </c>
    </row>
    <row r="42" spans="2:9" s="27" customFormat="1" ht="96.75" customHeight="1">
      <c r="B42" s="16" t="s">
        <v>45</v>
      </c>
      <c r="C42" s="7" t="s">
        <v>16</v>
      </c>
      <c r="D42" s="5" t="str">
        <f>'все источники'!D42</f>
        <v>610</v>
      </c>
      <c r="E42" s="5" t="str">
        <f>'все источники'!E42</f>
        <v>1101</v>
      </c>
      <c r="F42" s="5" t="str">
        <f>'все источники'!F42</f>
        <v>01 3 01 2С090</v>
      </c>
      <c r="G42" s="9">
        <v>50</v>
      </c>
      <c r="H42" s="9">
        <v>50</v>
      </c>
      <c r="I42" s="9">
        <v>50</v>
      </c>
    </row>
    <row r="43" spans="2:9" s="27" customFormat="1" ht="98.25" customHeight="1">
      <c r="B43" s="16" t="s">
        <v>46</v>
      </c>
      <c r="C43" s="7" t="s">
        <v>16</v>
      </c>
      <c r="D43" s="5" t="str">
        <f>'все источники'!D43</f>
        <v>610</v>
      </c>
      <c r="E43" s="5" t="str">
        <f>'все источники'!E43</f>
        <v>1101</v>
      </c>
      <c r="F43" s="5" t="str">
        <f>'все источники'!F43</f>
        <v>01 3 01 2С100</v>
      </c>
      <c r="G43" s="9">
        <v>20</v>
      </c>
      <c r="H43" s="9">
        <v>20</v>
      </c>
      <c r="I43" s="9">
        <v>20</v>
      </c>
    </row>
    <row r="44" spans="2:9" s="27" customFormat="1" ht="114.75" customHeight="1">
      <c r="B44" s="15" t="s">
        <v>47</v>
      </c>
      <c r="C44" s="4" t="s">
        <v>16</v>
      </c>
      <c r="D44" s="5" t="str">
        <f>'все источники'!D44</f>
        <v>610</v>
      </c>
      <c r="E44" s="5" t="str">
        <f>'все источники'!E44</f>
        <v>1101</v>
      </c>
      <c r="F44" s="5" t="str">
        <f>'все источники'!F44</f>
        <v>01 3 02 00000</v>
      </c>
      <c r="G44" s="6">
        <f>SUM(G45:G46)</f>
        <v>45</v>
      </c>
      <c r="H44" s="6">
        <f t="shared" ref="H44:I44" si="12">SUM(H45:H46)</f>
        <v>45</v>
      </c>
      <c r="I44" s="6">
        <f t="shared" si="12"/>
        <v>45</v>
      </c>
    </row>
    <row r="45" spans="2:9" s="27" customFormat="1" ht="93.75">
      <c r="B45" s="16" t="s">
        <v>54</v>
      </c>
      <c r="C45" s="7" t="s">
        <v>16</v>
      </c>
      <c r="D45" s="5" t="str">
        <f>'все источники'!D45</f>
        <v>610</v>
      </c>
      <c r="E45" s="5" t="str">
        <f>'все источники'!E45</f>
        <v>1101</v>
      </c>
      <c r="F45" s="5" t="str">
        <f>'все источники'!F45</f>
        <v>01 3 02 2С110</v>
      </c>
      <c r="G45" s="9">
        <v>10</v>
      </c>
      <c r="H45" s="9">
        <v>10</v>
      </c>
      <c r="I45" s="9">
        <v>10</v>
      </c>
    </row>
    <row r="46" spans="2:9" s="27" customFormat="1" ht="96" customHeight="1">
      <c r="B46" s="16" t="s">
        <v>55</v>
      </c>
      <c r="C46" s="7" t="s">
        <v>16</v>
      </c>
      <c r="D46" s="5" t="str">
        <f>'все источники'!D46</f>
        <v>610</v>
      </c>
      <c r="E46" s="5" t="str">
        <f>'все источники'!E46</f>
        <v>1101</v>
      </c>
      <c r="F46" s="5" t="str">
        <f>'все источники'!F46</f>
        <v>01 3 02 2С120</v>
      </c>
      <c r="G46" s="9">
        <v>35</v>
      </c>
      <c r="H46" s="9">
        <v>35</v>
      </c>
      <c r="I46" s="9">
        <v>35</v>
      </c>
    </row>
  </sheetData>
  <mergeCells count="23">
    <mergeCell ref="B31:B32"/>
    <mergeCell ref="D31:D32"/>
    <mergeCell ref="E31:E32"/>
    <mergeCell ref="F31:F32"/>
    <mergeCell ref="B39:B40"/>
    <mergeCell ref="D39:D40"/>
    <mergeCell ref="E39:E40"/>
    <mergeCell ref="F39:F40"/>
    <mergeCell ref="B8:I8"/>
    <mergeCell ref="B9:I9"/>
    <mergeCell ref="B10:I10"/>
    <mergeCell ref="G12:I12"/>
    <mergeCell ref="B15:B16"/>
    <mergeCell ref="F15:F16"/>
    <mergeCell ref="B17:B18"/>
    <mergeCell ref="D12:F12"/>
    <mergeCell ref="C12:C13"/>
    <mergeCell ref="B12:B13"/>
    <mergeCell ref="F17:F18"/>
    <mergeCell ref="D15:D16"/>
    <mergeCell ref="E15:E16"/>
    <mergeCell ref="D17:D18"/>
    <mergeCell ref="E17:E18"/>
  </mergeCells>
  <pageMargins left="0.39370078740157483" right="0.39370078740157483" top="0.74803149606299213" bottom="0.27559055118110237" header="0.39370078740157483" footer="0.15748031496062992"/>
  <pageSetup paperSize="9" orientation="landscape" r:id="rId1"/>
  <headerFooter differentFirst="1">
    <oddHeader>&amp;C&amp;P</oddHead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3"/>
  <sheetViews>
    <sheetView view="pageBreakPreview" topLeftCell="A11" zoomScale="70" zoomScaleNormal="75" zoomScaleSheetLayoutView="70" workbookViewId="0">
      <selection activeCell="I24" sqref="I24"/>
    </sheetView>
  </sheetViews>
  <sheetFormatPr defaultColWidth="20.140625" defaultRowHeight="18.75"/>
  <cols>
    <col min="1" max="1" width="1.42578125" style="23" customWidth="1"/>
    <col min="2" max="2" width="41.42578125" style="23" customWidth="1"/>
    <col min="3" max="3" width="21.85546875" style="23" customWidth="1"/>
    <col min="4" max="5" width="9.140625" style="18" customWidth="1"/>
    <col min="6" max="6" width="13.5703125" style="18" customWidth="1"/>
    <col min="7" max="9" width="13.42578125" style="23" customWidth="1"/>
    <col min="10" max="16384" width="20.140625" style="23"/>
  </cols>
  <sheetData>
    <row r="1" spans="2:10">
      <c r="E1" s="19"/>
    </row>
    <row r="2" spans="2:10">
      <c r="E2" s="19" t="s">
        <v>12</v>
      </c>
      <c r="F2" s="23"/>
    </row>
    <row r="3" spans="2:10">
      <c r="E3" s="19" t="s">
        <v>10</v>
      </c>
      <c r="F3" s="23"/>
    </row>
    <row r="4" spans="2:10">
      <c r="E4" s="19" t="s">
        <v>20</v>
      </c>
      <c r="F4" s="23"/>
    </row>
    <row r="5" spans="2:10">
      <c r="E5" s="19" t="s">
        <v>21</v>
      </c>
      <c r="F5" s="23"/>
    </row>
    <row r="6" spans="2:10">
      <c r="E6" s="19" t="s">
        <v>22</v>
      </c>
      <c r="F6" s="23"/>
    </row>
    <row r="7" spans="2:10">
      <c r="E7" s="19"/>
      <c r="F7" s="23"/>
    </row>
    <row r="8" spans="2:10">
      <c r="B8" s="39" t="s">
        <v>11</v>
      </c>
      <c r="C8" s="39"/>
      <c r="D8" s="39"/>
      <c r="E8" s="39"/>
      <c r="F8" s="39"/>
      <c r="G8" s="39"/>
      <c r="H8" s="39"/>
      <c r="I8" s="39"/>
    </row>
    <row r="9" spans="2:10" ht="18.75" customHeight="1">
      <c r="B9" s="39" t="s">
        <v>23</v>
      </c>
      <c r="C9" s="39"/>
      <c r="D9" s="39"/>
      <c r="E9" s="39"/>
      <c r="F9" s="39"/>
      <c r="G9" s="39"/>
      <c r="H9" s="39"/>
      <c r="I9" s="39"/>
    </row>
    <row r="10" spans="2:10">
      <c r="B10" s="39" t="s">
        <v>13</v>
      </c>
      <c r="C10" s="39"/>
      <c r="D10" s="39"/>
      <c r="E10" s="39"/>
      <c r="F10" s="39"/>
      <c r="G10" s="39"/>
      <c r="H10" s="39"/>
      <c r="I10" s="39"/>
    </row>
    <row r="11" spans="2:10">
      <c r="C11" s="20"/>
    </row>
    <row r="12" spans="2:10" s="27" customFormat="1" ht="54" customHeight="1">
      <c r="B12" s="36" t="s">
        <v>0</v>
      </c>
      <c r="C12" s="36" t="s">
        <v>8</v>
      </c>
      <c r="D12" s="35" t="s">
        <v>1</v>
      </c>
      <c r="E12" s="35"/>
      <c r="F12" s="35"/>
      <c r="G12" s="36" t="s">
        <v>5</v>
      </c>
      <c r="H12" s="36"/>
      <c r="I12" s="36"/>
    </row>
    <row r="13" spans="2:10" s="27" customFormat="1" ht="54" customHeight="1">
      <c r="B13" s="36"/>
      <c r="C13" s="36"/>
      <c r="D13" s="28" t="s">
        <v>2</v>
      </c>
      <c r="E13" s="28" t="s">
        <v>3</v>
      </c>
      <c r="F13" s="28" t="s">
        <v>4</v>
      </c>
      <c r="G13" s="26" t="s">
        <v>6</v>
      </c>
      <c r="H13" s="26" t="s">
        <v>48</v>
      </c>
      <c r="I13" s="26" t="s">
        <v>49</v>
      </c>
    </row>
    <row r="14" spans="2:10" s="27" customFormat="1" ht="21" customHeight="1">
      <c r="B14" s="26">
        <v>1</v>
      </c>
      <c r="C14" s="26">
        <v>2</v>
      </c>
      <c r="D14" s="29" t="s">
        <v>17</v>
      </c>
      <c r="E14" s="29" t="s">
        <v>18</v>
      </c>
      <c r="F14" s="29" t="s">
        <v>19</v>
      </c>
      <c r="G14" s="26">
        <v>6</v>
      </c>
      <c r="H14" s="26">
        <v>7</v>
      </c>
      <c r="I14" s="26">
        <v>8</v>
      </c>
    </row>
    <row r="15" spans="2:10" s="27" customFormat="1" ht="46.5" customHeight="1">
      <c r="B15" s="36" t="s">
        <v>27</v>
      </c>
      <c r="C15" s="26" t="s">
        <v>7</v>
      </c>
      <c r="D15" s="37" t="str">
        <f>'все источники'!D15:D16</f>
        <v>610</v>
      </c>
      <c r="E15" s="37" t="str">
        <f>'все источники'!E15:E16</f>
        <v>1101</v>
      </c>
      <c r="F15" s="37" t="str">
        <f>'все источники'!F15:F16</f>
        <v>01 0 00 00000</v>
      </c>
      <c r="G15" s="17">
        <f>G16</f>
        <v>1359.59</v>
      </c>
      <c r="H15" s="17">
        <f t="shared" ref="H15:I15" si="0">H16</f>
        <v>0</v>
      </c>
      <c r="I15" s="17">
        <f t="shared" si="0"/>
        <v>0</v>
      </c>
      <c r="J15" s="21"/>
    </row>
    <row r="16" spans="2:10" s="27" customFormat="1" ht="46.5" customHeight="1">
      <c r="B16" s="36"/>
      <c r="C16" s="26" t="s">
        <v>16</v>
      </c>
      <c r="D16" s="38"/>
      <c r="E16" s="38"/>
      <c r="F16" s="38"/>
      <c r="G16" s="17">
        <f>G17</f>
        <v>1359.59</v>
      </c>
      <c r="H16" s="17">
        <f t="shared" ref="H16:I16" si="1">H17</f>
        <v>0</v>
      </c>
      <c r="I16" s="17">
        <f t="shared" si="1"/>
        <v>0</v>
      </c>
    </row>
    <row r="17" spans="2:9" s="27" customFormat="1" ht="33.75" customHeight="1">
      <c r="B17" s="33" t="s">
        <v>28</v>
      </c>
      <c r="C17" s="10" t="s">
        <v>7</v>
      </c>
      <c r="D17" s="40" t="str">
        <f>'все источники'!D17:D18</f>
        <v>610</v>
      </c>
      <c r="E17" s="40" t="str">
        <f>'все источники'!E17:E18</f>
        <v>1101</v>
      </c>
      <c r="F17" s="40" t="str">
        <f>'все источники'!F17:F18</f>
        <v>01 1 00 00000</v>
      </c>
      <c r="G17" s="11">
        <f>G18</f>
        <v>1359.59</v>
      </c>
      <c r="H17" s="11">
        <f t="shared" ref="H17:I17" si="2">H18</f>
        <v>0</v>
      </c>
      <c r="I17" s="11">
        <f t="shared" si="2"/>
        <v>0</v>
      </c>
    </row>
    <row r="18" spans="2:9" s="27" customFormat="1" ht="33.75" customHeight="1">
      <c r="B18" s="34"/>
      <c r="C18" s="10" t="s">
        <v>16</v>
      </c>
      <c r="D18" s="41"/>
      <c r="E18" s="41"/>
      <c r="F18" s="41"/>
      <c r="G18" s="11">
        <f>G19+G22</f>
        <v>1359.59</v>
      </c>
      <c r="H18" s="11">
        <f>H19+H22</f>
        <v>0</v>
      </c>
      <c r="I18" s="11">
        <f>I19+I22</f>
        <v>0</v>
      </c>
    </row>
    <row r="19" spans="2:9" s="27" customFormat="1" ht="116.25" customHeight="1">
      <c r="B19" s="12" t="s">
        <v>33</v>
      </c>
      <c r="C19" s="4" t="s">
        <v>16</v>
      </c>
      <c r="D19" s="5" t="str">
        <f>'все источники'!D24</f>
        <v>610</v>
      </c>
      <c r="E19" s="5" t="str">
        <f>'все источники'!E24</f>
        <v>1101</v>
      </c>
      <c r="F19" s="5" t="str">
        <f>'все источники'!F24</f>
        <v>01 1 03 00000</v>
      </c>
      <c r="G19" s="6">
        <f>G20+G21</f>
        <v>1359.59</v>
      </c>
      <c r="H19" s="6">
        <f t="shared" ref="H19:I19" si="3">H20+H21</f>
        <v>0</v>
      </c>
      <c r="I19" s="6">
        <f t="shared" si="3"/>
        <v>0</v>
      </c>
    </row>
    <row r="20" spans="2:9" s="27" customFormat="1" ht="118.5" customHeight="1">
      <c r="B20" s="13" t="s">
        <v>41</v>
      </c>
      <c r="C20" s="7" t="s">
        <v>16</v>
      </c>
      <c r="D20" s="8" t="str">
        <f>'все источники'!D27</f>
        <v>610</v>
      </c>
      <c r="E20" s="8" t="str">
        <f>'все источники'!E27</f>
        <v>1102</v>
      </c>
      <c r="F20" s="8" t="str">
        <f>'все источники'!F27</f>
        <v>01 1 03 SФ130</v>
      </c>
      <c r="G20" s="9">
        <v>1359.59</v>
      </c>
      <c r="H20" s="9">
        <v>0</v>
      </c>
      <c r="I20" s="9">
        <v>0</v>
      </c>
    </row>
    <row r="21" spans="2:9" s="32" customFormat="1" ht="78" customHeight="1">
      <c r="B21" s="13" t="s">
        <v>52</v>
      </c>
      <c r="C21" s="7" t="s">
        <v>16</v>
      </c>
      <c r="D21" s="8" t="str">
        <f>'все источники'!D28</f>
        <v>610</v>
      </c>
      <c r="E21" s="8" t="str">
        <f>'все источники'!E28</f>
        <v>1101</v>
      </c>
      <c r="F21" s="5" t="str">
        <f>'все источники'!F21</f>
        <v>01 1 02 00000</v>
      </c>
      <c r="G21" s="9">
        <v>0</v>
      </c>
      <c r="H21" s="9">
        <v>0</v>
      </c>
      <c r="I21" s="9">
        <v>0</v>
      </c>
    </row>
    <row r="22" spans="2:9" s="27" customFormat="1" ht="85.5" customHeight="1">
      <c r="B22" s="12" t="s">
        <v>36</v>
      </c>
      <c r="C22" s="4" t="s">
        <v>16</v>
      </c>
      <c r="D22" s="8" t="str">
        <f>'все источники'!D29</f>
        <v>610</v>
      </c>
      <c r="E22" s="8" t="str">
        <f>'все источники'!E29</f>
        <v>1101</v>
      </c>
      <c r="F22" s="8" t="str">
        <f>'все источники'!F29</f>
        <v>01 1 04 00000</v>
      </c>
      <c r="G22" s="6">
        <f>G23</f>
        <v>0</v>
      </c>
      <c r="H22" s="6">
        <f t="shared" ref="H22:I22" si="4">H23</f>
        <v>0</v>
      </c>
      <c r="I22" s="6">
        <f t="shared" si="4"/>
        <v>0</v>
      </c>
    </row>
    <row r="23" spans="2:9" s="27" customFormat="1" ht="85.5" customHeight="1">
      <c r="B23" s="13" t="s">
        <v>37</v>
      </c>
      <c r="C23" s="7" t="s">
        <v>16</v>
      </c>
      <c r="D23" s="8" t="str">
        <f>'все источники'!D30</f>
        <v>610</v>
      </c>
      <c r="E23" s="8" t="str">
        <f>'все источники'!E30</f>
        <v>1101</v>
      </c>
      <c r="F23" s="8" t="str">
        <f>'все источники'!F30</f>
        <v>01 1 04 SФ130</v>
      </c>
      <c r="G23" s="9">
        <v>0</v>
      </c>
      <c r="H23" s="9">
        <v>0</v>
      </c>
      <c r="I23" s="9">
        <v>0</v>
      </c>
    </row>
  </sheetData>
  <mergeCells count="15">
    <mergeCell ref="B17:B18"/>
    <mergeCell ref="D17:D18"/>
    <mergeCell ref="E17:E18"/>
    <mergeCell ref="F17:F18"/>
    <mergeCell ref="B12:B13"/>
    <mergeCell ref="C12:C13"/>
    <mergeCell ref="D12:F12"/>
    <mergeCell ref="B8:I8"/>
    <mergeCell ref="B9:I9"/>
    <mergeCell ref="B10:I10"/>
    <mergeCell ref="G12:I12"/>
    <mergeCell ref="B15:B16"/>
    <mergeCell ref="D15:D16"/>
    <mergeCell ref="E15:E16"/>
    <mergeCell ref="F15:F16"/>
  </mergeCells>
  <pageMargins left="0.5" right="0.19685039370078741" top="0.62" bottom="0.39370078740157483" header="0.55118110236220474" footer="0.23622047244094491"/>
  <pageSetup paperSize="9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view="pageBreakPreview" topLeftCell="A12" zoomScale="70" zoomScaleNormal="75" zoomScaleSheetLayoutView="70" workbookViewId="0">
      <selection activeCell="I23" sqref="I23"/>
    </sheetView>
  </sheetViews>
  <sheetFormatPr defaultColWidth="20.140625" defaultRowHeight="18.75"/>
  <cols>
    <col min="1" max="1" width="1.42578125" style="3" customWidth="1"/>
    <col min="2" max="2" width="41.42578125" style="3" customWidth="1"/>
    <col min="3" max="3" width="21.85546875" style="3" customWidth="1"/>
    <col min="4" max="5" width="9.140625" style="1" customWidth="1"/>
    <col min="6" max="6" width="13.5703125" style="1" customWidth="1"/>
    <col min="7" max="9" width="13.42578125" style="3" customWidth="1"/>
    <col min="10" max="16384" width="20.140625" style="3"/>
  </cols>
  <sheetData>
    <row r="1" spans="2:10" s="14" customFormat="1" ht="18" customHeight="1">
      <c r="D1" s="1"/>
      <c r="E1" s="2"/>
      <c r="F1" s="1"/>
    </row>
    <row r="2" spans="2:10">
      <c r="E2" s="2" t="s">
        <v>25</v>
      </c>
      <c r="F2" s="3"/>
    </row>
    <row r="3" spans="2:10">
      <c r="E3" s="19" t="s">
        <v>10</v>
      </c>
      <c r="F3" s="3"/>
    </row>
    <row r="4" spans="2:10">
      <c r="E4" s="19" t="s">
        <v>20</v>
      </c>
      <c r="F4" s="3"/>
    </row>
    <row r="5" spans="2:10">
      <c r="E5" s="19" t="s">
        <v>21</v>
      </c>
      <c r="F5" s="3"/>
    </row>
    <row r="6" spans="2:10">
      <c r="E6" s="19" t="s">
        <v>22</v>
      </c>
      <c r="F6" s="3"/>
    </row>
    <row r="7" spans="2:10" ht="9" customHeight="1">
      <c r="E7" s="2"/>
      <c r="F7" s="3"/>
    </row>
    <row r="8" spans="2:10">
      <c r="B8" s="42" t="s">
        <v>11</v>
      </c>
      <c r="C8" s="42"/>
      <c r="D8" s="42"/>
      <c r="E8" s="42"/>
      <c r="F8" s="42"/>
      <c r="G8" s="42"/>
      <c r="H8" s="42"/>
      <c r="I8" s="42"/>
    </row>
    <row r="9" spans="2:10" ht="18.75" customHeight="1">
      <c r="B9" s="39" t="s">
        <v>23</v>
      </c>
      <c r="C9" s="39"/>
      <c r="D9" s="39"/>
      <c r="E9" s="39"/>
      <c r="F9" s="39"/>
      <c r="G9" s="39"/>
      <c r="H9" s="39"/>
      <c r="I9" s="39"/>
    </row>
    <row r="10" spans="2:10">
      <c r="B10" s="42" t="s">
        <v>14</v>
      </c>
      <c r="C10" s="42"/>
      <c r="D10" s="42"/>
      <c r="E10" s="42"/>
      <c r="F10" s="42"/>
      <c r="G10" s="42"/>
      <c r="H10" s="42"/>
      <c r="I10" s="42"/>
    </row>
    <row r="11" spans="2:10" ht="15" customHeight="1"/>
    <row r="12" spans="2:10" s="27" customFormat="1" ht="54" customHeight="1">
      <c r="B12" s="43" t="s">
        <v>0</v>
      </c>
      <c r="C12" s="43" t="s">
        <v>8</v>
      </c>
      <c r="D12" s="45" t="s">
        <v>1</v>
      </c>
      <c r="E12" s="46"/>
      <c r="F12" s="47"/>
      <c r="G12" s="48" t="s">
        <v>5</v>
      </c>
      <c r="H12" s="49"/>
      <c r="I12" s="50"/>
    </row>
    <row r="13" spans="2:10" s="27" customFormat="1" ht="54" customHeight="1">
      <c r="B13" s="44"/>
      <c r="C13" s="44"/>
      <c r="D13" s="28" t="s">
        <v>2</v>
      </c>
      <c r="E13" s="28" t="s">
        <v>3</v>
      </c>
      <c r="F13" s="28" t="s">
        <v>4</v>
      </c>
      <c r="G13" s="26" t="s">
        <v>6</v>
      </c>
      <c r="H13" s="26" t="s">
        <v>48</v>
      </c>
      <c r="I13" s="26" t="s">
        <v>49</v>
      </c>
    </row>
    <row r="14" spans="2:10" s="27" customFormat="1" ht="21" customHeight="1">
      <c r="B14" s="26">
        <v>1</v>
      </c>
      <c r="C14" s="26">
        <v>2</v>
      </c>
      <c r="D14" s="29" t="s">
        <v>17</v>
      </c>
      <c r="E14" s="29" t="s">
        <v>18</v>
      </c>
      <c r="F14" s="29" t="s">
        <v>19</v>
      </c>
      <c r="G14" s="26">
        <v>6</v>
      </c>
      <c r="H14" s="26">
        <v>7</v>
      </c>
      <c r="I14" s="26">
        <v>8</v>
      </c>
    </row>
    <row r="15" spans="2:10" s="27" customFormat="1" ht="46.5" customHeight="1">
      <c r="B15" s="43" t="s">
        <v>27</v>
      </c>
      <c r="C15" s="26" t="s">
        <v>7</v>
      </c>
      <c r="D15" s="37" t="str">
        <f>'все источники'!D15:D16</f>
        <v>610</v>
      </c>
      <c r="E15" s="37" t="str">
        <f>'все источники'!E15:E16</f>
        <v>1101</v>
      </c>
      <c r="F15" s="37" t="str">
        <f>'все источники'!F15:F16</f>
        <v>01 0 00 00000</v>
      </c>
      <c r="G15" s="17">
        <f>G16</f>
        <v>0</v>
      </c>
      <c r="H15" s="17">
        <f t="shared" ref="H15:I15" si="0">H16</f>
        <v>0</v>
      </c>
      <c r="I15" s="17">
        <f t="shared" si="0"/>
        <v>0</v>
      </c>
      <c r="J15" s="21"/>
    </row>
    <row r="16" spans="2:10" s="27" customFormat="1" ht="46.5" customHeight="1">
      <c r="B16" s="44"/>
      <c r="C16" s="26" t="s">
        <v>16</v>
      </c>
      <c r="D16" s="52"/>
      <c r="E16" s="52"/>
      <c r="F16" s="52"/>
      <c r="G16" s="17">
        <f>G17</f>
        <v>0</v>
      </c>
      <c r="H16" s="17">
        <f t="shared" ref="H16:I16" si="1">H17</f>
        <v>0</v>
      </c>
      <c r="I16" s="17">
        <f t="shared" si="1"/>
        <v>0</v>
      </c>
    </row>
    <row r="17" spans="2:9" s="27" customFormat="1" ht="33.75" customHeight="1">
      <c r="B17" s="33" t="s">
        <v>28</v>
      </c>
      <c r="C17" s="10" t="s">
        <v>7</v>
      </c>
      <c r="D17" s="40" t="str">
        <f>'все источники'!D17:D18</f>
        <v>610</v>
      </c>
      <c r="E17" s="40" t="str">
        <f>'все источники'!E17:E18</f>
        <v>1101</v>
      </c>
      <c r="F17" s="40" t="str">
        <f>'все источники'!F17:F18</f>
        <v>01 1 00 00000</v>
      </c>
      <c r="G17" s="11">
        <f>G18</f>
        <v>0</v>
      </c>
      <c r="H17" s="11">
        <f t="shared" ref="H17:I17" si="2">H18</f>
        <v>0</v>
      </c>
      <c r="I17" s="11">
        <f t="shared" si="2"/>
        <v>0</v>
      </c>
    </row>
    <row r="18" spans="2:9" s="27" customFormat="1" ht="33.75" customHeight="1">
      <c r="B18" s="34"/>
      <c r="C18" s="10" t="s">
        <v>16</v>
      </c>
      <c r="D18" s="51"/>
      <c r="E18" s="51"/>
      <c r="F18" s="51"/>
      <c r="G18" s="11">
        <f>G19+G21</f>
        <v>0</v>
      </c>
      <c r="H18" s="11">
        <f t="shared" ref="H18:I18" si="3">H19+H21</f>
        <v>0</v>
      </c>
      <c r="I18" s="11">
        <f t="shared" si="3"/>
        <v>0</v>
      </c>
    </row>
    <row r="19" spans="2:9" s="32" customFormat="1" ht="116.25" customHeight="1">
      <c r="B19" s="12" t="s">
        <v>33</v>
      </c>
      <c r="C19" s="4" t="s">
        <v>16</v>
      </c>
      <c r="D19" s="5" t="str">
        <f>'все источники'!D24</f>
        <v>610</v>
      </c>
      <c r="E19" s="5" t="str">
        <f>'все источники'!E24</f>
        <v>1101</v>
      </c>
      <c r="F19" s="5" t="str">
        <f>'все источники'!F24</f>
        <v>01 1 03 00000</v>
      </c>
      <c r="G19" s="6">
        <f>G20</f>
        <v>0</v>
      </c>
      <c r="H19" s="6">
        <f t="shared" ref="H19:I19" si="4">H20</f>
        <v>0</v>
      </c>
      <c r="I19" s="6">
        <f t="shared" si="4"/>
        <v>0</v>
      </c>
    </row>
    <row r="20" spans="2:9" s="32" customFormat="1" ht="78" customHeight="1">
      <c r="B20" s="13" t="s">
        <v>52</v>
      </c>
      <c r="C20" s="7" t="s">
        <v>16</v>
      </c>
      <c r="D20" s="8" t="str">
        <f>'все источники'!D28</f>
        <v>610</v>
      </c>
      <c r="E20" s="8" t="str">
        <f>'все источники'!E28</f>
        <v>1101</v>
      </c>
      <c r="F20" s="5" t="str">
        <f>'все источники'!F21</f>
        <v>01 1 02 00000</v>
      </c>
      <c r="G20" s="9">
        <v>0</v>
      </c>
      <c r="H20" s="9">
        <v>0</v>
      </c>
      <c r="I20" s="9">
        <v>0</v>
      </c>
    </row>
    <row r="21" spans="2:9" s="27" customFormat="1" ht="85.5" customHeight="1">
      <c r="B21" s="12" t="s">
        <v>36</v>
      </c>
      <c r="C21" s="4" t="s">
        <v>16</v>
      </c>
      <c r="D21" s="5" t="str">
        <f>'все источники'!D29</f>
        <v>610</v>
      </c>
      <c r="E21" s="5" t="str">
        <f>'все источники'!E29</f>
        <v>1101</v>
      </c>
      <c r="F21" s="5" t="str">
        <f>'все источники'!F29</f>
        <v>01 1 04 00000</v>
      </c>
      <c r="G21" s="6">
        <f>G22</f>
        <v>0</v>
      </c>
      <c r="H21" s="6">
        <f t="shared" ref="H21:I21" si="5">H22</f>
        <v>0</v>
      </c>
      <c r="I21" s="6">
        <f t="shared" si="5"/>
        <v>0</v>
      </c>
    </row>
    <row r="22" spans="2:9" s="27" customFormat="1" ht="85.5" customHeight="1">
      <c r="B22" s="13" t="s">
        <v>37</v>
      </c>
      <c r="C22" s="7" t="s">
        <v>16</v>
      </c>
      <c r="D22" s="5" t="str">
        <f>'все источники'!D30</f>
        <v>610</v>
      </c>
      <c r="E22" s="5" t="str">
        <f>'все источники'!E30</f>
        <v>1101</v>
      </c>
      <c r="F22" s="5" t="str">
        <f>'все источники'!F30</f>
        <v>01 1 04 SФ130</v>
      </c>
      <c r="G22" s="9">
        <v>0</v>
      </c>
      <c r="H22" s="9">
        <v>0</v>
      </c>
      <c r="I22" s="9">
        <v>0</v>
      </c>
    </row>
  </sheetData>
  <mergeCells count="15">
    <mergeCell ref="B8:I8"/>
    <mergeCell ref="B9:I9"/>
    <mergeCell ref="B10:I10"/>
    <mergeCell ref="B17:B18"/>
    <mergeCell ref="B15:B16"/>
    <mergeCell ref="B12:B13"/>
    <mergeCell ref="C12:C13"/>
    <mergeCell ref="D12:F12"/>
    <mergeCell ref="G12:I12"/>
    <mergeCell ref="D17:D18"/>
    <mergeCell ref="E17:E18"/>
    <mergeCell ref="F17:F18"/>
    <mergeCell ref="F15:F16"/>
    <mergeCell ref="E15:E16"/>
    <mergeCell ref="D15:D16"/>
  </mergeCells>
  <pageMargins left="0.39370078740157483" right="0.27559055118110237" top="0.74803149606299213" bottom="0.74803149606299213" header="0.51181102362204722" footer="0.31496062992125984"/>
  <pageSetup paperSize="9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46"/>
  <sheetViews>
    <sheetView view="pageBreakPreview" topLeftCell="A10" zoomScale="70" zoomScaleNormal="75" zoomScaleSheetLayoutView="70" workbookViewId="0">
      <selection activeCell="G15" sqref="G15:I15"/>
    </sheetView>
  </sheetViews>
  <sheetFormatPr defaultColWidth="20.140625" defaultRowHeight="18.75"/>
  <cols>
    <col min="1" max="1" width="0.85546875" style="23" customWidth="1"/>
    <col min="2" max="2" width="41.42578125" style="23" customWidth="1"/>
    <col min="3" max="3" width="22.28515625" style="23" customWidth="1"/>
    <col min="4" max="5" width="9.140625" style="18" customWidth="1"/>
    <col min="6" max="6" width="13.5703125" style="18" customWidth="1"/>
    <col min="7" max="9" width="13.42578125" style="23" customWidth="1"/>
    <col min="10" max="10" width="20.140625" style="23" customWidth="1"/>
    <col min="11" max="16384" width="20.140625" style="23"/>
  </cols>
  <sheetData>
    <row r="1" spans="2:10">
      <c r="E1" s="19"/>
    </row>
    <row r="2" spans="2:10">
      <c r="E2" s="19" t="s">
        <v>26</v>
      </c>
      <c r="F2" s="23"/>
    </row>
    <row r="3" spans="2:10">
      <c r="E3" s="19" t="s">
        <v>10</v>
      </c>
      <c r="F3" s="23"/>
    </row>
    <row r="4" spans="2:10">
      <c r="E4" s="19" t="s">
        <v>20</v>
      </c>
      <c r="F4" s="23"/>
    </row>
    <row r="5" spans="2:10">
      <c r="E5" s="19" t="s">
        <v>21</v>
      </c>
      <c r="F5" s="23"/>
    </row>
    <row r="6" spans="2:10">
      <c r="E6" s="19" t="s">
        <v>22</v>
      </c>
      <c r="F6" s="23"/>
    </row>
    <row r="7" spans="2:10">
      <c r="E7" s="19"/>
      <c r="F7" s="23"/>
    </row>
    <row r="8" spans="2:10">
      <c r="B8" s="39" t="s">
        <v>11</v>
      </c>
      <c r="C8" s="39"/>
      <c r="D8" s="39"/>
      <c r="E8" s="39"/>
      <c r="F8" s="39"/>
      <c r="G8" s="39"/>
      <c r="H8" s="39"/>
      <c r="I8" s="39"/>
    </row>
    <row r="9" spans="2:10" ht="18.75" customHeight="1">
      <c r="B9" s="39" t="s">
        <v>23</v>
      </c>
      <c r="C9" s="39"/>
      <c r="D9" s="39"/>
      <c r="E9" s="39"/>
      <c r="F9" s="39"/>
      <c r="G9" s="39"/>
      <c r="H9" s="39"/>
      <c r="I9" s="39"/>
    </row>
    <row r="10" spans="2:10">
      <c r="B10" s="39" t="s">
        <v>15</v>
      </c>
      <c r="C10" s="39"/>
      <c r="D10" s="39"/>
      <c r="E10" s="39"/>
      <c r="F10" s="39"/>
      <c r="G10" s="39"/>
      <c r="H10" s="39"/>
      <c r="I10" s="39"/>
    </row>
    <row r="11" spans="2:10">
      <c r="C11" s="20"/>
    </row>
    <row r="12" spans="2:10" ht="54" customHeight="1">
      <c r="B12" s="36" t="s">
        <v>0</v>
      </c>
      <c r="C12" s="36" t="s">
        <v>8</v>
      </c>
      <c r="D12" s="35" t="s">
        <v>1</v>
      </c>
      <c r="E12" s="35"/>
      <c r="F12" s="35"/>
      <c r="G12" s="36" t="s">
        <v>5</v>
      </c>
      <c r="H12" s="36"/>
      <c r="I12" s="36"/>
    </row>
    <row r="13" spans="2:10" ht="54" customHeight="1">
      <c r="B13" s="36"/>
      <c r="C13" s="36"/>
      <c r="D13" s="25" t="s">
        <v>2</v>
      </c>
      <c r="E13" s="25" t="s">
        <v>3</v>
      </c>
      <c r="F13" s="25" t="s">
        <v>4</v>
      </c>
      <c r="G13" s="26" t="s">
        <v>6</v>
      </c>
      <c r="H13" s="26" t="s">
        <v>48</v>
      </c>
      <c r="I13" s="26" t="s">
        <v>49</v>
      </c>
    </row>
    <row r="14" spans="2:10" ht="21" customHeight="1">
      <c r="B14" s="24">
        <v>1</v>
      </c>
      <c r="C14" s="24">
        <v>2</v>
      </c>
      <c r="D14" s="22" t="s">
        <v>17</v>
      </c>
      <c r="E14" s="22" t="s">
        <v>18</v>
      </c>
      <c r="F14" s="22" t="s">
        <v>19</v>
      </c>
      <c r="G14" s="24">
        <v>6</v>
      </c>
      <c r="H14" s="24">
        <v>7</v>
      </c>
      <c r="I14" s="24">
        <v>8</v>
      </c>
    </row>
    <row r="15" spans="2:10" ht="46.5" customHeight="1">
      <c r="B15" s="36" t="s">
        <v>27</v>
      </c>
      <c r="C15" s="24" t="s">
        <v>7</v>
      </c>
      <c r="D15" s="55" t="s">
        <v>57</v>
      </c>
      <c r="E15" s="55" t="s">
        <v>58</v>
      </c>
      <c r="F15" s="55" t="s">
        <v>60</v>
      </c>
      <c r="G15" s="17">
        <f>G16</f>
        <v>10247.49</v>
      </c>
      <c r="H15" s="17">
        <f t="shared" ref="H15:I15" si="0">H16</f>
        <v>8305.5</v>
      </c>
      <c r="I15" s="17">
        <f t="shared" si="0"/>
        <v>8305.5</v>
      </c>
      <c r="J15" s="21"/>
    </row>
    <row r="16" spans="2:10" ht="46.5" customHeight="1">
      <c r="B16" s="36"/>
      <c r="C16" s="24" t="s">
        <v>16</v>
      </c>
      <c r="D16" s="56"/>
      <c r="E16" s="56"/>
      <c r="F16" s="56"/>
      <c r="G16" s="17">
        <f>G18+G32+G40</f>
        <v>10247.49</v>
      </c>
      <c r="H16" s="17">
        <f>H18+H32+H40</f>
        <v>8305.5</v>
      </c>
      <c r="I16" s="17">
        <f>I18+I32+I40</f>
        <v>8305.5</v>
      </c>
    </row>
    <row r="17" spans="2:9" ht="33.75" customHeight="1">
      <c r="B17" s="33" t="s">
        <v>28</v>
      </c>
      <c r="C17" s="10" t="s">
        <v>7</v>
      </c>
      <c r="D17" s="53" t="s">
        <v>57</v>
      </c>
      <c r="E17" s="53" t="s">
        <v>58</v>
      </c>
      <c r="F17" s="53" t="s">
        <v>61</v>
      </c>
      <c r="G17" s="11">
        <f>G18</f>
        <v>9462.49</v>
      </c>
      <c r="H17" s="11">
        <f t="shared" ref="H17:I17" si="1">H18</f>
        <v>7470.5</v>
      </c>
      <c r="I17" s="11">
        <f t="shared" si="1"/>
        <v>7470.5</v>
      </c>
    </row>
    <row r="18" spans="2:9" ht="33.75" customHeight="1">
      <c r="B18" s="34"/>
      <c r="C18" s="10" t="s">
        <v>16</v>
      </c>
      <c r="D18" s="54"/>
      <c r="E18" s="54"/>
      <c r="F18" s="54"/>
      <c r="G18" s="11">
        <f>G19+G21+G24+G29</f>
        <v>9462.49</v>
      </c>
      <c r="H18" s="11">
        <f>H19+H21+H24+H29</f>
        <v>7470.5</v>
      </c>
      <c r="I18" s="11">
        <f>I19+I21+I24+I29</f>
        <v>7470.5</v>
      </c>
    </row>
    <row r="19" spans="2:9" ht="122.25" customHeight="1">
      <c r="B19" s="12" t="s">
        <v>29</v>
      </c>
      <c r="C19" s="4" t="s">
        <v>16</v>
      </c>
      <c r="D19" s="30" t="s">
        <v>57</v>
      </c>
      <c r="E19" s="30" t="s">
        <v>58</v>
      </c>
      <c r="F19" s="30" t="s">
        <v>62</v>
      </c>
      <c r="G19" s="6">
        <f>G20</f>
        <v>7029.7</v>
      </c>
      <c r="H19" s="6">
        <f t="shared" ref="H19:I19" si="2">H20</f>
        <v>6900.5</v>
      </c>
      <c r="I19" s="6">
        <f t="shared" si="2"/>
        <v>6900.5</v>
      </c>
    </row>
    <row r="20" spans="2:9" ht="152.25" customHeight="1">
      <c r="B20" s="13" t="s">
        <v>30</v>
      </c>
      <c r="C20" s="7" t="s">
        <v>16</v>
      </c>
      <c r="D20" s="31" t="s">
        <v>57</v>
      </c>
      <c r="E20" s="31" t="s">
        <v>58</v>
      </c>
      <c r="F20" s="31" t="s">
        <v>63</v>
      </c>
      <c r="G20" s="9">
        <f>район!G20</f>
        <v>7029.7</v>
      </c>
      <c r="H20" s="9">
        <f>район!H20</f>
        <v>6900.5</v>
      </c>
      <c r="I20" s="9">
        <f>район!I20</f>
        <v>6900.5</v>
      </c>
    </row>
    <row r="21" spans="2:9" ht="97.5" customHeight="1">
      <c r="B21" s="12" t="s">
        <v>31</v>
      </c>
      <c r="C21" s="4" t="s">
        <v>16</v>
      </c>
      <c r="D21" s="30" t="s">
        <v>57</v>
      </c>
      <c r="E21" s="30" t="s">
        <v>58</v>
      </c>
      <c r="F21" s="30" t="s">
        <v>64</v>
      </c>
      <c r="G21" s="6">
        <f>G22+G23</f>
        <v>470</v>
      </c>
      <c r="H21" s="6">
        <f t="shared" ref="H21:I21" si="3">H22+H23</f>
        <v>470</v>
      </c>
      <c r="I21" s="6">
        <f t="shared" si="3"/>
        <v>470</v>
      </c>
    </row>
    <row r="22" spans="2:9" ht="118.5" customHeight="1">
      <c r="B22" s="13" t="s">
        <v>32</v>
      </c>
      <c r="C22" s="7" t="s">
        <v>16</v>
      </c>
      <c r="D22" s="31" t="s">
        <v>57</v>
      </c>
      <c r="E22" s="31" t="s">
        <v>58</v>
      </c>
      <c r="F22" s="31" t="s">
        <v>65</v>
      </c>
      <c r="G22" s="9">
        <f>район!G22</f>
        <v>400</v>
      </c>
      <c r="H22" s="9">
        <f>район!H22</f>
        <v>400</v>
      </c>
      <c r="I22" s="9">
        <f>район!I22</f>
        <v>400</v>
      </c>
    </row>
    <row r="23" spans="2:9" s="27" customFormat="1" ht="151.5" customHeight="1">
      <c r="B23" s="13" t="s">
        <v>51</v>
      </c>
      <c r="C23" s="7" t="s">
        <v>16</v>
      </c>
      <c r="D23" s="31" t="s">
        <v>57</v>
      </c>
      <c r="E23" s="31" t="s">
        <v>58</v>
      </c>
      <c r="F23" s="31" t="s">
        <v>66</v>
      </c>
      <c r="G23" s="9">
        <f>район!G23</f>
        <v>70</v>
      </c>
      <c r="H23" s="9">
        <f>район!H23</f>
        <v>70</v>
      </c>
      <c r="I23" s="9">
        <f>район!I23</f>
        <v>70</v>
      </c>
    </row>
    <row r="24" spans="2:9" ht="116.25" customHeight="1">
      <c r="B24" s="12" t="s">
        <v>33</v>
      </c>
      <c r="C24" s="4" t="s">
        <v>16</v>
      </c>
      <c r="D24" s="30" t="s">
        <v>57</v>
      </c>
      <c r="E24" s="30" t="s">
        <v>58</v>
      </c>
      <c r="F24" s="30" t="s">
        <v>67</v>
      </c>
      <c r="G24" s="6">
        <f>SUM(G25:G28)</f>
        <v>1962.79</v>
      </c>
      <c r="H24" s="6">
        <f t="shared" ref="H24:I24" si="4">SUM(H25:H28)</f>
        <v>100</v>
      </c>
      <c r="I24" s="6">
        <f t="shared" si="4"/>
        <v>100</v>
      </c>
    </row>
    <row r="25" spans="2:9" ht="81" customHeight="1">
      <c r="B25" s="13" t="s">
        <v>34</v>
      </c>
      <c r="C25" s="7" t="s">
        <v>16</v>
      </c>
      <c r="D25" s="31" t="s">
        <v>57</v>
      </c>
      <c r="E25" s="31" t="s">
        <v>58</v>
      </c>
      <c r="F25" s="31" t="s">
        <v>68</v>
      </c>
      <c r="G25" s="9">
        <f>район!G25</f>
        <v>100</v>
      </c>
      <c r="H25" s="9">
        <f>район!H25</f>
        <v>100</v>
      </c>
      <c r="I25" s="9">
        <f>район!I25</f>
        <v>100</v>
      </c>
    </row>
    <row r="26" spans="2:9" ht="56.25">
      <c r="B26" s="13" t="s">
        <v>35</v>
      </c>
      <c r="C26" s="7" t="s">
        <v>16</v>
      </c>
      <c r="D26" s="31" t="s">
        <v>57</v>
      </c>
      <c r="E26" s="31" t="s">
        <v>58</v>
      </c>
      <c r="F26" s="31" t="s">
        <v>69</v>
      </c>
      <c r="G26" s="9">
        <f>район!G26</f>
        <v>0</v>
      </c>
      <c r="H26" s="9">
        <f>район!H26</f>
        <v>0</v>
      </c>
      <c r="I26" s="9">
        <f>район!I26</f>
        <v>0</v>
      </c>
    </row>
    <row r="27" spans="2:9" s="27" customFormat="1" ht="118.5" customHeight="1">
      <c r="B27" s="13" t="s">
        <v>41</v>
      </c>
      <c r="C27" s="7" t="s">
        <v>16</v>
      </c>
      <c r="D27" s="31" t="s">
        <v>57</v>
      </c>
      <c r="E27" s="31" t="s">
        <v>59</v>
      </c>
      <c r="F27" s="31" t="s">
        <v>70</v>
      </c>
      <c r="G27" s="9">
        <f>район!G27+край!G20</f>
        <v>1812.79</v>
      </c>
      <c r="H27" s="9">
        <f>район!H27+край!H20</f>
        <v>0</v>
      </c>
      <c r="I27" s="9">
        <f>район!I27+край!I20</f>
        <v>0</v>
      </c>
    </row>
    <row r="28" spans="2:9" s="32" customFormat="1" ht="78" customHeight="1">
      <c r="B28" s="13" t="s">
        <v>52</v>
      </c>
      <c r="C28" s="7" t="s">
        <v>16</v>
      </c>
      <c r="D28" s="31" t="s">
        <v>57</v>
      </c>
      <c r="E28" s="31" t="s">
        <v>58</v>
      </c>
      <c r="F28" s="31" t="s">
        <v>71</v>
      </c>
      <c r="G28" s="9">
        <f>район!G28+край!G21+федер!G20</f>
        <v>50</v>
      </c>
      <c r="H28" s="9">
        <f>район!H28+край!H21+федер!H20</f>
        <v>0</v>
      </c>
      <c r="I28" s="9">
        <f>район!I28+край!I21+федер!I20</f>
        <v>0</v>
      </c>
    </row>
    <row r="29" spans="2:9" ht="85.5" customHeight="1">
      <c r="B29" s="12" t="s">
        <v>36</v>
      </c>
      <c r="C29" s="4" t="s">
        <v>16</v>
      </c>
      <c r="D29" s="30" t="s">
        <v>57</v>
      </c>
      <c r="E29" s="30" t="s">
        <v>58</v>
      </c>
      <c r="F29" s="30" t="s">
        <v>75</v>
      </c>
      <c r="G29" s="6">
        <f>G30</f>
        <v>0</v>
      </c>
      <c r="H29" s="6">
        <f t="shared" ref="H29:I29" si="5">H30</f>
        <v>0</v>
      </c>
      <c r="I29" s="6">
        <f t="shared" si="5"/>
        <v>0</v>
      </c>
    </row>
    <row r="30" spans="2:9" ht="85.5" customHeight="1">
      <c r="B30" s="13" t="s">
        <v>37</v>
      </c>
      <c r="C30" s="7" t="s">
        <v>16</v>
      </c>
      <c r="D30" s="31" t="s">
        <v>57</v>
      </c>
      <c r="E30" s="31" t="s">
        <v>58</v>
      </c>
      <c r="F30" s="31" t="s">
        <v>72</v>
      </c>
      <c r="G30" s="9">
        <f>район!G30+край!G23+федер!G22</f>
        <v>0</v>
      </c>
      <c r="H30" s="9">
        <f>район!H30+край!H23+федер!H22</f>
        <v>0</v>
      </c>
      <c r="I30" s="9">
        <f>район!I30+край!I23+федер!I22</f>
        <v>0</v>
      </c>
    </row>
    <row r="31" spans="2:9" ht="54" customHeight="1">
      <c r="B31" s="33" t="s">
        <v>38</v>
      </c>
      <c r="C31" s="10" t="s">
        <v>7</v>
      </c>
      <c r="D31" s="53" t="s">
        <v>57</v>
      </c>
      <c r="E31" s="53" t="s">
        <v>58</v>
      </c>
      <c r="F31" s="53" t="s">
        <v>74</v>
      </c>
      <c r="G31" s="11">
        <f>G32</f>
        <v>670</v>
      </c>
      <c r="H31" s="11">
        <f t="shared" ref="H31:I31" si="6">H32</f>
        <v>720</v>
      </c>
      <c r="I31" s="11">
        <f t="shared" si="6"/>
        <v>720</v>
      </c>
    </row>
    <row r="32" spans="2:9" ht="54" customHeight="1">
      <c r="B32" s="34"/>
      <c r="C32" s="10" t="s">
        <v>16</v>
      </c>
      <c r="D32" s="54"/>
      <c r="E32" s="54"/>
      <c r="F32" s="54"/>
      <c r="G32" s="11">
        <f>G33+G36</f>
        <v>670</v>
      </c>
      <c r="H32" s="11">
        <f>H33+H36</f>
        <v>720</v>
      </c>
      <c r="I32" s="11">
        <f>I33+I36</f>
        <v>720</v>
      </c>
    </row>
    <row r="33" spans="2:9" ht="141" customHeight="1">
      <c r="B33" s="12" t="s">
        <v>39</v>
      </c>
      <c r="C33" s="4" t="s">
        <v>16</v>
      </c>
      <c r="D33" s="30" t="s">
        <v>57</v>
      </c>
      <c r="E33" s="30" t="s">
        <v>58</v>
      </c>
      <c r="F33" s="30" t="s">
        <v>73</v>
      </c>
      <c r="G33" s="6">
        <f>SUM(G34:G35)</f>
        <v>550</v>
      </c>
      <c r="H33" s="6">
        <f t="shared" ref="H33:I33" si="7">SUM(H34:H35)</f>
        <v>600</v>
      </c>
      <c r="I33" s="6">
        <f t="shared" si="7"/>
        <v>600</v>
      </c>
    </row>
    <row r="34" spans="2:9" ht="76.5" customHeight="1">
      <c r="B34" s="13" t="s">
        <v>40</v>
      </c>
      <c r="C34" s="7" t="s">
        <v>16</v>
      </c>
      <c r="D34" s="31" t="s">
        <v>57</v>
      </c>
      <c r="E34" s="31" t="s">
        <v>58</v>
      </c>
      <c r="F34" s="31" t="s">
        <v>76</v>
      </c>
      <c r="G34" s="9">
        <f>район!G34</f>
        <v>500</v>
      </c>
      <c r="H34" s="9">
        <f>район!H34</f>
        <v>500</v>
      </c>
      <c r="I34" s="9">
        <f>район!I34</f>
        <v>500</v>
      </c>
    </row>
    <row r="35" spans="2:9" ht="93.75">
      <c r="B35" s="13" t="s">
        <v>50</v>
      </c>
      <c r="C35" s="7" t="s">
        <v>16</v>
      </c>
      <c r="D35" s="31" t="s">
        <v>57</v>
      </c>
      <c r="E35" s="31" t="s">
        <v>58</v>
      </c>
      <c r="F35" s="31" t="s">
        <v>77</v>
      </c>
      <c r="G35" s="9">
        <f>район!G35</f>
        <v>50</v>
      </c>
      <c r="H35" s="9">
        <f>район!H35</f>
        <v>100</v>
      </c>
      <c r="I35" s="9">
        <f>район!I35</f>
        <v>100</v>
      </c>
    </row>
    <row r="36" spans="2:9" ht="75">
      <c r="B36" s="12" t="s">
        <v>42</v>
      </c>
      <c r="C36" s="4" t="s">
        <v>16</v>
      </c>
      <c r="D36" s="30" t="s">
        <v>57</v>
      </c>
      <c r="E36" s="30" t="s">
        <v>58</v>
      </c>
      <c r="F36" s="30" t="s">
        <v>78</v>
      </c>
      <c r="G36" s="6">
        <f>SUM(G37:G38)</f>
        <v>120</v>
      </c>
      <c r="H36" s="6">
        <f t="shared" ref="H36:I36" si="8">SUM(H37:H38)</f>
        <v>120</v>
      </c>
      <c r="I36" s="6">
        <f t="shared" si="8"/>
        <v>120</v>
      </c>
    </row>
    <row r="37" spans="2:9" ht="112.5">
      <c r="B37" s="13" t="s">
        <v>56</v>
      </c>
      <c r="C37" s="7" t="s">
        <v>16</v>
      </c>
      <c r="D37" s="31" t="s">
        <v>57</v>
      </c>
      <c r="E37" s="31" t="s">
        <v>58</v>
      </c>
      <c r="F37" s="31" t="s">
        <v>79</v>
      </c>
      <c r="G37" s="9">
        <f>район!G37</f>
        <v>50</v>
      </c>
      <c r="H37" s="9">
        <f>район!H37</f>
        <v>50</v>
      </c>
      <c r="I37" s="9">
        <f>район!I37</f>
        <v>50</v>
      </c>
    </row>
    <row r="38" spans="2:9" ht="112.5">
      <c r="B38" s="13" t="s">
        <v>43</v>
      </c>
      <c r="C38" s="7" t="s">
        <v>16</v>
      </c>
      <c r="D38" s="31" t="s">
        <v>57</v>
      </c>
      <c r="E38" s="31" t="s">
        <v>58</v>
      </c>
      <c r="F38" s="31" t="s">
        <v>80</v>
      </c>
      <c r="G38" s="9">
        <f>район!G38</f>
        <v>70</v>
      </c>
      <c r="H38" s="9">
        <f>район!H38</f>
        <v>70</v>
      </c>
      <c r="I38" s="9">
        <f>район!I38</f>
        <v>70</v>
      </c>
    </row>
    <row r="39" spans="2:9" ht="60" customHeight="1">
      <c r="B39" s="33" t="s">
        <v>44</v>
      </c>
      <c r="C39" s="10" t="s">
        <v>7</v>
      </c>
      <c r="D39" s="53" t="s">
        <v>57</v>
      </c>
      <c r="E39" s="53" t="s">
        <v>58</v>
      </c>
      <c r="F39" s="53" t="s">
        <v>81</v>
      </c>
      <c r="G39" s="11">
        <f>G40</f>
        <v>115</v>
      </c>
      <c r="H39" s="11">
        <f t="shared" ref="H39:I39" si="9">H40</f>
        <v>115</v>
      </c>
      <c r="I39" s="11">
        <f t="shared" si="9"/>
        <v>115</v>
      </c>
    </row>
    <row r="40" spans="2:9" ht="60" customHeight="1">
      <c r="B40" s="34"/>
      <c r="C40" s="10" t="s">
        <v>16</v>
      </c>
      <c r="D40" s="54"/>
      <c r="E40" s="54"/>
      <c r="F40" s="54"/>
      <c r="G40" s="11">
        <f>G41+G44</f>
        <v>115</v>
      </c>
      <c r="H40" s="11">
        <f t="shared" ref="H40:I40" si="10">H41+H44</f>
        <v>115</v>
      </c>
      <c r="I40" s="11">
        <f t="shared" si="10"/>
        <v>115</v>
      </c>
    </row>
    <row r="41" spans="2:9" ht="94.5" customHeight="1">
      <c r="B41" s="15" t="s">
        <v>53</v>
      </c>
      <c r="C41" s="4" t="s">
        <v>16</v>
      </c>
      <c r="D41" s="30" t="s">
        <v>57</v>
      </c>
      <c r="E41" s="30" t="s">
        <v>58</v>
      </c>
      <c r="F41" s="30" t="s">
        <v>82</v>
      </c>
      <c r="G41" s="6">
        <f>SUM(G42:G43)</f>
        <v>70</v>
      </c>
      <c r="H41" s="6">
        <f t="shared" ref="H41:I41" si="11">SUM(H42:H43)</f>
        <v>70</v>
      </c>
      <c r="I41" s="6">
        <f t="shared" si="11"/>
        <v>70</v>
      </c>
    </row>
    <row r="42" spans="2:9" ht="96.75" customHeight="1">
      <c r="B42" s="16" t="s">
        <v>45</v>
      </c>
      <c r="C42" s="7" t="s">
        <v>16</v>
      </c>
      <c r="D42" s="31" t="s">
        <v>57</v>
      </c>
      <c r="E42" s="31" t="s">
        <v>58</v>
      </c>
      <c r="F42" s="31" t="s">
        <v>83</v>
      </c>
      <c r="G42" s="9">
        <f>район!G42</f>
        <v>50</v>
      </c>
      <c r="H42" s="9">
        <f>район!H42</f>
        <v>50</v>
      </c>
      <c r="I42" s="9">
        <f>район!I42</f>
        <v>50</v>
      </c>
    </row>
    <row r="43" spans="2:9" ht="98.25" customHeight="1">
      <c r="B43" s="16" t="s">
        <v>46</v>
      </c>
      <c r="C43" s="7" t="s">
        <v>16</v>
      </c>
      <c r="D43" s="31" t="s">
        <v>57</v>
      </c>
      <c r="E43" s="31" t="s">
        <v>58</v>
      </c>
      <c r="F43" s="31" t="s">
        <v>84</v>
      </c>
      <c r="G43" s="9">
        <f>район!G43</f>
        <v>20</v>
      </c>
      <c r="H43" s="9">
        <f>район!H43</f>
        <v>20</v>
      </c>
      <c r="I43" s="9">
        <f>район!I43</f>
        <v>20</v>
      </c>
    </row>
    <row r="44" spans="2:9" ht="114.75" customHeight="1">
      <c r="B44" s="15" t="s">
        <v>47</v>
      </c>
      <c r="C44" s="4" t="s">
        <v>16</v>
      </c>
      <c r="D44" s="30" t="s">
        <v>57</v>
      </c>
      <c r="E44" s="30" t="s">
        <v>58</v>
      </c>
      <c r="F44" s="30" t="s">
        <v>85</v>
      </c>
      <c r="G44" s="6">
        <f>SUM(G45:G46)</f>
        <v>45</v>
      </c>
      <c r="H44" s="6">
        <f t="shared" ref="H44:I44" si="12">SUM(H45:H46)</f>
        <v>45</v>
      </c>
      <c r="I44" s="6">
        <f t="shared" si="12"/>
        <v>45</v>
      </c>
    </row>
    <row r="45" spans="2:9" ht="93.75">
      <c r="B45" s="16" t="s">
        <v>54</v>
      </c>
      <c r="C45" s="7" t="s">
        <v>16</v>
      </c>
      <c r="D45" s="31" t="s">
        <v>57</v>
      </c>
      <c r="E45" s="31" t="s">
        <v>58</v>
      </c>
      <c r="F45" s="31" t="s">
        <v>86</v>
      </c>
      <c r="G45" s="9">
        <f>район!G45</f>
        <v>10</v>
      </c>
      <c r="H45" s="9">
        <f>район!H45</f>
        <v>10</v>
      </c>
      <c r="I45" s="9">
        <f>район!I45</f>
        <v>10</v>
      </c>
    </row>
    <row r="46" spans="2:9" ht="96" customHeight="1">
      <c r="B46" s="16" t="s">
        <v>55</v>
      </c>
      <c r="C46" s="7" t="s">
        <v>16</v>
      </c>
      <c r="D46" s="31" t="s">
        <v>57</v>
      </c>
      <c r="E46" s="31" t="s">
        <v>58</v>
      </c>
      <c r="F46" s="31" t="s">
        <v>87</v>
      </c>
      <c r="G46" s="9">
        <f>район!G46</f>
        <v>35</v>
      </c>
      <c r="H46" s="9">
        <f>район!H46</f>
        <v>35</v>
      </c>
      <c r="I46" s="9">
        <f>район!I46</f>
        <v>35</v>
      </c>
    </row>
  </sheetData>
  <mergeCells count="23">
    <mergeCell ref="B15:B16"/>
    <mergeCell ref="B17:B18"/>
    <mergeCell ref="B31:B32"/>
    <mergeCell ref="D39:D40"/>
    <mergeCell ref="B39:B40"/>
    <mergeCell ref="B8:I8"/>
    <mergeCell ref="B9:I9"/>
    <mergeCell ref="B10:I10"/>
    <mergeCell ref="B12:B13"/>
    <mergeCell ref="C12:C13"/>
    <mergeCell ref="D12:F12"/>
    <mergeCell ref="G12:I12"/>
    <mergeCell ref="F39:F40"/>
    <mergeCell ref="D15:D16"/>
    <mergeCell ref="E15:E16"/>
    <mergeCell ref="D31:D32"/>
    <mergeCell ref="F15:F16"/>
    <mergeCell ref="F17:F18"/>
    <mergeCell ref="F31:F32"/>
    <mergeCell ref="D17:D18"/>
    <mergeCell ref="E17:E18"/>
    <mergeCell ref="E39:E40"/>
    <mergeCell ref="E31:E32"/>
  </mergeCells>
  <pageMargins left="0.43307086614173229" right="0.23622047244094491" top="0.9055118110236221" bottom="0.39370078740157483" header="0.47244094488188981" footer="0.31496062992125984"/>
  <pageSetup paperSize="9" scale="94" orientation="landscape" r:id="rId1"/>
  <headerFooter differentFirst="1">
    <oddHeader>&amp;C&amp;P</oddHeader>
  </headerFooter>
  <rowBreaks count="4" manualBreakCount="4">
    <brk id="27" max="8" man="1"/>
    <brk id="33" max="8" man="1"/>
    <brk id="38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район</vt:lpstr>
      <vt:lpstr>край</vt:lpstr>
      <vt:lpstr>федер</vt:lpstr>
      <vt:lpstr>все источники</vt:lpstr>
      <vt:lpstr>Лист1</vt:lpstr>
      <vt:lpstr>Лист2</vt:lpstr>
      <vt:lpstr>'все источники'!Заголовки_для_печати</vt:lpstr>
      <vt:lpstr>край!Заголовки_для_печати</vt:lpstr>
      <vt:lpstr>район!Заголовки_для_печати</vt:lpstr>
      <vt:lpstr>федер!Заголовки_для_печати</vt:lpstr>
      <vt:lpstr>край!Область_печати</vt:lpstr>
      <vt:lpstr>федер!Область_печати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Ладейщикова</dc:creator>
  <cp:lastModifiedBy>Пользователь</cp:lastModifiedBy>
  <cp:lastPrinted>2019-09-09T09:43:27Z</cp:lastPrinted>
  <dcterms:created xsi:type="dcterms:W3CDTF">2017-10-05T10:22:35Z</dcterms:created>
  <dcterms:modified xsi:type="dcterms:W3CDTF">2019-12-26T06:38:51Z</dcterms:modified>
</cp:coreProperties>
</file>