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70" windowWidth="14940" windowHeight="9150" activeTab="3"/>
  </bookViews>
  <sheets>
    <sheet name="1" sheetId="8" r:id="rId1"/>
    <sheet name="2" sheetId="9" r:id="rId2"/>
    <sheet name="3" sheetId="10" r:id="rId3"/>
    <sheet name="4" sheetId="11" r:id="rId4"/>
    <sheet name="5" sheetId="4" r:id="rId5"/>
    <sheet name="6" sheetId="5" r:id="rId6"/>
  </sheets>
  <definedNames>
    <definedName name="APPT" localSheetId="1">'2'!$A$20</definedName>
    <definedName name="APPT" localSheetId="2">'3'!$A$19</definedName>
    <definedName name="APPT" localSheetId="3">'4'!$A$17</definedName>
    <definedName name="FIO" localSheetId="1">'2'!#REF!</definedName>
    <definedName name="FIO" localSheetId="2">'3'!#REF!</definedName>
    <definedName name="FIO" localSheetId="3">'4'!$E$17</definedName>
    <definedName name="LAST_CELL" localSheetId="1">'2'!$H$714</definedName>
    <definedName name="LAST_CELL" localSheetId="2">'3'!$H$775</definedName>
    <definedName name="LAST_CELL" localSheetId="3">'4'!$I$572</definedName>
    <definedName name="SIGN" localSheetId="1">'2'!$A$20:$F$21</definedName>
    <definedName name="SIGN" localSheetId="2">'3'!$A$19:$F$20</definedName>
    <definedName name="SIGN" localSheetId="3">'4'!$A$17:$G$18</definedName>
    <definedName name="_xlnm.Print_Titles" localSheetId="0">'1'!$10:$10</definedName>
    <definedName name="_xlnm.Print_Titles" localSheetId="1">'2'!$11:$11</definedName>
    <definedName name="_xlnm.Print_Titles" localSheetId="2">'3'!$10:$10</definedName>
    <definedName name="_xlnm.Print_Titles" localSheetId="3">'4'!$9:$9</definedName>
    <definedName name="_xlnm.Print_Titles" localSheetId="4">'5'!$9:$9</definedName>
    <definedName name="_xlnm.Print_Titles" localSheetId="5">'6'!$11:$11</definedName>
    <definedName name="_xlnm.Print_Area" localSheetId="4">'5'!$A$1:$F$27</definedName>
    <definedName name="_xlnm.Print_Area" localSheetId="5">'6'!$A$1:$G$41</definedName>
  </definedNames>
  <calcPr calcId="145621"/>
</workbook>
</file>

<file path=xl/calcChain.xml><?xml version="1.0" encoding="utf-8"?>
<calcChain xmlns="http://schemas.openxmlformats.org/spreadsheetml/2006/main">
  <c r="F585" i="9"/>
  <c r="D16" i="5" l="1"/>
  <c r="D12" s="1"/>
  <c r="C16"/>
  <c r="G762" i="10" l="1"/>
  <c r="F762"/>
  <c r="G739"/>
  <c r="F739"/>
  <c r="G724"/>
  <c r="F724"/>
  <c r="G714"/>
  <c r="F714"/>
  <c r="G708"/>
  <c r="F708"/>
  <c r="G687"/>
  <c r="F687"/>
  <c r="G646"/>
  <c r="F646"/>
  <c r="H646" s="1"/>
  <c r="G639"/>
  <c r="F639"/>
  <c r="H639" s="1"/>
  <c r="G622"/>
  <c r="F622"/>
  <c r="G594"/>
  <c r="F594"/>
  <c r="H594" s="1"/>
  <c r="G502"/>
  <c r="H502" s="1"/>
  <c r="F502"/>
  <c r="G491"/>
  <c r="H491" s="1"/>
  <c r="F491"/>
  <c r="G455"/>
  <c r="F455"/>
  <c r="G431"/>
  <c r="F431"/>
  <c r="H431" s="1"/>
  <c r="G404"/>
  <c r="F404"/>
  <c r="H404" s="1"/>
  <c r="G367"/>
  <c r="F367"/>
  <c r="G278"/>
  <c r="F278"/>
  <c r="G217"/>
  <c r="F217"/>
  <c r="H217" s="1"/>
  <c r="G157"/>
  <c r="F157"/>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5"/>
  <c r="H406"/>
  <c r="H407"/>
  <c r="H408"/>
  <c r="H409"/>
  <c r="H410"/>
  <c r="H411"/>
  <c r="H412"/>
  <c r="H413"/>
  <c r="H414"/>
  <c r="H415"/>
  <c r="H416"/>
  <c r="H417"/>
  <c r="H418"/>
  <c r="H419"/>
  <c r="H420"/>
  <c r="H421"/>
  <c r="H422"/>
  <c r="H423"/>
  <c r="H424"/>
  <c r="H425"/>
  <c r="H426"/>
  <c r="H427"/>
  <c r="H428"/>
  <c r="H429"/>
  <c r="H430"/>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2"/>
  <c r="H493"/>
  <c r="H494"/>
  <c r="H495"/>
  <c r="H496"/>
  <c r="H497"/>
  <c r="H498"/>
  <c r="H499"/>
  <c r="H500"/>
  <c r="H501"/>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40"/>
  <c r="H641"/>
  <c r="H642"/>
  <c r="H643"/>
  <c r="H644"/>
  <c r="H645"/>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12"/>
  <c r="H11"/>
  <c r="G12"/>
  <c r="F12"/>
  <c r="F666" i="9"/>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13"/>
  <c r="G12"/>
  <c r="G666"/>
  <c r="E666"/>
  <c r="F617"/>
  <c r="E617"/>
  <c r="E585"/>
  <c r="F612"/>
  <c r="E612"/>
  <c r="F457"/>
  <c r="E457"/>
  <c r="F446"/>
  <c r="E446"/>
  <c r="F343"/>
  <c r="E343"/>
  <c r="F248"/>
  <c r="E248"/>
  <c r="F194"/>
  <c r="E194"/>
  <c r="F188"/>
  <c r="E188"/>
  <c r="E12"/>
  <c r="F12"/>
  <c r="F567" i="11"/>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80" i="8" l="1"/>
  <c r="F100"/>
  <c r="F101"/>
  <c r="F105"/>
  <c r="F109"/>
  <c r="E16"/>
  <c r="D16"/>
  <c r="E108"/>
  <c r="D108"/>
  <c r="F121"/>
  <c r="E104"/>
  <c r="D104"/>
  <c r="F107"/>
  <c r="E102"/>
  <c r="D102"/>
  <c r="E92"/>
  <c r="D92"/>
  <c r="E88"/>
  <c r="D88"/>
  <c r="E69"/>
  <c r="D69"/>
  <c r="E39"/>
  <c r="D39"/>
  <c r="F50"/>
  <c r="F29"/>
  <c r="F28"/>
  <c r="F27"/>
  <c r="F26"/>
  <c r="F25"/>
  <c r="F24"/>
  <c r="F23"/>
  <c r="F22"/>
  <c r="F30"/>
  <c r="E11"/>
  <c r="D11"/>
  <c r="F131" l="1"/>
  <c r="F130"/>
  <c r="F129"/>
  <c r="F128"/>
  <c r="F127"/>
  <c r="F126"/>
  <c r="F125"/>
  <c r="F124"/>
  <c r="F123"/>
  <c r="F122"/>
  <c r="F120"/>
  <c r="F119"/>
  <c r="F118"/>
  <c r="F117"/>
  <c r="F116"/>
  <c r="F115"/>
  <c r="F114"/>
  <c r="F113"/>
  <c r="F112"/>
  <c r="F111"/>
  <c r="F110"/>
  <c r="F106"/>
  <c r="F103"/>
  <c r="E100"/>
  <c r="D100"/>
  <c r="F99"/>
  <c r="F98"/>
  <c r="F97"/>
  <c r="F96"/>
  <c r="F93"/>
  <c r="F91"/>
  <c r="F90"/>
  <c r="F89"/>
  <c r="F87"/>
  <c r="E86"/>
  <c r="D86"/>
  <c r="F84"/>
  <c r="F83"/>
  <c r="F82"/>
  <c r="E79"/>
  <c r="D79"/>
  <c r="F74"/>
  <c r="F73"/>
  <c r="F72"/>
  <c r="F71"/>
  <c r="F70"/>
  <c r="F67"/>
  <c r="F66"/>
  <c r="F65"/>
  <c r="F64"/>
  <c r="F63"/>
  <c r="F62"/>
  <c r="F61"/>
  <c r="F60"/>
  <c r="F59"/>
  <c r="F58"/>
  <c r="F57"/>
  <c r="F56"/>
  <c r="F55"/>
  <c r="F54"/>
  <c r="F53"/>
  <c r="F52"/>
  <c r="F49"/>
  <c r="F48"/>
  <c r="F47"/>
  <c r="F46"/>
  <c r="F45"/>
  <c r="F44"/>
  <c r="F43"/>
  <c r="F42"/>
  <c r="F41"/>
  <c r="F40"/>
  <c r="F38"/>
  <c r="E37"/>
  <c r="D37"/>
  <c r="F36"/>
  <c r="F35"/>
  <c r="F34"/>
  <c r="F33"/>
  <c r="F31"/>
  <c r="F21"/>
  <c r="F20"/>
  <c r="F19"/>
  <c r="F18"/>
  <c r="F17"/>
  <c r="E15"/>
  <c r="E132" s="1"/>
  <c r="D15"/>
  <c r="D132" s="1"/>
  <c r="F13"/>
  <c r="F12"/>
  <c r="F79" l="1"/>
  <c r="F11"/>
  <c r="F88"/>
  <c r="F39"/>
  <c r="F69"/>
  <c r="F16"/>
  <c r="F92"/>
  <c r="F102"/>
  <c r="F104"/>
  <c r="F37"/>
  <c r="F86"/>
  <c r="F108"/>
  <c r="F15"/>
  <c r="F132" l="1"/>
  <c r="G38" i="5" l="1"/>
  <c r="F38"/>
  <c r="E38"/>
  <c r="D38"/>
  <c r="G16"/>
  <c r="G12" s="1"/>
  <c r="F16"/>
  <c r="F12" s="1"/>
  <c r="E16"/>
  <c r="E12" s="1"/>
  <c r="F11"/>
  <c r="E22" i="4"/>
  <c r="E21" s="1"/>
  <c r="E20" s="1"/>
  <c r="D22"/>
  <c r="D21" s="1"/>
  <c r="D20" s="1"/>
  <c r="E18"/>
  <c r="E17" s="1"/>
  <c r="E16" s="1"/>
  <c r="D18"/>
  <c r="D17" s="1"/>
  <c r="D16" s="1"/>
  <c r="E15" l="1"/>
  <c r="E14" s="1"/>
  <c r="E13" s="1"/>
  <c r="E12" s="1"/>
  <c r="E40" i="5"/>
  <c r="F40"/>
  <c r="D40"/>
  <c r="G40"/>
  <c r="D15" i="4"/>
  <c r="D14" s="1"/>
  <c r="D13" s="1"/>
  <c r="D12" s="1"/>
</calcChain>
</file>

<file path=xl/sharedStrings.xml><?xml version="1.0" encoding="utf-8"?>
<sst xmlns="http://schemas.openxmlformats.org/spreadsheetml/2006/main" count="7244" uniqueCount="1072">
  <si>
    <t>0102</t>
  </si>
  <si>
    <t>Функционирование высшего должностного лица субъекта Российской Федерации и муниципального образования</t>
  </si>
  <si>
    <t>9100000000</t>
  </si>
  <si>
    <t>Обеспечение деятельности органов местного самоуправления в рамках непрограммных направлений расходов</t>
  </si>
  <si>
    <t>Обеспечение деятельности главы городского округа</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</si>
  <si>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</si>
  <si>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</si>
  <si>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910002P110</t>
  </si>
  <si>
    <t>Конкурс городских и муниципальных округов Пермского края по достижению наиболее результативных значений показателей управленческой деятельности</t>
  </si>
  <si>
    <t>910005549F</t>
  </si>
  <si>
    <t>Поощрение за достижение показателей деятельности управленческих команд</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</si>
  <si>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</si>
  <si>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</si>
  <si>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9100000020</t>
  </si>
  <si>
    <t>Депутаты Думы городского округа</t>
  </si>
  <si>
    <t>9100000030</t>
  </si>
  <si>
    <t>Содержание органов местного самоуправления</t>
  </si>
  <si>
    <t>200</t>
  </si>
  <si>
    <t>Закупка товаров, работ и услуг для обеспечения государственных (муниципальных) нужд</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</si>
  <si>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</si>
  <si>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</si>
  <si>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800</t>
  </si>
  <si>
    <t>Иные бюджетные ассигнования</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</si>
  <si>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</si>
  <si>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</si>
  <si>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Составление протоколов об административных правонарушениях</t>
  </si>
  <si>
    <t>Осуществление полномочий по созданию и организации деятельности административных комиссий</t>
  </si>
  <si>
    <t>Образование комиссий по делам несовершеннолетних и защите их прав и организация их деятельности</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</si>
  <si>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</si>
  <si>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государственных 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</si>
  <si>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Администрирование государственных полномочий по организации мероприятий при осуществлении деятельности по обращению с животными без владельцев</t>
  </si>
  <si>
    <t>0105</t>
  </si>
  <si>
    <t>Судебная система</t>
  </si>
  <si>
    <t>9100051200</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</si>
  <si>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</si>
  <si>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0106</t>
  </si>
  <si>
    <t>Обеспечение деятельности финансовых, налоговых и таможенных органов и органов финансового (финансово-бюджетного) надзора</t>
  </si>
  <si>
    <t>0800000000</t>
  </si>
  <si>
    <t>Муниципальная программа "Управление муниципальными финансами и муниципальным долгом Суксунского городского округа"</t>
  </si>
  <si>
    <t>0840000000</t>
  </si>
  <si>
    <t>Подпрограмма "Обеспечение реализации Программы"</t>
  </si>
  <si>
    <t>0840100000</t>
  </si>
  <si>
    <t>Основное мероприятие "Обеспечение выполнения функций органами местного самоуправления"</t>
  </si>
  <si>
    <t>0840100030</t>
  </si>
  <si>
    <t>9100000010</t>
  </si>
  <si>
    <t>Руководитель контрольно-счетного органа муниципального образования</t>
  </si>
  <si>
    <t>0111</t>
  </si>
  <si>
    <t>Резервные фонды</t>
  </si>
  <si>
    <t>0810000000</t>
  </si>
  <si>
    <t>Подпрограмма "Организация и совершенствование бюджетного процесса"</t>
  </si>
  <si>
    <t>0810100000</t>
  </si>
  <si>
    <t>Основное мероприятие "Финансовое обеспечение непредвиденных и чрезвычайных ситуаций за счет резервного фонда Администрации Суксунского городского округа"</t>
  </si>
  <si>
    <t>081012Ф010</t>
  </si>
  <si>
    <t>Финансовое обеспечение непредвиденных и чрезвычайных ситуаций за счет резервного фонда Администрации Суксунского городского округа</t>
  </si>
  <si>
    <t>0113</t>
  </si>
  <si>
    <t>Другие общегосударственные вопросы</t>
  </si>
  <si>
    <t>0400000000</t>
  </si>
  <si>
    <t>Муниципальная программа "Обеспечение безопасности жизнедеятельности жителей Суксунского городского округа"</t>
  </si>
  <si>
    <t>0410000000</t>
  </si>
  <si>
    <t>Подпрограмма "Охрана общественного порядка"</t>
  </si>
  <si>
    <t>Мероприятия для детей</t>
  </si>
  <si>
    <t>0700000000</t>
  </si>
  <si>
    <t>Муниципальная программа "Управление имуществом, земельными ресурсами и градостроительной деятельностью Суксунского городского округа"</t>
  </si>
  <si>
    <t>0710000000</t>
  </si>
  <si>
    <t>Подпрограмма "Управление имуществом Суксунского городского округа"</t>
  </si>
  <si>
    <t>0710100000</t>
  </si>
  <si>
    <t>Основное мероприятие "Эффективный учет муниципального имущества"</t>
  </si>
  <si>
    <t>071012И010</t>
  </si>
  <si>
    <t>Проведение технической инвентаризации объектов недвижимого имущества</t>
  </si>
  <si>
    <t>071012И050</t>
  </si>
  <si>
    <t>Претензионно-исковая работа с должниками</t>
  </si>
  <si>
    <t>0710200000</t>
  </si>
  <si>
    <t>Основное мероприятие "Эффективное управление муниципальным имуществом"</t>
  </si>
  <si>
    <t>071022И070</t>
  </si>
  <si>
    <t>Проведение независимой оценки рыночной стоимости объектов муниципальной собственности</t>
  </si>
  <si>
    <t>071022И090</t>
  </si>
  <si>
    <t>Информирование о торгах по объектам муниципальной собственности</t>
  </si>
  <si>
    <t>0710300000</t>
  </si>
  <si>
    <t>Основное мероприятие "Обеспечение надлежащего использования и содержания муниципального имущества"</t>
  </si>
  <si>
    <t>600</t>
  </si>
  <si>
    <t>Предоставление субсидий бюджетным, автономным учреждениям и иным некоммерческим организациям</t>
  </si>
  <si>
    <t>0720000000</t>
  </si>
  <si>
    <t>Подпрограмма "Управление земельными ресурсами Суксунского городского округа"</t>
  </si>
  <si>
    <t>0720100000</t>
  </si>
  <si>
    <t>Основное мероприятие "Эффективное управление земельными ресурсами"</t>
  </si>
  <si>
    <t>072012И200</t>
  </si>
  <si>
    <t>Информирование населения посредством СМИ о распоряжении земельными участками</t>
  </si>
  <si>
    <t>072012И210</t>
  </si>
  <si>
    <t>Совершенствование системы учета заключенных договоров аренды земельных участков, расчета арендной платы, контроля за поступлением денежных средств по договорам аренды</t>
  </si>
  <si>
    <t>0720200000</t>
  </si>
  <si>
    <t>Основное мероприятие "Эффективное распоряжение земельными ресурсами"</t>
  </si>
  <si>
    <t>072022И240</t>
  </si>
  <si>
    <t>Проведение работ по формированию и постановке на учет в государственном кадастре недвижимости земельных участков, в том числе под объектами муниципальной собственности</t>
  </si>
  <si>
    <t>072022И270</t>
  </si>
  <si>
    <t>Проведение работ по оформлению невостребованных земельных долей и признанию права муниципальной собственности на них</t>
  </si>
  <si>
    <t>Осуществление претензионно-исковой работы с должниками</t>
  </si>
  <si>
    <t>0730000000</t>
  </si>
  <si>
    <t>Подпрограмма "Управление градостроительной деятельностью Суксунского городского округа"</t>
  </si>
  <si>
    <t>0730100000</t>
  </si>
  <si>
    <t>Основное мероприятие "Эффективное управление градостроительной деятельностью"</t>
  </si>
  <si>
    <t>Информирование населения посредством СМИ по вопросам градостроительной деятельности</t>
  </si>
  <si>
    <t>0900000000</t>
  </si>
  <si>
    <t>Муниципальная программа "Обеспечение взаимодействия общества и власти"</t>
  </si>
  <si>
    <t>0920000000</t>
  </si>
  <si>
    <t>Подпрограмма "Поддержка социально ориентированных некоммерческих организаций"</t>
  </si>
  <si>
    <t>0920100000</t>
  </si>
  <si>
    <t>Основное мероприятие "Оказание содействия общественным объединениям"</t>
  </si>
  <si>
    <t>Поддержка деятельности и оказание содействия общественным объединениям в проведении мероприятий</t>
  </si>
  <si>
    <t>0920200000</t>
  </si>
  <si>
    <t>Основное мероприятие "Вовлечение ветеранских организаций в деятельность по патриотическому воспитанию"</t>
  </si>
  <si>
    <t>Основное мероприятие "Поддержание жизненной активности людей старшего возраста"</t>
  </si>
  <si>
    <t>Проведение конкурса "Ветеранское подворье"</t>
  </si>
  <si>
    <t>Проведение мероприятий, посвященных годовщине аварии на ЧАЭС</t>
  </si>
  <si>
    <t>Подпрограмма "Реализация национальной политики в Суксунском городском округе"</t>
  </si>
  <si>
    <t>Основное мероприятие "Создание условий для деятельности национальных центров"</t>
  </si>
  <si>
    <t>Оказание консультативной, ресурсной и финансовой поддержки деятельности национальных центров</t>
  </si>
  <si>
    <t>Основное мероприятие "Сохранение и поддержка национальной самобытности культуры народов, традиционно проживающих в Суксунском городском округе"</t>
  </si>
  <si>
    <t>Участие творческих национальных коллективов в мероприятиях, в фестивалях, конкурсах различного уровня</t>
  </si>
  <si>
    <t>9100000110</t>
  </si>
  <si>
    <t>Обеспечение деятельности (оказание услуг, выполнение работ) муниципальных учреждений (организаций)</t>
  </si>
  <si>
    <t>9100059300</t>
  </si>
  <si>
    <t>Государственная регистрация актов гражданского состояния</t>
  </si>
  <si>
    <t>9200000000</t>
  </si>
  <si>
    <t>Мероприятия, осуществляемые в рамках непрограммных направлений расходов</t>
  </si>
  <si>
    <t>920002Я030</t>
  </si>
  <si>
    <t>Исполнение решений судов, вступивших в законную силу, оплата государственной пошлины, исполнение определений судов</t>
  </si>
  <si>
    <t>92000SP040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</si>
  <si>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</si>
  <si>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0203</t>
  </si>
  <si>
    <t>Мобилизационная и вневойсковая подготовка</t>
  </si>
  <si>
    <t>9100051180</t>
  </si>
  <si>
    <t>0310</t>
  </si>
  <si>
    <t>Защита населения и территории от чрезвычайных ситуаций природного и техногенного характера, пожарная безопасность</t>
  </si>
  <si>
    <t>0430000000</t>
  </si>
  <si>
    <t>Подпрограмма "Профилактика терроризма и экстремизма"</t>
  </si>
  <si>
    <t>Основное мероприятие "Комплекс мер по обеспечению антитеррористической защищенности объектов жизнеобеспечения, объектов с массовым пребыванием людей, мест массового скопления людей"</t>
  </si>
  <si>
    <t>Обеспечение работоспособности системы видеонаблюдения</t>
  </si>
  <si>
    <t>0440000000</t>
  </si>
  <si>
    <t>Подпрограмма "Мероприятия по гражданской обороне, защите населения и территорий от чрезвычайных ситуаций природного и техногенного характера и обеспечение безопасности людей на водных объектах"</t>
  </si>
  <si>
    <t>0440200000</t>
  </si>
  <si>
    <t>Основное мероприятие "Предупреждение гибели людей в местах массового отдыха населения на водных объектах"</t>
  </si>
  <si>
    <t>0440300000</t>
  </si>
  <si>
    <t>0440400000</t>
  </si>
  <si>
    <t>0450000000</t>
  </si>
  <si>
    <t>Подпрограмма "Мероприятия по обеспечению первичных мер пожарной безопасности"</t>
  </si>
  <si>
    <t>Основное мероприятие "Повышение защищенности населения и территории Суксунского городского округа от пожаров"</t>
  </si>
  <si>
    <t>Обеспечение первичных мер пожарной безопасности в границах Суксунского городского округа</t>
  </si>
  <si>
    <t>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t>
  </si>
  <si>
    <t>Изготовление методических материалов, плакатов, памяток, информационных стендов, баннеров на противопожарную тематику, их размещение на территории Суксунского городского округа</t>
  </si>
  <si>
    <t>Содержание пожарных пирсов и водоемов на территории Суксунского городского округа</t>
  </si>
  <si>
    <t>Обеспечение пожарной безопасности жилых помещений находящихся в муниципальной собственности</t>
  </si>
  <si>
    <t>0460000000</t>
  </si>
  <si>
    <t>Подпрограмма "Обеспечение реализации Программы и прочие мероприятия в области безопасности жизнедеятельности"</t>
  </si>
  <si>
    <t>0460100000</t>
  </si>
  <si>
    <t>Основное мероприятие "Обеспечение выполнения полномочий в области обеспечения безопасности жизнедеятельности"</t>
  </si>
  <si>
    <t>0460100110</t>
  </si>
  <si>
    <t>Обеспечение выполнения полномочий в сфере обеспечения безопасности жизнедеятельности</t>
  </si>
  <si>
    <t>0314</t>
  </si>
  <si>
    <t>Другие вопросы в области национальной безопасности и правоохранительной деятельности</t>
  </si>
  <si>
    <t>0410200000</t>
  </si>
  <si>
    <t>Основное мероприятие "Повышение роли населения в укреплении законности и правопорядка"</t>
  </si>
  <si>
    <t>Выплата материального стимулирования народным дружинникам за участие в мероприятиях в охране общественного порядка</t>
  </si>
  <si>
    <t>0401</t>
  </si>
  <si>
    <t>Общеэкономические вопросы</t>
  </si>
  <si>
    <t>0600000000</t>
  </si>
  <si>
    <t>Муниципальная программа "Создание комфортной среды проживания в Суксунском городском округе"</t>
  </si>
  <si>
    <t>0630000000</t>
  </si>
  <si>
    <t>Подпрограмма "Обеспечение реализации муниципальной программы"</t>
  </si>
  <si>
    <t>0630100000</t>
  </si>
  <si>
    <t>Основное мероприятие "Обеспечение эффективной деятельности органов местного самоуправления в сфере территориального развития и инфраструктуры"</t>
  </si>
  <si>
    <t>0405</t>
  </si>
  <si>
    <t>Сельское хозяйство и рыболовство</t>
  </si>
  <si>
    <t>07202L5991</t>
  </si>
  <si>
    <t>07202L5992</t>
  </si>
  <si>
    <t>1200000000</t>
  </si>
  <si>
    <t>Муниципальная программа "Благоустройство территории и обустройство объектов общественной инфраструктуры Суксунского городского округа"</t>
  </si>
  <si>
    <t>1210000000</t>
  </si>
  <si>
    <t>Подпрограмма "Благоустройство территории Суксунского городского округа"</t>
  </si>
  <si>
    <t>1210100000</t>
  </si>
  <si>
    <t>Основное мероприятие "Благоустройство территории"</t>
  </si>
  <si>
    <t>Реализация мероприятий по предотвращению распространения и уничтожению борщевика Сосновского</t>
  </si>
  <si>
    <t>121012У090</t>
  </si>
  <si>
    <t>Организация мероприятий при осуществлении деятельности по обращению с животными без владельцев</t>
  </si>
  <si>
    <t>0406</t>
  </si>
  <si>
    <t>Водное хозяйство</t>
  </si>
  <si>
    <t>0610000000</t>
  </si>
  <si>
    <t>Подпрограмма "Комплексное обустройство объектов общественной инфраструктуры Суксунского городского округа"</t>
  </si>
  <si>
    <t>Основное мероприятие "Повышение эксплуатационной надежности гидротехнических сооружений"</t>
  </si>
  <si>
    <t>1220000000</t>
  </si>
  <si>
    <t>1220100000</t>
  </si>
  <si>
    <t>0408</t>
  </si>
  <si>
    <t>Транспорт</t>
  </si>
  <si>
    <t>1220200000</t>
  </si>
  <si>
    <t>Основное мероприятие "Обеспечение функционирования объектов ЖКХ и транспортной инфраструктуры"</t>
  </si>
  <si>
    <t>122022Б150</t>
  </si>
  <si>
    <t>Возмещение недополученных доходов и (или) финансового обеспечения (возмещения) затрат в связи с предоставлением услуг</t>
  </si>
  <si>
    <t>0409</t>
  </si>
  <si>
    <t>Дорожное хозяйство (дорожные фонды)</t>
  </si>
  <si>
    <t>0620000000</t>
  </si>
  <si>
    <t>0620100000</t>
  </si>
  <si>
    <t>Капитальный ремонт и ремонт автомобильных дорог</t>
  </si>
  <si>
    <t>Содержание автомобильных дорог</t>
  </si>
  <si>
    <t>Обеспечение безопасности дорожного движения</t>
  </si>
  <si>
    <t>1000000000</t>
  </si>
  <si>
    <t>Муниципальная программа "Формирование комфортной городской среды Суксунского городского округа"</t>
  </si>
  <si>
    <t>1010000000</t>
  </si>
  <si>
    <t>Подпрограмма "Формирование комфортной городской среды Суксунского городского округа"</t>
  </si>
  <si>
    <t>1010100000</t>
  </si>
  <si>
    <t>Основное мероприятие "Благоустройство дворовых и общественных территорий"</t>
  </si>
  <si>
    <t>101012К010</t>
  </si>
  <si>
    <t>Благоустройство дворовых и общественных территорий</t>
  </si>
  <si>
    <t>10101SЖ090</t>
  </si>
  <si>
    <t>Поддержка муниципальных программ формирования современной городской среды (расходы, не софинансируемые из федерального бюджета)</t>
  </si>
  <si>
    <t>101F200000</t>
  </si>
  <si>
    <t>Основное мероприятие "Федеральный проект "Формирование комфортной городской среды""</t>
  </si>
  <si>
    <t>101F255550</t>
  </si>
  <si>
    <t>Реализация программ формирования современной городской среды</t>
  </si>
  <si>
    <t>0412</t>
  </si>
  <si>
    <t>Другие вопросы в области национальной экономики</t>
  </si>
  <si>
    <t>0500000000</t>
  </si>
  <si>
    <t>Муниципальная программа "Экономическое развитие"</t>
  </si>
  <si>
    <t>0520000000</t>
  </si>
  <si>
    <t>Подпрограмма "Развитие малого и среднего предпринимательства на территории Суксунского городского округа"</t>
  </si>
  <si>
    <t>0520100000</t>
  </si>
  <si>
    <t>Основное мероприятие "Участие в мероприятиях по улучшению инвестиционного климата и развитию малого и среднего предпринимательства"</t>
  </si>
  <si>
    <t>052012Г010</t>
  </si>
  <si>
    <t>Участие в форумах, выставках, ярмарках с целью создания условий для привлечения инвестиций в экономику округа</t>
  </si>
  <si>
    <t>Разработка проектов межевания и проведение комплексных кадастровых работ</t>
  </si>
  <si>
    <t>0501</t>
  </si>
  <si>
    <t>Жилищное хозяйство</t>
  </si>
  <si>
    <t>071032И160</t>
  </si>
  <si>
    <t>Осуществление взносов на капитальный ремонт жилого муниципального фонда, входящего в муниципальную казну</t>
  </si>
  <si>
    <t>1100000000</t>
  </si>
  <si>
    <t>1110000000</t>
  </si>
  <si>
    <t>Подпрограмма "Приобретение объектов муниципального жилищного фонда в рамках мероприятий по переселению граждан из аварийного муниципального жилищного фонда, а также расселение из жилищного фонда, признанного непригодным для проживания"</t>
  </si>
  <si>
    <t>1110100000</t>
  </si>
  <si>
    <t>400</t>
  </si>
  <si>
    <t>Капитальные вложения в объекты государственной (муниципальной) собственности</t>
  </si>
  <si>
    <t>1120000000</t>
  </si>
  <si>
    <t>Подпрограмма "Приобретение объектов муниципального жилищного фонда в рамках выполнения мероприятий по обеспечению граждан, признанных малоимущими и нуждающимися в жилых помещениях, жилыми помещениями"</t>
  </si>
  <si>
    <t>Основное мероприятие "Приобретение объектов муниципального жилищного фонда в рамках выполнения мероприятий по обеспечению граждан, признанных малоимущими и нуждающимися в жилых помещениях, жилыми помещениями"</t>
  </si>
  <si>
    <t>Подпрограмма "Приобретение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</si>
  <si>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Основное мероприятие "Приобретение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</si>
  <si>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Содержание жилых помещений специализированного жилищного фонда для детей-сирот, детей, оставшихся без попечения родителей, лиц из их числа</t>
  </si>
  <si>
    <t>0502</t>
  </si>
  <si>
    <t>Коммунальное хозяйство</t>
  </si>
  <si>
    <t>Проведение проектных работ и строительство распределительных газопроводов на территории муниципальных образований Пермского края</t>
  </si>
  <si>
    <t>Плата по концессионым соглашениям в отношение объектов систем теплоснабжения, водоснабжения и водоотведения для обеспечения части расходов по созданию и (или) реконструкции объекта концессионого соглашения</t>
  </si>
  <si>
    <t>121012Б190</t>
  </si>
  <si>
    <t>Приобретение контейнеров для сбора (складирования) твердых коммунальных отходов на контейнерных площадках, расположенных на территории Пермского края</t>
  </si>
  <si>
    <t>122022Б170</t>
  </si>
  <si>
    <t>0503</t>
  </si>
  <si>
    <t>Благоустройство</t>
  </si>
  <si>
    <t>0910000000</t>
  </si>
  <si>
    <t>0910100000</t>
  </si>
  <si>
    <t>Основное мероприятие "Поддержка местных инициатив граждан по решению вопросов местного значения"</t>
  </si>
  <si>
    <t>Софинансирование и реализация мероприятий проектов, осуществляемых с участием средств самообложения граждан</t>
  </si>
  <si>
    <t>Софинансирование и реализация мероприятий проектов инициативного бюджетирования</t>
  </si>
  <si>
    <t>121012Б010</t>
  </si>
  <si>
    <t>Уличное освещение, в том числе текущее обслуживание и текущий ремонт наружных сетей уличного освещения</t>
  </si>
  <si>
    <t>121012Б020</t>
  </si>
  <si>
    <t>Озеленение территории городского округа</t>
  </si>
  <si>
    <t>121012Б030</t>
  </si>
  <si>
    <t>Свод сухих и аварийных деревьев</t>
  </si>
  <si>
    <t>121012Б050</t>
  </si>
  <si>
    <t>Ремонт памятников</t>
  </si>
  <si>
    <t>121012Б070</t>
  </si>
  <si>
    <t>Содержание мест (площадок) накопления ТКО</t>
  </si>
  <si>
    <t>121012Б080</t>
  </si>
  <si>
    <t>Организация ритуальных услуг и содержание мест захоронения</t>
  </si>
  <si>
    <t>Обработка парков и кладбищ от клещей</t>
  </si>
  <si>
    <t>Прочие расходы по благоустройству</t>
  </si>
  <si>
    <t>Снижение негативного воздействия на почвы, восстановление нарушенных земель, ликвидация несанкционированных свалок в границах муниципального образования</t>
  </si>
  <si>
    <t>1210200000</t>
  </si>
  <si>
    <t>Основное мероприятие "Участие в реализации мероприятий, направленных на комплексное развитие сельских территорий"</t>
  </si>
  <si>
    <t>12102L5765</t>
  </si>
  <si>
    <t>Реализация мероприятий, направленных на комплексное развитие сельских территорий (Благоустройство сельских территорий)</t>
  </si>
  <si>
    <t>122012Б130</t>
  </si>
  <si>
    <t>Содержание гидротехнических сооружений</t>
  </si>
  <si>
    <t>Содержание и ремонт подвесных мостов на территории округа</t>
  </si>
  <si>
    <t>0505</t>
  </si>
  <si>
    <t>Другие вопросы в области жилищно-коммунального хозяйства</t>
  </si>
  <si>
    <t>1230000000</t>
  </si>
  <si>
    <t>1230100000</t>
  </si>
  <si>
    <t>Основное мероприятие "Обеспечение эффективной деятельности учреждений в сфере благоустройства и инфраструктуры ЖКХ"</t>
  </si>
  <si>
    <t>1230100110</t>
  </si>
  <si>
    <t>0603</t>
  </si>
  <si>
    <t>Охрана объектов растительного и животного мира и среды их обитания</t>
  </si>
  <si>
    <t>0640000000</t>
  </si>
  <si>
    <t>Подпрограмма "Окружающая среда"</t>
  </si>
  <si>
    <t>Основное мероприятие "Повышение уровня экологической культуры населения"</t>
  </si>
  <si>
    <t>0701</t>
  </si>
  <si>
    <t>Дошкольное образование</t>
  </si>
  <si>
    <t>0200000000</t>
  </si>
  <si>
    <t>Муниципальная программа "Развитие образования"</t>
  </si>
  <si>
    <t>0210000000</t>
  </si>
  <si>
    <t>Подпрограмма "Развитие системы дошкольного образования"</t>
  </si>
  <si>
    <t>0210100000</t>
  </si>
  <si>
    <t>Основное мероприятие "Предоставление муниципальной услуги "Реализация образовательных программ дошкольного образования"</t>
  </si>
  <si>
    <t>0210100110</t>
  </si>
  <si>
    <t>0210200000</t>
  </si>
  <si>
    <t>Основное мероприятие "Мероприятия, обеспечивающие функционирование и содержание образовательных учреждений дошкольного образования"</t>
  </si>
  <si>
    <t>021022E010</t>
  </si>
  <si>
    <t>Подготовка образовательных учреждений дошкольного образования к отопительному периоду</t>
  </si>
  <si>
    <t>021022E020</t>
  </si>
  <si>
    <t>02102SP040</t>
  </si>
  <si>
    <t>Реализация приоритетного регионального проекта "Приведение в нормативное состояние объектов общественной инфраструктуры муниципального значения"</t>
  </si>
  <si>
    <t>0210300000</t>
  </si>
  <si>
    <t>Основное мероприятие "Выполнение отдельных государственных полномочий органов государственной власти в сфере образования"</t>
  </si>
  <si>
    <t>021032Н020</t>
  </si>
  <si>
    <t>Выполнение отдельных государственных полномочий органов государственной власти в сфере образования</t>
  </si>
  <si>
    <t>0702</t>
  </si>
  <si>
    <t>Общее образование</t>
  </si>
  <si>
    <t>0220000000</t>
  </si>
  <si>
    <t>Подпрограмма "Развитие системы начального общего, основного общего, среднего общего образования, а также дополнительного образования в общеобразовательных организациях"</t>
  </si>
  <si>
    <t>0220100000</t>
  </si>
  <si>
    <t>Основное мероприятие "Предоставление муниципальной услуги "Реализация образовательных программ начального общего образования, общеобразовательных программ основного общего образования, общеобразовательных программ среднего общего образования"</t>
  </si>
  <si>
    <t>0220100110</t>
  </si>
  <si>
    <t>0220200000</t>
  </si>
  <si>
    <t>Основное мероприятие "Обеспечение функционирования и содержания общеобразовательных учреждений"</t>
  </si>
  <si>
    <t>022022E040</t>
  </si>
  <si>
    <t>Подготовка общеобразовательных учреждений к отопительному периоду</t>
  </si>
  <si>
    <t>022022E050</t>
  </si>
  <si>
    <t>Приведение образовательных учреждений в нормативное состояние</t>
  </si>
  <si>
    <t>02202SP040</t>
  </si>
  <si>
    <t>0220300000</t>
  </si>
  <si>
    <t>022032Н020</t>
  </si>
  <si>
    <t>0220400000</t>
  </si>
  <si>
    <t>Основное мероприятие "Организация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общеобразовательных учреждениях со специальным наименованием "специальные учебно-воспитательные учреждения для обучающихся с девиантным (общественно опасным) поведением" и муниципальных санаторных общеобразовательных учреждениях"</t>
  </si>
  <si>
    <t>02204SН040</t>
  </si>
  <si>
    <t>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"специальное учебно-воспитательное учреждение" и муниципальных санаторных общеобразовательных учреждениях</t>
  </si>
  <si>
    <t>0220500000</t>
  </si>
  <si>
    <t>Основное мероприятие "Мероприятия в сфере общего образования детей"</t>
  </si>
  <si>
    <t>0220553030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</si>
  <si>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</si>
  <si>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02205L3040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</si>
  <si>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</si>
  <si>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022EВ00000</t>
  </si>
  <si>
    <t>Основное мероприятие "Региональный проект "Патриотическое воспитание граждан Российской Федерации"</t>
  </si>
  <si>
    <t>0703</t>
  </si>
  <si>
    <t>Дополнительное образование детей</t>
  </si>
  <si>
    <t>0230000000</t>
  </si>
  <si>
    <t>Подпрограмма "Развитие системы дополнительного образования, развитие одарённых детей"</t>
  </si>
  <si>
    <t>0230100000</t>
  </si>
  <si>
    <t>Основное мероприятие "Предоставление муниципальной услуги "Реализация дополнительных общеразвивающих программ"</t>
  </si>
  <si>
    <t>0230100110</t>
  </si>
  <si>
    <t>0707</t>
  </si>
  <si>
    <t>Молодежная политика</t>
  </si>
  <si>
    <t>1300000000</t>
  </si>
  <si>
    <t>Муниципальная программа "Молодежная политика Суксунского городского округа"</t>
  </si>
  <si>
    <t>1310000000</t>
  </si>
  <si>
    <t>Подпрограмма "Развитие молодежной политики"</t>
  </si>
  <si>
    <t>1310100000</t>
  </si>
  <si>
    <t>Основное мероприятие "Обеспечение деятельности МБУ "Молодежный центр работы по месту жительства""</t>
  </si>
  <si>
    <t>1310100110</t>
  </si>
  <si>
    <t>1310200000</t>
  </si>
  <si>
    <t>Основное мероприятие "Совершенствование инфраструктуры и материально-технической базы для занятий"</t>
  </si>
  <si>
    <t>Приобретение оборудования и предметов длительного пользования</t>
  </si>
  <si>
    <t>1320000000</t>
  </si>
  <si>
    <t>Подпрограмма "Развитие молодежной активности"</t>
  </si>
  <si>
    <t>1320100000</t>
  </si>
  <si>
    <t>Основное мероприятие "Пропаганда духовно-нравственного развития и патриотического воспитания молодежи"</t>
  </si>
  <si>
    <t>132012М040</t>
  </si>
  <si>
    <t>Проведение мероприятий по патриотическому воспитанию молодежи</t>
  </si>
  <si>
    <t>132012М050</t>
  </si>
  <si>
    <t>Проведение молодежных акций, мероприятий, направленных на пропаганду государственных символов Российской Федерации</t>
  </si>
  <si>
    <t>1320200000</t>
  </si>
  <si>
    <t>Основное мероприятие "Повышение уровня гражданского образования молодежи"</t>
  </si>
  <si>
    <t>132022М060</t>
  </si>
  <si>
    <t>Проведение мероприятий, информационно-пропагандистской работы, направленных на формирование здорового образа жизни</t>
  </si>
  <si>
    <t>132022М070</t>
  </si>
  <si>
    <t>Проведение целевых акций, мероприятий, пропагандирующих семейные ценности</t>
  </si>
  <si>
    <t>132022М080</t>
  </si>
  <si>
    <t>Участие в форумных кампаниях различного уровня</t>
  </si>
  <si>
    <t>1320300000</t>
  </si>
  <si>
    <t>Основное мероприятие "Вовлечение молодежи в социальную и культурную практику"</t>
  </si>
  <si>
    <t>132032М090</t>
  </si>
  <si>
    <t>Развитие знаний молодежи о сфере трудовой деятельности, содействие занятости молодежи, организация временной и сезонной занятости молодежи</t>
  </si>
  <si>
    <t>132032М100</t>
  </si>
  <si>
    <t>Проведение мероприятий, акций, направленных на развитие добровольчества</t>
  </si>
  <si>
    <t>132032М110</t>
  </si>
  <si>
    <t>Проведение мероприятий по повышению социальной активности молодежи</t>
  </si>
  <si>
    <t>920002С140</t>
  </si>
  <si>
    <t>Мероприятия по организации оздоровления и отдыха детей</t>
  </si>
  <si>
    <t>300</t>
  </si>
  <si>
    <t>Социальное обеспечение и иные выплаты населению</t>
  </si>
  <si>
    <t>920002Я020</t>
  </si>
  <si>
    <t>Организация отдыха детей</t>
  </si>
  <si>
    <t>0709</t>
  </si>
  <si>
    <t>Другие вопросы в области образования</t>
  </si>
  <si>
    <t>0240000000</t>
  </si>
  <si>
    <t>Подпрограмма "Кадры системы образования"</t>
  </si>
  <si>
    <t>0240100000</t>
  </si>
  <si>
    <t>Основное мероприятие "Кадровая политика"</t>
  </si>
  <si>
    <t>024012E070</t>
  </si>
  <si>
    <t>Обеспечение организации и проведения районных мероприятий</t>
  </si>
  <si>
    <t>0240200000</t>
  </si>
  <si>
    <t>Основное мероприятие "Закрепление педагогического кадрового потенциала в территории"</t>
  </si>
  <si>
    <t>024022E080</t>
  </si>
  <si>
    <t>Предоставления частичной денежной компенсации педагогическим работникам образовательных организаций Суксунского городского округа</t>
  </si>
  <si>
    <t>0250000000</t>
  </si>
  <si>
    <t>Подпрограмма "Обеспечение реализации Программы и прочие мероприятия в области образования"</t>
  </si>
  <si>
    <t>0250100000</t>
  </si>
  <si>
    <t>Основное мероприятие "Обеспечение выполнения полномочий в сфере образования"</t>
  </si>
  <si>
    <t>0250100030</t>
  </si>
  <si>
    <t>0250200000</t>
  </si>
  <si>
    <t>Основное мероприятие "Поддержка развития детско-юношеского патриотического движения"</t>
  </si>
  <si>
    <t>025022E100</t>
  </si>
  <si>
    <t>Поддержка развития местного отделения Всероссийского детско-юношеского военно-патриотического движения "ЮНАРМИЯ"</t>
  </si>
  <si>
    <t>0250300000</t>
  </si>
  <si>
    <t>025032Н020</t>
  </si>
  <si>
    <t>0420000000</t>
  </si>
  <si>
    <t>Подпрограмма "Безопасность дорожного движения"</t>
  </si>
  <si>
    <t>Основное мероприятие "Совершенствование процесса обучения детей Правилам дорожного движения"</t>
  </si>
  <si>
    <t>Проведение ежегодных конкурсов среди образовательных учреждений на лучшую организацию работы по профилактике БДД</t>
  </si>
  <si>
    <t>0801</t>
  </si>
  <si>
    <t>Культура</t>
  </si>
  <si>
    <t>0300000000</t>
  </si>
  <si>
    <t>Муниципальная программа "Культура Суксунского городского округа"</t>
  </si>
  <si>
    <t>0310000000</t>
  </si>
  <si>
    <t>Подпрограмма "Развитие сферы культуры"</t>
  </si>
  <si>
    <t>0310100000</t>
  </si>
  <si>
    <t>Основное мероприятие "Обеспечение деятельности муниципальных учреждений культуры Суксунского городского округа"</t>
  </si>
  <si>
    <t>0310100110</t>
  </si>
  <si>
    <t>Основное мероприятие "Сохранение и формирование кадрового потенциала, повышение его профессионального уровня с учетом современных требований"</t>
  </si>
  <si>
    <t>0310300000</t>
  </si>
  <si>
    <t>Основное мероприятие "Совершенствование инфраструктуры и модернизация материально-технической базы учреждений культуры"</t>
  </si>
  <si>
    <t>031032A030</t>
  </si>
  <si>
    <t>031032A040</t>
  </si>
  <si>
    <t>Ремонтные работы имущественного комплекса объектов культуры</t>
  </si>
  <si>
    <t>031032A050</t>
  </si>
  <si>
    <t>Комплектование библиотечного фонда</t>
  </si>
  <si>
    <t>03103L4670</t>
  </si>
  <si>
    <t>Обеспечение развития и укрепления материально-технической базы домов культуры в населенных пунктах с числом жителей до 50 тысяч человек</t>
  </si>
  <si>
    <t>03103SP040</t>
  </si>
  <si>
    <t>0320000000</t>
  </si>
  <si>
    <t>Подпрограмма "Искусство"</t>
  </si>
  <si>
    <t>0320100000</t>
  </si>
  <si>
    <t>Основное мероприятие "Организация мероприятий различного уровня, способствующих формированию культурных ценностей населения"</t>
  </si>
  <si>
    <t>032012A060</t>
  </si>
  <si>
    <t>Организация и проведение праздников, конкурсов, мероприятий, фестивалей различного уровня на территории Суксунского городского округа</t>
  </si>
  <si>
    <t>0902</t>
  </si>
  <si>
    <t>Амбулаторная помощь</t>
  </si>
  <si>
    <t>920002A180</t>
  </si>
  <si>
    <t>Реализация мероприятий по созданию условий осуществления медицинской деятельности в модульных зданиях</t>
  </si>
  <si>
    <t>1001</t>
  </si>
  <si>
    <t>Пенсионное обеспечение</t>
  </si>
  <si>
    <t>9200070010</t>
  </si>
  <si>
    <t>Пенсии за выслугу лет лицам, замещающим муниципальные должности муниципального образования, муниципальным служащим</t>
  </si>
  <si>
    <t>1003</t>
  </si>
  <si>
    <t>Социальное обеспечение населения</t>
  </si>
  <si>
    <t>0250400000</t>
  </si>
  <si>
    <t>Основное мероприятие "Предоставление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</si>
  <si>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025042С170</t>
  </si>
  <si>
    <t>Предоставление мер социальной поддержки педагогических работников образовательных организаций, работающих и проживающих в сельской местности и поселках городского типа (рабочих поселках), по оплате жилого помещения и коммунальных услуг</t>
  </si>
  <si>
    <t>0250500000</t>
  </si>
  <si>
    <t>Основное мероприятие "Единовременная премия обучающимся,награжденным знаком отличия Пермского края "Гордость Пермского края"</t>
  </si>
  <si>
    <t>025052Н440</t>
  </si>
  <si>
    <t>92000SС240</t>
  </si>
  <si>
    <t>Обеспечение работников учреждений бюджетной сферы Пермского края путевками на санаторно-курортное лечение и оздоровление</t>
  </si>
  <si>
    <t>1004</t>
  </si>
  <si>
    <t>Охрана семьи и детства</t>
  </si>
  <si>
    <t>1330000000</t>
  </si>
  <si>
    <t>Подпрограмма "Молодая семья"</t>
  </si>
  <si>
    <t>1330100000</t>
  </si>
  <si>
    <t>Основное мероприятие "Содействие обеспечению молодых семей доступным жильем"</t>
  </si>
  <si>
    <t>13301L4970</t>
  </si>
  <si>
    <t>13301SС020</t>
  </si>
  <si>
    <t>Обеспечение жильем молодых семей</t>
  </si>
  <si>
    <t>1101</t>
  </si>
  <si>
    <t>Физическая культура</t>
  </si>
  <si>
    <t>0100000000</t>
  </si>
  <si>
    <t>Муниципальная программа "Развитие физической культуры, спорта и формирование здорового образа жизни"</t>
  </si>
  <si>
    <t>0110000000</t>
  </si>
  <si>
    <t>Подпрограмма "Развитие физической культуры и массового спорта"</t>
  </si>
  <si>
    <t>0110100000</t>
  </si>
  <si>
    <t>Основное мероприятие "Обеспечение деятельности муниципального учреждения физической культуры и спорта "Физкультурно-оздоровительный комплекс "Лидер""</t>
  </si>
  <si>
    <t>0110100110</t>
  </si>
  <si>
    <t>0110200000</t>
  </si>
  <si>
    <t>Основное мероприятие "Организация и проведение мероприятий по вовлечению населения в занятия физической культурой и массовым спортом"</t>
  </si>
  <si>
    <t>011022С010</t>
  </si>
  <si>
    <t>Организация и проведение соревнований и спортивно-массовых мероприятий различного уровня на территории Суксунского городского округа</t>
  </si>
  <si>
    <t>011022С020</t>
  </si>
  <si>
    <t>Организация и проведение мероприятий по выполнению нормативов ВФСК ГТО на территории Суксунского городского округа, а также участие представителей округа в мероприятиях краевого уровня</t>
  </si>
  <si>
    <t>0110300000</t>
  </si>
  <si>
    <t>Основное мероприятие "Совершенствование спортивной инфраструктуры и материально-технической базы для занятий физической культурой и массовым спортом"</t>
  </si>
  <si>
    <t>011032С030</t>
  </si>
  <si>
    <t>Оснащение спортивных объединений (секций) спортивным оборудованием и инвентарем</t>
  </si>
  <si>
    <t>Реализация мероприятия "Умею плавать"</t>
  </si>
  <si>
    <t>01103SФ320</t>
  </si>
  <si>
    <t>0120000000</t>
  </si>
  <si>
    <t>Подпрограмма "Развитие спорта высших достижений и системы подготовки спортивного резерва"</t>
  </si>
  <si>
    <t>0120100000</t>
  </si>
  <si>
    <t>Основное мероприятие "Участие в спортивных мероприятиях, обеспечение подготовки спортсменов высокого класса, материально-техническое обеспечение сборных команд Суксунского городского округа"</t>
  </si>
  <si>
    <t>012012С050</t>
  </si>
  <si>
    <t>Участие спортсменов Суксунского городского округа в соревнованиях различного уровня</t>
  </si>
  <si>
    <t>012012С060</t>
  </si>
  <si>
    <t>Приобретение спортивного инвентаря и оборудования для сборных команд Суксунского городского округа</t>
  </si>
  <si>
    <t>0130000000</t>
  </si>
  <si>
    <t>Подпрограмма "Развитие физической культуры и спорта для людей с ограниченными возможностями здоровья и людей пенсионного возраста"</t>
  </si>
  <si>
    <t>0130100000</t>
  </si>
  <si>
    <t>Основное мероприятие "Создание условий для поддержания здорового образа жизни для людей с ОВЗ и людей пенсионного возраста"</t>
  </si>
  <si>
    <t>013012С090</t>
  </si>
  <si>
    <t>Участие людей с ОВЗ и людей пенсионного возраста в районных, межрайонных, краевых, всероссийских соревнованиях</t>
  </si>
  <si>
    <t>013012С100</t>
  </si>
  <si>
    <t>Приобретение спортивного оборудования и инвентаря для людей с ОВЗ и людей пенсионного возраста</t>
  </si>
  <si>
    <t>0130200000</t>
  </si>
  <si>
    <t>Основное мероприятие "Организация и проведение физкультурно-оздоровительных и спортивно-массовых мероприятий для людей с ОВЗ и людей пенсионного возраста"</t>
  </si>
  <si>
    <t>013022С120</t>
  </si>
  <si>
    <t>Проведение физкультурно-оздоровительных и спортивно-массовых мероприятий для людей пенсионного возраста</t>
  </si>
  <si>
    <t>ЦСР</t>
  </si>
  <si>
    <t>ВР</t>
  </si>
  <si>
    <t>Утверждено сводной бюджетной росписью</t>
  </si>
  <si>
    <t>Фактически исполнено</t>
  </si>
  <si>
    <t>% исполнения</t>
  </si>
  <si>
    <t>1</t>
  </si>
  <si>
    <t>2</t>
  </si>
  <si>
    <t>3</t>
  </si>
  <si>
    <t>4</t>
  </si>
  <si>
    <t>5</t>
  </si>
  <si>
    <t xml:space="preserve">к Решению Думы </t>
  </si>
  <si>
    <t>Суксунского городского округа</t>
  </si>
  <si>
    <t>01.00</t>
  </si>
  <si>
    <t>ОБЩЕГОСУДАРСТВЕННЫЕ ВОПРОСЫ</t>
  </si>
  <si>
    <t>02.00</t>
  </si>
  <si>
    <t>НАЦИОНАЛЬНАЯ ОБОРОНА</t>
  </si>
  <si>
    <t>03.00</t>
  </si>
  <si>
    <t>НАЦИОНАЛЬНАЯ БЕЗОПАСНОСТЬ И ПРАВООХРАНИТЕЛЬНАЯ ДЕЯТЕЛЬНОСТЬ</t>
  </si>
  <si>
    <t>04.00</t>
  </si>
  <si>
    <t>НАЦИОНАЛЬНАЯ ЭКОНОМИКА</t>
  </si>
  <si>
    <t>05.00</t>
  </si>
  <si>
    <t>ЖИЛИЩНО-КОММУНАЛЬНОЕ ХОЗЯЙСТВО</t>
  </si>
  <si>
    <t>06.00</t>
  </si>
  <si>
    <t>ОХРАНА ОКРУЖАЮЩЕЙ СРЕДЫ</t>
  </si>
  <si>
    <t>07.00</t>
  </si>
  <si>
    <t>ОБРАЗОВАНИЕ</t>
  </si>
  <si>
    <t>08.00</t>
  </si>
  <si>
    <t>КУЛЬТУРА, КИНЕМАТОГРАФИЯ</t>
  </si>
  <si>
    <t>09.00</t>
  </si>
  <si>
    <t>ЗДРАВООХРАНЕНИЕ</t>
  </si>
  <si>
    <t>10.00</t>
  </si>
  <si>
    <t>СОЦИАЛЬНАЯ ПОЛИТИКА</t>
  </si>
  <si>
    <t>11.00</t>
  </si>
  <si>
    <t>ФИЗИЧЕСКАЯ КУЛЬТУРА И СПОРТ</t>
  </si>
  <si>
    <t>Приложение № 3</t>
  </si>
  <si>
    <t>Наименование расходов</t>
  </si>
  <si>
    <t>6</t>
  </si>
  <si>
    <t>7</t>
  </si>
  <si>
    <t>610</t>
  </si>
  <si>
    <t>Администрация Суксунского городского округа Пермского края</t>
  </si>
  <si>
    <t>620</t>
  </si>
  <si>
    <t>Управление образования Администрации Суксунского городского округа Пермского края</t>
  </si>
  <si>
    <t>630</t>
  </si>
  <si>
    <t>Управление капитального строительства Администрации Суксунского городского округа Пермского края</t>
  </si>
  <si>
    <t>640</t>
  </si>
  <si>
    <t>Контрольно-счетная палата Суксунского городского округа Пермского края</t>
  </si>
  <si>
    <t>650</t>
  </si>
  <si>
    <t>Дума Суксунского городского округа</t>
  </si>
  <si>
    <t>680</t>
  </si>
  <si>
    <t>Финансовое управление Администрации Суксунского городского округа Пермского края</t>
  </si>
  <si>
    <t>Всего расходов</t>
  </si>
  <si>
    <t>Приложение № 4</t>
  </si>
  <si>
    <t>Приложение № 5</t>
  </si>
  <si>
    <t xml:space="preserve">к решению Думы Суксунского </t>
  </si>
  <si>
    <t>городского округа</t>
  </si>
  <si>
    <t xml:space="preserve">Код бюджетной классификации </t>
  </si>
  <si>
    <t>Наименование показателя</t>
  </si>
  <si>
    <t xml:space="preserve">администратора источника финансирования </t>
  </si>
  <si>
    <t>источника финансирования дефицитов бюджетов</t>
  </si>
  <si>
    <t>Финансовое управление Администрации Суксунского городского округа</t>
  </si>
  <si>
    <t>01 00 00 00 00 0000 000</t>
  </si>
  <si>
    <t>ИСТОЧНИКИ ВНУТРЕННЕГО ФИНАНСИРОВАНИЯ ДЕФИЦИТА БЮДЖЕТА</t>
  </si>
  <si>
    <t>01 06 00 00 00 0000 000</t>
  </si>
  <si>
    <t>Иные 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</si>
  <si>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</si>
  <si>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</si>
  <si>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</si>
  <si>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</si>
  <si>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</si>
  <si>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</si>
  <si>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</si>
  <si>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01 05 02 01 04 0000 510</t>
  </si>
  <si>
    <t>Увеличение  прочих остатков денежных средств бюджетов городских округов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</si>
  <si>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</si>
  <si>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</si>
  <si>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</si>
  <si>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</si>
  <si>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</si>
  <si>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</si>
  <si>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01 05 02 01 04 0000 610</t>
  </si>
  <si>
    <t>Уменьшение прочих остатков денежных средств бюджетов городских округов</t>
  </si>
  <si>
    <t>Приложение № 6</t>
  </si>
  <si>
    <t>№ п/п</t>
  </si>
  <si>
    <t>Наименование муниципальной программы, непрограммного мероприятия, направления расходов</t>
  </si>
  <si>
    <t>Протяженность автомобильных дорог</t>
  </si>
  <si>
    <t xml:space="preserve">фактически отремонтированных, км. </t>
  </si>
  <si>
    <t>Всего</t>
  </si>
  <si>
    <t>в том числе за счет средств федерального, краевого бюджета</t>
  </si>
  <si>
    <t>1.</t>
  </si>
  <si>
    <t>Муниципальная программа «Создание комфортной среды проживания в Суксунском городском округе»</t>
  </si>
  <si>
    <t>в том числе:</t>
  </si>
  <si>
    <t>1.1.</t>
  </si>
  <si>
    <t xml:space="preserve">Содержание  автомобильных дорог местного значения </t>
  </si>
  <si>
    <t>1.2.</t>
  </si>
  <si>
    <t>1.3.</t>
  </si>
  <si>
    <t>Ремонт автомобильных дорог общего пользования местного значения в рамках софинансирования мероприятий с субсидиями из бюджета Пермского края, в том числе пообъектно:</t>
  </si>
  <si>
    <t>1.3.1.</t>
  </si>
  <si>
    <t>1.3.2.</t>
  </si>
  <si>
    <t>1.3.3.</t>
  </si>
  <si>
    <t>1.3.4.</t>
  </si>
  <si>
    <t>1.3.5.</t>
  </si>
  <si>
    <t>1.3.6.</t>
  </si>
  <si>
    <t>1.3.7.</t>
  </si>
  <si>
    <t>1.3.8.</t>
  </si>
  <si>
    <t>1.3.9.</t>
  </si>
  <si>
    <t>1.3.10.</t>
  </si>
  <si>
    <t>1.3.11</t>
  </si>
  <si>
    <t>1.3.12.</t>
  </si>
  <si>
    <t>1.3.13.</t>
  </si>
  <si>
    <t>1.3.14.</t>
  </si>
  <si>
    <t>1.3.15.</t>
  </si>
  <si>
    <t>1.3.16.</t>
  </si>
  <si>
    <t>1.3.17.</t>
  </si>
  <si>
    <t>1.3.18.</t>
  </si>
  <si>
    <t>1.4.</t>
  </si>
  <si>
    <t xml:space="preserve">Мероприятия по обеспечению безопасности дорожного движения </t>
  </si>
  <si>
    <t>2.</t>
  </si>
  <si>
    <t>Муниципальная программа «Формирование комфортной городской среды Суксунского городского округа»</t>
  </si>
  <si>
    <t>2.1.</t>
  </si>
  <si>
    <t>ремонт дворовых территорий многоквартирных домов, проездов к дворовым территориям многоквартирных домов</t>
  </si>
  <si>
    <t>ВСЕГО</t>
  </si>
  <si>
    <t>1.3.19.</t>
  </si>
  <si>
    <t>Единый налог на вмененный доход для отдельных видов деятельности</t>
  </si>
  <si>
    <t>Единый сельскохозяйственный налог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</si>
  <si>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</si>
  <si>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</si>
  <si>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</si>
  <si>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сбросы загрязняющих веществ в водные объекты</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</si>
  <si>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</si>
  <si>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</si>
  <si>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</si>
  <si>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</si>
  <si>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</si>
  <si>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</si>
  <si>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</si>
  <si>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</si>
  <si>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</si>
  <si>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</si>
  <si>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</si>
  <si>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</si>
  <si>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</si>
  <si>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</si>
  <si>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Невыясненные поступления, зачисляемые в бюджеты городских округов</t>
  </si>
  <si>
    <t>Средства самообложения граждан, зачисляемые в бюджеты городских округов</t>
  </si>
  <si>
    <t>Инициативные платежи, зачисляемые в бюджеты городских округов</t>
  </si>
  <si>
    <t>Дотации бюджетам городских округов на выравнивание бюджетной обеспеченности из бюджета субъекта Российской Федерации</t>
  </si>
  <si>
    <t>Дотации (гранты) бюджетам городских округов за достижение показателей деятельности органов местного самоуправления</t>
  </si>
  <si>
    <t>Прочие дотации бюджетам городских округов</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</si>
  <si>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</si>
  <si>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</si>
  <si>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реализацию мероприятий по обеспечению жильем молодых семей</t>
  </si>
  <si>
    <t>Субсидии бюджетам городских округов на реализацию программ формирования современной городской среды</t>
  </si>
  <si>
    <t>Субсидии бюджетам городских округов на обеспечение комплексного развития сельских территорий</t>
  </si>
  <si>
    <t>Субсидии бюджетам городских округов на подготовку проектов межевания земельных участков и на проведение кадастровых работ</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</si>
  <si>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</si>
  <si>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</si>
  <si>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</si>
  <si>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</si>
  <si>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Прочие субвенции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</si>
  <si>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</si>
  <si>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</si>
  <si>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Приложение № 1</t>
  </si>
  <si>
    <t xml:space="preserve">к Решению Думы Суксунского                                                                                                                                        </t>
  </si>
  <si>
    <t xml:space="preserve">городского округа </t>
  </si>
  <si>
    <t>Код бюджетной классификации</t>
  </si>
  <si>
    <t>администратора поступлений</t>
  </si>
  <si>
    <t>доходов бюджета Суксунского городского округа</t>
  </si>
  <si>
    <t>048</t>
  </si>
  <si>
    <t>Федеральная служба по надзору в сфере природопользования</t>
  </si>
  <si>
    <t>1 12 01010 01 0000 120</t>
  </si>
  <si>
    <t>1 12 01030 01 0000 120</t>
  </si>
  <si>
    <t xml:space="preserve"> 1 03 02231 01 0000 110</t>
  </si>
  <si>
    <t xml:space="preserve"> 1 03 02241 01 0000 110</t>
  </si>
  <si>
    <t xml:space="preserve"> 1 03 02251 01 0000 110</t>
  </si>
  <si>
    <t xml:space="preserve"> 1 03 02261 01 0000 110</t>
  </si>
  <si>
    <t>182</t>
  </si>
  <si>
    <t>Федеральная налоговая служба</t>
  </si>
  <si>
    <t xml:space="preserve"> 1 01 02000 01 0000 110</t>
  </si>
  <si>
    <t xml:space="preserve">Налог на доходы физических лиц </t>
  </si>
  <si>
    <t xml:space="preserve"> 1 01 02010 01 0000 110</t>
  </si>
  <si>
    <t xml:space="preserve"> 1 01 02020 01 0000 110</t>
  </si>
  <si>
    <t xml:space="preserve"> 1 01 02030 01 0000 110</t>
  </si>
  <si>
    <t xml:space="preserve"> 1 01 02040 01 0000 110</t>
  </si>
  <si>
    <t xml:space="preserve"> 1 01 02080 01 0000 110</t>
  </si>
  <si>
    <t xml:space="preserve"> 1 05 02010 02 0000 110</t>
  </si>
  <si>
    <t>1 05 03010 01 0000 110</t>
  </si>
  <si>
    <t>1 05 04010 02 0000 110</t>
  </si>
  <si>
    <t>1 06 01020 04 0000 110</t>
  </si>
  <si>
    <t>1 06 06032 04 0000 110</t>
  </si>
  <si>
    <t>1 06 06042 04 0000 110</t>
  </si>
  <si>
    <t xml:space="preserve"> 1 08 03010 01 0000 110</t>
  </si>
  <si>
    <t>188</t>
  </si>
  <si>
    <t>Министерство внутренних дел Российской Федерации</t>
  </si>
  <si>
    <t>Администрации Суксунского городского округа Пермского края</t>
  </si>
  <si>
    <t>2 18 04020 04 0000 150</t>
  </si>
  <si>
    <t>2 19 60010 04 0000 150</t>
  </si>
  <si>
    <t>Контрольно - счетная палата Суксунского городского округа</t>
  </si>
  <si>
    <t>811</t>
  </si>
  <si>
    <t>Администрация губернатора Пермского края</t>
  </si>
  <si>
    <t>815</t>
  </si>
  <si>
    <t>Государственная инспекция по экологии и природопользованию Пермского края</t>
  </si>
  <si>
    <t>816</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</si>
  <si>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</si>
  <si>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</si>
  <si>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</si>
  <si>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886</t>
  </si>
  <si>
    <t xml:space="preserve">Агентство по делам юстиции и мировых судей Пермского края </t>
  </si>
  <si>
    <t>1 16 01173 01 0008 140</t>
  </si>
  <si>
    <t>1 16 01173 01 9000 140</t>
  </si>
  <si>
    <t>Всего доходов</t>
  </si>
  <si>
    <t>Доходы бюджета Суксунского городского округа за 2023 год по кодам классификации доходов бюджетов, тыс.рублей</t>
  </si>
  <si>
    <t>1 12 01041 01 0000 120</t>
  </si>
  <si>
    <t>Плата за размещение отходов производства</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</si>
  <si>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</si>
  <si>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1 01 02130 01 0000 110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</si>
  <si>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</si>
  <si>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1 01 02140 01 0000 110</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</si>
  <si>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</si>
  <si>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</si>
  <si>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1 05 01011 01 0000 110 </t>
  </si>
  <si>
    <t xml:space="preserve"> 1 05 01021 01 0000 110 </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</si>
  <si>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</si>
  <si>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 xml:space="preserve"> 2 19 25304 04 0000 150</t>
  </si>
  <si>
    <t xml:space="preserve"> 2 19 45303 04 0000 150</t>
  </si>
  <si>
    <t>1 16 01173 01 0007 140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</si>
  <si>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</si>
  <si>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</si>
  <si>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</si>
  <si>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Платежи, уплачиваемые в целях возмещения вреда, причиняемого автомобильным дорогам местного значения тяжеловесными транспортными средствами</t>
  </si>
  <si>
    <t xml:space="preserve"> 1 16 10123 01 0041 140 </t>
  </si>
  <si>
    <t xml:space="preserve"> 1 11 05012 04 0000 120 </t>
  </si>
  <si>
    <t xml:space="preserve"> 1 11 05034 04 0000 120 </t>
  </si>
  <si>
    <t xml:space="preserve"> 1 11 09044 04 0000 120 </t>
  </si>
  <si>
    <t xml:space="preserve"> 1 13 02994 04 0000 130 </t>
  </si>
  <si>
    <t>1 14 02043 04 0000 410</t>
  </si>
  <si>
    <t xml:space="preserve"> 1 14 06012 04 0000 430 </t>
  </si>
  <si>
    <t xml:space="preserve"> 1 14 06312 04 0000 430 </t>
  </si>
  <si>
    <t>1 16 01084 01 0000 140</t>
  </si>
  <si>
    <t xml:space="preserve"> 1 16 02020 02 0000 140 </t>
  </si>
  <si>
    <t xml:space="preserve"> 1 16 07010 04 0000 140 </t>
  </si>
  <si>
    <t xml:space="preserve"> 1 16 10100 04 0000 140 </t>
  </si>
  <si>
    <t>1 17 01040 04 0000 180</t>
  </si>
  <si>
    <t>1 17 14020 04 0000 150</t>
  </si>
  <si>
    <t>1 17 15020 04 0000 150</t>
  </si>
  <si>
    <t>2 02 16549 04 0000 150</t>
  </si>
  <si>
    <t xml:space="preserve">2 02 25467 04 0000 150 </t>
  </si>
  <si>
    <t>2 02 25497 04 0000 150</t>
  </si>
  <si>
    <t>2 02 25555 04 0000 150</t>
  </si>
  <si>
    <t>2 02 25576 04 0000 150</t>
  </si>
  <si>
    <t>2 02 25599 04 0000 150</t>
  </si>
  <si>
    <t xml:space="preserve"> 2 02 29999 04 0000 150 </t>
  </si>
  <si>
    <t xml:space="preserve"> 2 02 30024 04 0000 150 </t>
  </si>
  <si>
    <t xml:space="preserve"> 2 02 35082 04 0000 150 </t>
  </si>
  <si>
    <t xml:space="preserve"> 2 02 35118 04 0000 150 </t>
  </si>
  <si>
    <t xml:space="preserve"> 2 02 35120 04 0000 150 </t>
  </si>
  <si>
    <t xml:space="preserve"> 2 02 35930 04 0000 150 </t>
  </si>
  <si>
    <t xml:space="preserve"> 2 02 39999 04 0000 150 </t>
  </si>
  <si>
    <t xml:space="preserve"> 2 02 49999 04 0000 150 </t>
  </si>
  <si>
    <t xml:space="preserve"> 2 02 45179 04 0000 150 </t>
  </si>
  <si>
    <t xml:space="preserve"> 2 02 45303 04 0000 150 </t>
  </si>
  <si>
    <t>1 16 11064 01 0000 140</t>
  </si>
  <si>
    <t xml:space="preserve"> 2 02 20077 04 0000 150 </t>
  </si>
  <si>
    <t xml:space="preserve">2 02 15001 04 0000 150 </t>
  </si>
  <si>
    <t>2 02 19999 04 0000 150</t>
  </si>
  <si>
    <t xml:space="preserve"> 1 16 01053 01 0035 140 </t>
  </si>
  <si>
    <t xml:space="preserve"> 1 16 01053 01 9000 140 </t>
  </si>
  <si>
    <t xml:space="preserve">1 16 01063 01 0023 140 </t>
  </si>
  <si>
    <t xml:space="preserve">1 16 01063 01 0101 140 </t>
  </si>
  <si>
    <t xml:space="preserve">1 16 01063 01 9000 140 </t>
  </si>
  <si>
    <t xml:space="preserve"> 1 16 01203 01 0021 140 </t>
  </si>
  <si>
    <t xml:space="preserve"> 1 16 01203 01 9000 140 </t>
  </si>
  <si>
    <t xml:space="preserve"> 1 16 11050 01 0000 140 </t>
  </si>
  <si>
    <t>1 16 01143 01 9000 140</t>
  </si>
  <si>
    <t>1 16 01193 01 0005 140</t>
  </si>
  <si>
    <t>1 16 10123 01 0000 140</t>
  </si>
  <si>
    <t xml:space="preserve"> 1 16 01053 01 0027 140 </t>
  </si>
  <si>
    <t xml:space="preserve"> 1 16 01063 01 0009 140 </t>
  </si>
  <si>
    <t xml:space="preserve"> 1 16 01063 01 0101 140 </t>
  </si>
  <si>
    <t xml:space="preserve"> 1 16 01073 01 0017 140 </t>
  </si>
  <si>
    <t xml:space="preserve"> 1 16 01073 01 0019 140 </t>
  </si>
  <si>
    <t xml:space="preserve"> 1 16 01073 01 0027 140 </t>
  </si>
  <si>
    <t xml:space="preserve"> 1 16 01083 01 0028 140 </t>
  </si>
  <si>
    <t xml:space="preserve"> 1 16 01083 01 0281 140 </t>
  </si>
  <si>
    <t xml:space="preserve"> 1 16 01143 01 0002 140 </t>
  </si>
  <si>
    <t xml:space="preserve"> 1 16 01143 01 9000 140 </t>
  </si>
  <si>
    <t>1 16 01153 01 9000 140</t>
  </si>
  <si>
    <t xml:space="preserve"> 1 16 01193 01 0005 140 </t>
  </si>
  <si>
    <t xml:space="preserve"> 1 16 01193 01 0013 140 </t>
  </si>
  <si>
    <t xml:space="preserve"> 1 16 01193 01 0029 140 </t>
  </si>
  <si>
    <t xml:space="preserve"> 1 16 01193 01 9000 140 </t>
  </si>
  <si>
    <t xml:space="preserve"> 1 16 01203 01 0010 140 </t>
  </si>
  <si>
    <t xml:space="preserve"> 1 16 01333 01 0016 140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</si>
  <si>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</si>
  <si>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</si>
  <si>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</si>
  <si>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</si>
  <si>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</si>
  <si>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</si>
  <si>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</si>
  <si>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</si>
  <si>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</si>
  <si>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патентной системы налогообложения, зачисляемый в бюджеты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</si>
  <si>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</si>
  <si>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</si>
  <si>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</si>
  <si>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</si>
  <si>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Плата за выбросы загрязняющих веществ в атмосферный воздух стационарными объектами</t>
  </si>
  <si>
    <t>Прочие доходы от компенсации затрат бюджетов муниципальных округов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</si>
  <si>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</si>
  <si>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</si>
  <si>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</si>
  <si>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</si>
  <si>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</si>
  <si>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</si>
  <si>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</si>
  <si>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</si>
  <si>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от     .     .2024 № </t>
  </si>
  <si>
    <t>Источники финансирования дефицита бюджета Суксунского городского округа за 2023 год по кодам классификации источников финансирования дефицитов бюджетов, тыс.рублей</t>
  </si>
  <si>
    <t xml:space="preserve">от     .    .2024 № </t>
  </si>
  <si>
    <t>Расходы муниципального дорожного фонда Суксунского городского округа за 2023 год, тыс.рублей</t>
  </si>
  <si>
    <t>Приложение № 2</t>
  </si>
  <si>
    <t xml:space="preserve">от       .    .2024 № </t>
  </si>
  <si>
    <t xml:space="preserve">Расходы бюджета Суксунского городского округа за 2023 год по разделам и подразделам, целевым статьям и видам расходов  классификации расходов бюджетов, тыс.рублей </t>
  </si>
  <si>
    <t>Рз, ПР</t>
  </si>
  <si>
    <t>КВР</t>
  </si>
  <si>
    <t>Наименование</t>
  </si>
  <si>
    <t>1400000000</t>
  </si>
  <si>
    <t>Муниципальная программа "Совершенствование муниципального управления в Суксунском городском округе"</t>
  </si>
  <si>
    <t>1420000000</t>
  </si>
  <si>
    <t>Подпрограмма "Развитие муниципальной службы и организация деятельности органов местного самоуправления"</t>
  </si>
  <si>
    <t>1420100000</t>
  </si>
  <si>
    <t>1420100040</t>
  </si>
  <si>
    <t>1420100030</t>
  </si>
  <si>
    <t>142012T060</t>
  </si>
  <si>
    <t>142012К080</t>
  </si>
  <si>
    <t>142012П040</t>
  </si>
  <si>
    <t>142012П060</t>
  </si>
  <si>
    <t>142012С050</t>
  </si>
  <si>
    <t>142012С090</t>
  </si>
  <si>
    <t>142012С250</t>
  </si>
  <si>
    <t>142012У100</t>
  </si>
  <si>
    <t>142012У110</t>
  </si>
  <si>
    <t>Осуществление отдельного государственного полномочия по планированию использования земель сельскохозяйственного назначения</t>
  </si>
  <si>
    <t>Основное мероприятие "Ограничение влияния на криминогенную обстановку лиц, склонных к совершению правонарушений"</t>
  </si>
  <si>
    <t>041022П010</t>
  </si>
  <si>
    <t>071012И060</t>
  </si>
  <si>
    <t>Проведение работ по проектированию объектов недвижимого имущества</t>
  </si>
  <si>
    <t>07102SP250</t>
  </si>
  <si>
    <t>Снос расселенных жилых домов и нежилых зданий (сооружений), расположенных на территории муниципальных образований Пермского края</t>
  </si>
  <si>
    <t>071032И170</t>
  </si>
  <si>
    <t>Обеспечение содержания и обслуживания объектов имущества, входящих в муниципальную казну</t>
  </si>
  <si>
    <t>072012И190</t>
  </si>
  <si>
    <t>Проведение проверок соблюдения земельного законодательства в отношении физических и юридических лиц</t>
  </si>
  <si>
    <t>072022И260</t>
  </si>
  <si>
    <t>Проведение независимой оценки земельных участков</t>
  </si>
  <si>
    <t>072022И280</t>
  </si>
  <si>
    <t>073012И380</t>
  </si>
  <si>
    <t>091012В010</t>
  </si>
  <si>
    <t>0910200000</t>
  </si>
  <si>
    <t>091022В020</t>
  </si>
  <si>
    <t>Проведение мероприятий патриотической направленности, чествование Почетных граждан Суксунского района</t>
  </si>
  <si>
    <t>0910300000</t>
  </si>
  <si>
    <t>091032В030</t>
  </si>
  <si>
    <t>091032В050</t>
  </si>
  <si>
    <t>091032В060</t>
  </si>
  <si>
    <t>Проведение мероприятий для граждан пожилого возраста из числа пострадавших от политических репрессий, посвященных Дню памяти жертв политических репрессий</t>
  </si>
  <si>
    <t>092012В070</t>
  </si>
  <si>
    <t>092022В080</t>
  </si>
  <si>
    <t>Проведение национальных и религиозных праздников (в т.ч. фестивали, конкурсы, семинары и т.д.)</t>
  </si>
  <si>
    <t>092022В090</t>
  </si>
  <si>
    <t>1410000000</t>
  </si>
  <si>
    <t>Подпрограмма "Формирование общедоступной информационно-коммуникационной среды"</t>
  </si>
  <si>
    <t>1410100000</t>
  </si>
  <si>
    <t>Основное мероприятие "Совершенствование информирования населения"</t>
  </si>
  <si>
    <t>141012У010</t>
  </si>
  <si>
    <t>Информирование населения через средства массовой информации</t>
  </si>
  <si>
    <t>142012У020</t>
  </si>
  <si>
    <t>Взносы в Совет муниципальных образований Пермского края</t>
  </si>
  <si>
    <t>920002P270</t>
  </si>
  <si>
    <t>Краевой конкурс "Лидеры общественного самоуправления"</t>
  </si>
  <si>
    <t>920002Я040</t>
  </si>
  <si>
    <t>Разработка программы комплексного развития социальной инфраструктуры</t>
  </si>
  <si>
    <t>Осуществление первичного воинского учета органами местного самоуправления поселений, муниципальных и городских округов</t>
  </si>
  <si>
    <t>0430200000</t>
  </si>
  <si>
    <t>043022П070</t>
  </si>
  <si>
    <t>Установка системы видеонаблюдения в местах массового скопления людей</t>
  </si>
  <si>
    <t>043022П080</t>
  </si>
  <si>
    <t>044022П100</t>
  </si>
  <si>
    <t>Оборудование передвижных спасательных постов в местах массового отдыха населения и обучение населения приемам спасения на воде</t>
  </si>
  <si>
    <t>Основное мероприятие "Мероприятия по подготовке населения и организаций к действиям при ЧС в мирное и военное время"</t>
  </si>
  <si>
    <t>044032П110</t>
  </si>
  <si>
    <t>Организация обучения населения способам защиты и действиям при ЧС природного и техногенного характера</t>
  </si>
  <si>
    <t>044032П120</t>
  </si>
  <si>
    <t>Создание и содержание в готовности аварийно-спасательного формирования на территорий Суксунского городского округа</t>
  </si>
  <si>
    <t>Основное мероприятие "Повышение защищенности населения и территорий Суксунского городского округа от чрезвычайных ситуаций природного и техногенного характера"</t>
  </si>
  <si>
    <t>044042П140</t>
  </si>
  <si>
    <t>Создание местной автоматизированной системы централизованного оповещения населения</t>
  </si>
  <si>
    <t>0440500000</t>
  </si>
  <si>
    <t>Основное мероприятие "Обеспечение функционирования объектов гражданской обороны в соответствии с установленными требованиями"</t>
  </si>
  <si>
    <t>044052П150</t>
  </si>
  <si>
    <t>Изготовление карт к Плану по гражданской обороне и защите населения Суксунского городского округа</t>
  </si>
  <si>
    <t>0450100000</t>
  </si>
  <si>
    <t>045012П160</t>
  </si>
  <si>
    <t>045012П170</t>
  </si>
  <si>
    <t>045012П180</t>
  </si>
  <si>
    <t>045012П190</t>
  </si>
  <si>
    <t>045012П200</t>
  </si>
  <si>
    <t>Устройство и ремонт пожарных пирсов (площадок), пожарных водоемов</t>
  </si>
  <si>
    <t>045012П210</t>
  </si>
  <si>
    <t>920002Я060</t>
  </si>
  <si>
    <t>Поддержание жизнеобеспечения населения при авариях на сетях и сооружениях жилищно-коммунального хозяйства</t>
  </si>
  <si>
    <t>0410100000</t>
  </si>
  <si>
    <t>04101SП020</t>
  </si>
  <si>
    <t>0640100000</t>
  </si>
  <si>
    <t>0640100030</t>
  </si>
  <si>
    <t>0510000000</t>
  </si>
  <si>
    <t>Подпрограмма "Развитие сельского хозяйства Суксунского городского округа"</t>
  </si>
  <si>
    <t>0510100000</t>
  </si>
  <si>
    <t>Основное мероприятие "Реализация мероприятий по предотвращению распространения и уничтожению борщевика Сосновского"</t>
  </si>
  <si>
    <t>051012Г050</t>
  </si>
  <si>
    <t>0510200000</t>
  </si>
  <si>
    <t>Основное мероприятие "Организация семинаров, конференций, "круглых столов", консультаций для МФХ"</t>
  </si>
  <si>
    <t>051022Г020</t>
  </si>
  <si>
    <t>Проведение окружных смотров - конкурсов в сфере АПК "Лучший по профессии"</t>
  </si>
  <si>
    <t>Подготовка проектов межевания земельных участков, выделяемых в счет невостребованных земельных долей, находящихся в собственности муниципальных образований</t>
  </si>
  <si>
    <t>Проведение кадастровых работ в отношении земельных участков из состава земель сельскохозяйственного назначения, государственная собственность на которые не разграничена, и земельных участков, выделяемых в счет невостребованных земельных долей, находящихся в собственности муниципальных образований</t>
  </si>
  <si>
    <t>Подпрограмма "Развитие инфраструктуры Суксунского городского округа"</t>
  </si>
  <si>
    <t>0620500000</t>
  </si>
  <si>
    <t>Основное мероприятие "Обеспечение безопасности гидротехнических сооружений"</t>
  </si>
  <si>
    <t>062052Д090</t>
  </si>
  <si>
    <t>Проектирование, строительство (реконструкция), капитальный ремонт и ремонт гидротехнических сооружений муниципальной собственности, бесхозяйных гидротехнических сооружений</t>
  </si>
  <si>
    <t>062052Д100</t>
  </si>
  <si>
    <t>Предпроектное обследование гидротехнических сооружений муниципальной собственности</t>
  </si>
  <si>
    <t>0520200000</t>
  </si>
  <si>
    <t>Основное мероприятие "Возмещение недополученных доходов и (или) финансового обеспечения (возмещения) затрат в связи с предоставлением услуг"</t>
  </si>
  <si>
    <t>052022Г040</t>
  </si>
  <si>
    <t>Подпрограмма "Развитие дорожной деятельности и безопасности дорожного движения"</t>
  </si>
  <si>
    <t>0610100000</t>
  </si>
  <si>
    <t>Основное мероприятие "Повышение безопасности дорожного движения на автомобильных дорогах и обеспечение сохранности автомобильных дорог"</t>
  </si>
  <si>
    <t>061012Д010</t>
  </si>
  <si>
    <t>061012Д020</t>
  </si>
  <si>
    <t>0610200000</t>
  </si>
  <si>
    <t>Основное мероприятие "Приведение в нормативное состояние автомобильных дорог"</t>
  </si>
  <si>
    <t>061022Д030</t>
  </si>
  <si>
    <t>061022Д040</t>
  </si>
  <si>
    <t>Обследование и ремонт мостовых сооружений</t>
  </si>
  <si>
    <t>06102ST040</t>
  </si>
  <si>
    <t>Проектирование, строительство (реконструкция), капитальный ремонт и ремонт автомобильных дорог общего пользования местного значения</t>
  </si>
  <si>
    <t>052012Г030</t>
  </si>
  <si>
    <t>Организация и проведение дня предпринимателя, конкурса "Предприниматель года"</t>
  </si>
  <si>
    <t>0720300000</t>
  </si>
  <si>
    <t>Основное мероприятие "Обеспечение жилищного строительства земельными участками"</t>
  </si>
  <si>
    <t>072032И180</t>
  </si>
  <si>
    <t>Формирование земельных участков для предоставления отдельным категориям граждан на территории Суксунского городского округа</t>
  </si>
  <si>
    <t>072032И310</t>
  </si>
  <si>
    <t>Формирование земельных участков для предоставления многодетным на территории Суксунского городского округа</t>
  </si>
  <si>
    <t>073012И350</t>
  </si>
  <si>
    <t>07301SЦ140</t>
  </si>
  <si>
    <t>Муниципальная программа "Приобретение в собственность муниципального образования "Суксунский городской округ" объектов муниципального жилищного фонда"</t>
  </si>
  <si>
    <t>1120100000</t>
  </si>
  <si>
    <t>1120141000</t>
  </si>
  <si>
    <t>Приобретение объектов муниципального жилищного фонда</t>
  </si>
  <si>
    <t>1130000000</t>
  </si>
  <si>
    <t>1130100000</t>
  </si>
  <si>
    <t>113012С070</t>
  </si>
  <si>
    <t>Основное мероприятие "Развитие систем водоснабжения и водоотведения"</t>
  </si>
  <si>
    <t>06201SP180</t>
  </si>
  <si>
    <t>Ремонт водопроводных и канализационных сетей</t>
  </si>
  <si>
    <t>0620200000</t>
  </si>
  <si>
    <t>Основное мероприятие "Развитие систем теплоснабжения"</t>
  </si>
  <si>
    <t>062022Д060</t>
  </si>
  <si>
    <t>0620300000</t>
  </si>
  <si>
    <t>Основное мероприятие "Развитие систем газоснабжения"</t>
  </si>
  <si>
    <t>062032Д070</t>
  </si>
  <si>
    <t>Техническое обслуживание газопроводов</t>
  </si>
  <si>
    <t>06203SЖ330</t>
  </si>
  <si>
    <t>0620400000</t>
  </si>
  <si>
    <t>Основное мероприятие "Разработка программ развития систем коммунальной инфраструктуры"</t>
  </si>
  <si>
    <t>062042Д080</t>
  </si>
  <si>
    <t>Разработка программ развития систем коммунальной инфраструктуры</t>
  </si>
  <si>
    <t>Проведение мероприятий, в том числе природоохранных, на источниках водоснабжения</t>
  </si>
  <si>
    <t>121012Б060</t>
  </si>
  <si>
    <t>121012Б090</t>
  </si>
  <si>
    <t>121012Б100</t>
  </si>
  <si>
    <t>1210300000</t>
  </si>
  <si>
    <t>12103SP060</t>
  </si>
  <si>
    <t>12103SP080</t>
  </si>
  <si>
    <t>122012Б120</t>
  </si>
  <si>
    <t>063012Д110</t>
  </si>
  <si>
    <t>Проведение конкурса творческих работ "Краски земли Суксунской</t>
  </si>
  <si>
    <t>063012Д120</t>
  </si>
  <si>
    <t>Проведение смотра -конкурса образовательных организаций на лучшую организацию экологического воспитания и природоохранную деятельность учащихся</t>
  </si>
  <si>
    <t>063012Д130</t>
  </si>
  <si>
    <t>Проведение конкурса детских экологических проектов "Моя планета"</t>
  </si>
  <si>
    <t>0210400000</t>
  </si>
  <si>
    <t>Основное мероприятие "Мероприятия в сфере дошкольного образования детей"</t>
  </si>
  <si>
    <t>021042Н420</t>
  </si>
  <si>
    <t>Оснащение оборудованием образовательных организаций, реализующих программы дошкольного образования, в соответствии с требованиями федерального государственного образовательного стандарта дошкольного образования</t>
  </si>
  <si>
    <t>02202SP350</t>
  </si>
  <si>
    <t>Благоустройство территорий образовательных учреждений по приоритетному проекту "Школьный двор" программы "Комфортный край"</t>
  </si>
  <si>
    <t>022EВ51790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</si>
  <si>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расположенных на территории Пермского края</t>
  </si>
  <si>
    <t>131022М020</t>
  </si>
  <si>
    <t>Ремонтные работы по имущественному комплексу учреждения</t>
  </si>
  <si>
    <t>1310300000</t>
  </si>
  <si>
    <t>131032М130</t>
  </si>
  <si>
    <t>Создание условий для развития кадрового потенциала Суксунского городского округа</t>
  </si>
  <si>
    <t>0420100000</t>
  </si>
  <si>
    <t>042012П040</t>
  </si>
  <si>
    <t>042012П240</t>
  </si>
  <si>
    <t>Проведение ремонта детского городка безопасности</t>
  </si>
  <si>
    <t>0310500000</t>
  </si>
  <si>
    <t>Основное мероприятие "Организация деятельности проекта "Социальный кинозал""</t>
  </si>
  <si>
    <t>031052A130</t>
  </si>
  <si>
    <t>Организация мероприятий в условиях работы социального кинозала</t>
  </si>
  <si>
    <t>032012A070</t>
  </si>
  <si>
    <t>Изготовление и распространение социальной рекламы, пропагандирующей культурные ценности Суксунского городского округа</t>
  </si>
  <si>
    <t>Выплата единовременных премий обучающимся в частных и муниципальных образовательных организациях Пермского края</t>
  </si>
  <si>
    <t>Основное мероприятие "Переселение граждан из жилищного фонда, признанного аварийным, непригодным для проживания, путем приобретения жилых помещений для предоставления по договору социального найма, либо путем предоставления социальной выплаты"</t>
  </si>
  <si>
    <t>111012Ж010</t>
  </si>
  <si>
    <t>Предоставление социальной выплаты</t>
  </si>
  <si>
    <t>113012С080</t>
  </si>
  <si>
    <t>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</si>
  <si>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Реализация мероприятий по обеспечению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</si>
  <si>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0120200000</t>
  </si>
  <si>
    <t>Основное мероприятие "Комплекс мер по развитию системы подготовки спортивного резерва"</t>
  </si>
  <si>
    <t>012022С080</t>
  </si>
  <si>
    <t>Выявление и поддержка талантливых спортсменов, премирование спортсменов-победителей районных, краевых, всероссийских игр</t>
  </si>
  <si>
    <t>013022С110</t>
  </si>
  <si>
    <t>Проведение физкультурно-оздоровительных и спортивно-массовых мероприятий для людей с ОВЗ</t>
  </si>
  <si>
    <t>1102</t>
  </si>
  <si>
    <t>Массовый спорт</t>
  </si>
  <si>
    <t>01103SФ130</t>
  </si>
  <si>
    <t>Устройство спортивных площадок и оснащение объектов спортивным оборудованием и инвентарем для занятий физической культурой и спортом</t>
  </si>
  <si>
    <t>Расходы бюджета Суксунского городского округа за 2023 год по ведомственной структуре расходов бюджета, тыс.рублей</t>
  </si>
  <si>
    <t>КВСР</t>
  </si>
  <si>
    <t>КФСР</t>
  </si>
  <si>
    <t>КЦСР</t>
  </si>
  <si>
    <t>Расходы бюджета Суксунского городского округа за 2023 год по целевым статьям (муниципальным программам и непрограммным направлениям деятельности), группам видов расходов классификации расходов бюджетов, тыс.рублей</t>
  </si>
  <si>
    <t xml:space="preserve">от       .     .2024 № </t>
  </si>
  <si>
    <t>Ремонт автомобильной дороги Суксун-Сивково, км 000+000 - км 001+000</t>
  </si>
  <si>
    <t>Ремонт автомобильной дороги Пермь-Екатеринбург - Балаши, км 000+000-км 001+000</t>
  </si>
  <si>
    <t>Ремонт автомобильной дороги Сабарка-Моргуново, км 000+753 - км 001+321</t>
  </si>
  <si>
    <t>Ремонт автомобильной дороги Ключи-Агафонково (уч. Тис-Агафонково), км 021+500 - км 022+443</t>
  </si>
  <si>
    <t>Ремонт автомобильной дороги Суксун-Поедуги-Сызганка (уч.Поедуги-Сызганка), км 013+250- км 013+792</t>
  </si>
  <si>
    <t>Ремонт автомобильной дороги Суксун-Сасыково, км 003+260- км 004+260</t>
  </si>
  <si>
    <t>Ремонт автомобильной дороги Суксун-Поедуги-Сызганка (участок Суксун-Поедуги), км 000+715- км 001+432</t>
  </si>
  <si>
    <t>Ремонт автомобильной дороги Пепелыши-Бырма, км 006+000 - км 006+774</t>
  </si>
  <si>
    <t>Ремонт автомобильной дороги Пермь-Екатеринбург-Балаши, км 001+000 - км 001+929</t>
  </si>
  <si>
    <t>Ремонт автомобильной дороги Поедуги-Тарасово, км 001+253 - км 002+040</t>
  </si>
  <si>
    <t>Ремонт автомобильной дороги по ул. Мира от д. 7 до д. 23 в с. Брехово</t>
  </si>
  <si>
    <t>Ремонт автомобильной дороги по ул. Карла Маркса от д. 37 до д. 65Б, от д. 89 до д. 109, тротуара от д. 31 до д. 47, от д. 83 до д. 109 в п. Суксун</t>
  </si>
  <si>
    <t>Ремонт автомобильной дороги по ул. Ленина в с. Сыра от д. 60 до д. 117</t>
  </si>
  <si>
    <t>Ремонт автомобильной дороги Бор-Тебеняки, км 000+500 - км 002+020</t>
  </si>
  <si>
    <t>Ремонт автомобильной дороги Ключи-Агафонково (участок Тис-Агафонково), км 022+443 - км 023+500, км 025+000 - км 025+738</t>
  </si>
  <si>
    <t>Ремонт автомобильной дороги Пепелыши-Бырма, км 009+110 - км 010+670</t>
  </si>
  <si>
    <t>Ремонт автомобильной дороги Ключи-Агафонково (участок Ключи-Тис), км 011+000 - км 011+884</t>
  </si>
  <si>
    <t>Ремонт автомобильной дороги "Шахарово-Брехово" по ул.Золина в с.Ключи (тротуар от д.99 до д.151)</t>
  </si>
  <si>
    <t xml:space="preserve">нераспределенный остаток </t>
  </si>
  <si>
    <t>1.5.</t>
  </si>
  <si>
    <t>Ремонт автомобильных дорог общего пользования местного значения (без софинансирования)</t>
  </si>
  <si>
    <t xml:space="preserve">от           .2024  № </t>
  </si>
</sst>
</file>

<file path=xl/styles.xml><?xml version="1.0" encoding="utf-8"?>
<styleSheet xmlns="http://schemas.openxmlformats.org/spreadsheetml/2006/main">
  <numFmts count="6">
    <numFmt numFmtId="164" formatCode="_-* #,##0.00_р_._-;\-* #,##0.00_р_._-;_-* &quot;-&quot;??_р_._-;_-@_-"/>
    <numFmt numFmtId="165" formatCode="dd/mm/yyyy\ hh:mm"/>
    <numFmt numFmtId="166" formatCode="?"/>
    <numFmt numFmtId="167" formatCode="0.0"/>
    <numFmt numFmtId="168" formatCode="_-* #,##0.00&quot;р.&quot;_-;\-* #,##0.00&quot;р.&quot;_-;_-* &quot;-&quot;??&quot;р.&quot;_-;_-@_-"/>
    <numFmt numFmtId="169" formatCode="#,##0.0"/>
  </numFmts>
  <fonts count="69">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5"/>
      <name val="MS Sans Serif"/>
      <family val="2"/>
      <charset val="204"/>
    </font>
    <font>
      <sz val="8"/>
      <name val="Arial Cyr"/>
    </font>
    <font>
      <b/>
      <sz val="11"/>
      <name val="Times New Roman"/>
      <family val="1"/>
      <charset val="204"/>
    </font>
    <font>
      <sz val="10"/>
      <name val="Arial"/>
      <family val="2"/>
      <charset val="204"/>
    </font>
    <font>
      <b/>
      <sz val="12"/>
      <name val="Times New Roman"/>
      <family val="1"/>
      <charset val="204"/>
    </font>
    <font>
      <sz val="12"/>
      <name val="Times New Roman"/>
      <family val="1"/>
      <charset val="204"/>
    </font>
    <font>
      <sz val="12"/>
      <color indexed="0"/>
      <name val="Times New Roman"/>
      <family val="1"/>
      <charset val="204"/>
    </font>
    <font>
      <sz val="12"/>
      <color indexed="8"/>
      <name val="Times New Roman"/>
      <family val="1"/>
      <charset val="204"/>
    </font>
    <font>
      <sz val="11"/>
      <color indexed="8"/>
      <name val="Times New Roman"/>
      <family val="1"/>
      <charset val="204"/>
    </font>
    <font>
      <b/>
      <sz val="14"/>
      <name val="Times New Roman"/>
      <family val="1"/>
      <charset val="204"/>
    </font>
    <font>
      <sz val="11"/>
      <name val="Times New Roman"/>
      <family val="1"/>
      <charset val="204"/>
    </font>
    <font>
      <sz val="11"/>
      <color indexed="8"/>
      <name val="Calibri"/>
      <family val="2"/>
      <scheme val="minor"/>
    </font>
    <font>
      <b/>
      <sz val="14"/>
      <color indexed="0"/>
      <name val="Times New Roman"/>
      <family val="1"/>
      <charset val="204"/>
    </font>
    <font>
      <sz val="10"/>
      <name val="Arial Cyr"/>
      <charset val="204"/>
    </font>
    <font>
      <sz val="11"/>
      <name val="Times New Roman Cyr"/>
      <family val="1"/>
      <charset val="204"/>
    </font>
    <font>
      <sz val="10"/>
      <name val="Times New Roman Cyr"/>
      <family val="1"/>
      <charset val="204"/>
    </font>
    <font>
      <b/>
      <sz val="12"/>
      <name val="Times New Roman"/>
      <family val="1"/>
    </font>
    <font>
      <sz val="12"/>
      <name val="Arial Cyr"/>
      <charset val="204"/>
    </font>
    <font>
      <sz val="10"/>
      <name val="Times New Roman"/>
      <family val="1"/>
      <charset val="204"/>
    </font>
    <font>
      <sz val="10"/>
      <name val="Times New Roman"/>
      <family val="1"/>
    </font>
    <font>
      <sz val="11"/>
      <color theme="1"/>
      <name val="Times New Roman"/>
      <family val="1"/>
      <charset val="204"/>
    </font>
    <font>
      <sz val="10"/>
      <color indexed="8"/>
      <name val="Times New Roman"/>
      <family val="1"/>
      <charset val="204"/>
    </font>
    <font>
      <b/>
      <sz val="10"/>
      <name val="Times New Roman"/>
      <family val="1"/>
      <charset val="204"/>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MS Sans Serif"/>
      <family val="2"/>
      <charset val="204"/>
    </font>
    <font>
      <b/>
      <sz val="11"/>
      <color indexed="63"/>
      <name val="Calibri"/>
      <family val="2"/>
    </font>
    <font>
      <b/>
      <sz val="10"/>
      <color indexed="8"/>
      <name val="Arial"/>
      <family val="2"/>
    </font>
    <font>
      <b/>
      <sz val="10"/>
      <color indexed="39"/>
      <name val="Arial"/>
      <family val="2"/>
    </font>
    <font>
      <b/>
      <sz val="12"/>
      <color indexed="8"/>
      <name val="Arial"/>
      <family val="2"/>
      <charset val="204"/>
    </font>
    <font>
      <sz val="10"/>
      <color indexed="8"/>
      <name val="Arial"/>
      <family val="2"/>
      <charset val="204"/>
    </font>
    <font>
      <sz val="8"/>
      <name val="Arial"/>
      <family val="2"/>
    </font>
    <font>
      <b/>
      <sz val="8"/>
      <name val="Arial"/>
      <family val="2"/>
    </font>
    <font>
      <sz val="10"/>
      <color indexed="39"/>
      <name val="Arial"/>
      <family val="2"/>
    </font>
    <font>
      <sz val="19"/>
      <color indexed="48"/>
      <name val="Arial"/>
      <family val="2"/>
      <charset val="204"/>
    </font>
    <font>
      <sz val="10"/>
      <color indexed="10"/>
      <name val="Arial"/>
      <family val="2"/>
    </font>
    <font>
      <b/>
      <sz val="18"/>
      <color indexed="62"/>
      <name val="Cambria"/>
      <family val="2"/>
    </font>
    <font>
      <sz val="11"/>
      <color indexed="10"/>
      <name val="Calibri"/>
      <family val="2"/>
    </font>
    <font>
      <sz val="11"/>
      <color indexed="8"/>
      <name val="Calibri"/>
      <family val="2"/>
      <charset val="204"/>
    </font>
    <font>
      <sz val="8"/>
      <name val="Arial"/>
      <family val="2"/>
      <charset val="204"/>
    </font>
    <font>
      <sz val="11"/>
      <color theme="1"/>
      <name val="Calibri"/>
      <family val="2"/>
      <scheme val="minor"/>
    </font>
    <font>
      <sz val="10"/>
      <name val="Helv"/>
    </font>
    <font>
      <sz val="11"/>
      <name val="Times New Roman"/>
      <family val="1"/>
    </font>
    <font>
      <sz val="11"/>
      <name val="Arial Cyr"/>
      <charset val="204"/>
    </font>
    <font>
      <sz val="9"/>
      <name val="Times New Roman"/>
      <family val="1"/>
      <charset val="204"/>
    </font>
    <font>
      <sz val="11"/>
      <color indexed="0"/>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4"/>
      <color theme="1"/>
      <name val="Times New Roman"/>
      <family val="1"/>
      <charset val="204"/>
    </font>
    <font>
      <b/>
      <sz val="12"/>
      <color indexed="0"/>
      <name val="Times New Roman"/>
      <family val="1"/>
      <charset val="204"/>
    </font>
  </fonts>
  <fills count="51">
    <fill>
      <patternFill patternType="none"/>
    </fill>
    <fill>
      <patternFill patternType="gray125"/>
    </fill>
    <fill>
      <patternFill patternType="solid">
        <fgColor theme="0"/>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8"/>
        <bgColor indexed="58"/>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23"/>
      </patternFill>
    </fill>
    <fill>
      <patternFill patternType="solid">
        <fgColor indexed="15"/>
      </patternFill>
    </fill>
    <fill>
      <patternFill patternType="solid">
        <fgColor indexed="20"/>
      </patternFill>
    </fill>
    <fill>
      <patternFill patternType="solid">
        <fgColor indexed="6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58">
    <xf numFmtId="0" fontId="0" fillId="0" borderId="0"/>
    <xf numFmtId="0" fontId="7" fillId="0" borderId="0"/>
    <xf numFmtId="0" fontId="7" fillId="0" borderId="0"/>
    <xf numFmtId="0" fontId="15" fillId="0" borderId="0"/>
    <xf numFmtId="0" fontId="17" fillId="0" borderId="0"/>
    <xf numFmtId="0" fontId="17" fillId="0" borderId="0"/>
    <xf numFmtId="0" fontId="7" fillId="0" borderId="0"/>
    <xf numFmtId="0" fontId="3" fillId="0" borderId="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2"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29" fillId="1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0" fillId="19"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31" fillId="19" borderId="0" applyNumberFormat="0" applyBorder="0" applyAlignment="0" applyProtection="0"/>
    <xf numFmtId="0" fontId="32" fillId="33" borderId="4" applyNumberFormat="0" applyAlignment="0" applyProtection="0"/>
    <xf numFmtId="0" fontId="33" fillId="20" borderId="5" applyNumberFormat="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1" borderId="4" applyNumberFormat="0" applyAlignment="0" applyProtection="0"/>
    <xf numFmtId="0" fontId="41" fillId="0" borderId="9" applyNumberFormat="0" applyFill="0" applyAlignment="0" applyProtection="0"/>
    <xf numFmtId="0" fontId="42" fillId="31" borderId="0" applyNumberFormat="0" applyBorder="0" applyAlignment="0" applyProtection="0"/>
    <xf numFmtId="0" fontId="43" fillId="0" borderId="0"/>
    <xf numFmtId="0" fontId="7" fillId="30" borderId="10" applyNumberFormat="0" applyFont="0" applyAlignment="0" applyProtection="0"/>
    <xf numFmtId="0" fontId="44" fillId="33" borderId="11" applyNumberFormat="0" applyAlignment="0" applyProtection="0"/>
    <xf numFmtId="4" fontId="45" fillId="38" borderId="12" applyNumberFormat="0" applyProtection="0">
      <alignment vertical="center"/>
    </xf>
    <xf numFmtId="4" fontId="46" fillId="38" borderId="12" applyNumberFormat="0" applyProtection="0">
      <alignment vertical="center"/>
    </xf>
    <xf numFmtId="4" fontId="45" fillId="38" borderId="12" applyNumberFormat="0" applyProtection="0">
      <alignment horizontal="left" vertical="center" indent="1"/>
    </xf>
    <xf numFmtId="0" fontId="45" fillId="38" borderId="12" applyNumberFormat="0" applyProtection="0">
      <alignment horizontal="left" vertical="top" indent="1"/>
    </xf>
    <xf numFmtId="4" fontId="45" fillId="3" borderId="0" applyNumberFormat="0" applyProtection="0">
      <alignment horizontal="left" vertical="center" indent="1"/>
    </xf>
    <xf numFmtId="4" fontId="27" fillId="8" borderId="12" applyNumberFormat="0" applyProtection="0">
      <alignment horizontal="right" vertical="center"/>
    </xf>
    <xf numFmtId="4" fontId="27" fillId="4" borderId="12" applyNumberFormat="0" applyProtection="0">
      <alignment horizontal="right" vertical="center"/>
    </xf>
    <xf numFmtId="4" fontId="27" fillId="39" borderId="12" applyNumberFormat="0" applyProtection="0">
      <alignment horizontal="right" vertical="center"/>
    </xf>
    <xf numFmtId="4" fontId="27" fillId="40" borderId="12" applyNumberFormat="0" applyProtection="0">
      <alignment horizontal="right" vertical="center"/>
    </xf>
    <xf numFmtId="4" fontId="27" fillId="41" borderId="12" applyNumberFormat="0" applyProtection="0">
      <alignment horizontal="right" vertical="center"/>
    </xf>
    <xf numFmtId="4" fontId="27" fillId="42" borderId="12" applyNumberFormat="0" applyProtection="0">
      <alignment horizontal="right" vertical="center"/>
    </xf>
    <xf numFmtId="4" fontId="27" fillId="10" borderId="12" applyNumberFormat="0" applyProtection="0">
      <alignment horizontal="right" vertical="center"/>
    </xf>
    <xf numFmtId="4" fontId="27" fillId="43" borderId="12" applyNumberFormat="0" applyProtection="0">
      <alignment horizontal="right" vertical="center"/>
    </xf>
    <xf numFmtId="4" fontId="27" fillId="44" borderId="12" applyNumberFormat="0" applyProtection="0">
      <alignment horizontal="right" vertical="center"/>
    </xf>
    <xf numFmtId="4" fontId="45" fillId="45" borderId="13" applyNumberFormat="0" applyProtection="0">
      <alignment horizontal="left" vertical="center" indent="1"/>
    </xf>
    <xf numFmtId="4" fontId="27" fillId="46" borderId="0" applyNumberFormat="0" applyProtection="0">
      <alignment horizontal="left" vertical="center" indent="1"/>
    </xf>
    <xf numFmtId="4" fontId="47" fillId="9" borderId="0" applyNumberFormat="0" applyProtection="0">
      <alignment horizontal="left" vertical="center" indent="1"/>
    </xf>
    <xf numFmtId="4" fontId="27" fillId="3" borderId="12" applyNumberFormat="0" applyProtection="0">
      <alignment horizontal="right" vertical="center"/>
    </xf>
    <xf numFmtId="4" fontId="48" fillId="46" borderId="0" applyNumberFormat="0" applyProtection="0">
      <alignment horizontal="left" vertical="center" indent="1"/>
    </xf>
    <xf numFmtId="4" fontId="48" fillId="3" borderId="0" applyNumberFormat="0" applyProtection="0">
      <alignment horizontal="left" vertical="center" indent="1"/>
    </xf>
    <xf numFmtId="0" fontId="7" fillId="9" borderId="12" applyNumberFormat="0" applyProtection="0">
      <alignment horizontal="left" vertical="center" indent="1"/>
    </xf>
    <xf numFmtId="0" fontId="49" fillId="11" borderId="14" applyNumberFormat="0" applyProtection="0">
      <alignment horizontal="left" vertical="center" indent="1"/>
    </xf>
    <xf numFmtId="0" fontId="7" fillId="9" borderId="12" applyNumberFormat="0" applyProtection="0">
      <alignment horizontal="left" vertical="top" indent="1"/>
    </xf>
    <xf numFmtId="0" fontId="7" fillId="3" borderId="12" applyNumberFormat="0" applyProtection="0">
      <alignment horizontal="left" vertical="center" indent="1"/>
    </xf>
    <xf numFmtId="0" fontId="49" fillId="47" borderId="14" applyNumberFormat="0" applyProtection="0">
      <alignment horizontal="left" vertical="center" indent="1"/>
    </xf>
    <xf numFmtId="0" fontId="7" fillId="3" borderId="12" applyNumberFormat="0" applyProtection="0">
      <alignment horizontal="left" vertical="top" indent="1"/>
    </xf>
    <xf numFmtId="0" fontId="7" fillId="7" borderId="12" applyNumberFormat="0" applyProtection="0">
      <alignment horizontal="left" vertical="center" indent="1"/>
    </xf>
    <xf numFmtId="0" fontId="49" fillId="7" borderId="14" applyNumberFormat="0" applyProtection="0">
      <alignment horizontal="left" vertical="center" indent="1"/>
    </xf>
    <xf numFmtId="0" fontId="7" fillId="7" borderId="12" applyNumberFormat="0" applyProtection="0">
      <alignment horizontal="left" vertical="top" indent="1"/>
    </xf>
    <xf numFmtId="0" fontId="7" fillId="46" borderId="12" applyNumberFormat="0" applyProtection="0">
      <alignment horizontal="left" vertical="center" indent="1"/>
    </xf>
    <xf numFmtId="0" fontId="7" fillId="46" borderId="12" applyNumberFormat="0" applyProtection="0">
      <alignment horizontal="left" vertical="top" indent="1"/>
    </xf>
    <xf numFmtId="0" fontId="7" fillId="6" borderId="1" applyNumberFormat="0">
      <protection locked="0"/>
    </xf>
    <xf numFmtId="0" fontId="50" fillId="9" borderId="15" applyBorder="0"/>
    <xf numFmtId="4" fontId="27" fillId="5" borderId="12" applyNumberFormat="0" applyProtection="0">
      <alignment vertical="center"/>
    </xf>
    <xf numFmtId="4" fontId="51" fillId="5" borderId="12" applyNumberFormat="0" applyProtection="0">
      <alignment vertical="center"/>
    </xf>
    <xf numFmtId="4" fontId="27" fillId="5" borderId="12" applyNumberFormat="0" applyProtection="0">
      <alignment horizontal="left" vertical="center" indent="1"/>
    </xf>
    <xf numFmtId="0" fontId="27" fillId="5" borderId="12" applyNumberFormat="0" applyProtection="0">
      <alignment horizontal="left" vertical="top" indent="1"/>
    </xf>
    <xf numFmtId="4" fontId="27" fillId="46" borderId="12" applyNumberFormat="0" applyProtection="0">
      <alignment horizontal="right" vertical="center"/>
    </xf>
    <xf numFmtId="4" fontId="49" fillId="0" borderId="14" applyNumberFormat="0" applyProtection="0">
      <alignment horizontal="right" vertical="center"/>
    </xf>
    <xf numFmtId="4" fontId="51" fillId="46" borderId="12" applyNumberFormat="0" applyProtection="0">
      <alignment horizontal="right" vertical="center"/>
    </xf>
    <xf numFmtId="4" fontId="27" fillId="3" borderId="12" applyNumberFormat="0" applyProtection="0">
      <alignment horizontal="left" vertical="center" indent="1"/>
    </xf>
    <xf numFmtId="0" fontId="27" fillId="3" borderId="12" applyNumberFormat="0" applyProtection="0">
      <alignment horizontal="left" vertical="top" indent="1"/>
    </xf>
    <xf numFmtId="4" fontId="52" fillId="48" borderId="0" applyNumberFormat="0" applyProtection="0">
      <alignment horizontal="left" vertical="center" indent="1"/>
    </xf>
    <xf numFmtId="0" fontId="49" fillId="49" borderId="1"/>
    <xf numFmtId="4" fontId="53" fillId="46" borderId="12" applyNumberFormat="0" applyProtection="0">
      <alignment horizontal="right" vertical="center"/>
    </xf>
    <xf numFmtId="0" fontId="54" fillId="0" borderId="0" applyNumberFormat="0" applyFill="0" applyBorder="0" applyAlignment="0" applyProtection="0"/>
    <xf numFmtId="0" fontId="54" fillId="0" borderId="0" applyNumberFormat="0" applyFill="0" applyBorder="0" applyAlignment="0" applyProtection="0"/>
    <xf numFmtId="0" fontId="34" fillId="0" borderId="16" applyNumberFormat="0" applyFill="0" applyAlignment="0" applyProtection="0"/>
    <xf numFmtId="0" fontId="55" fillId="0" borderId="0" applyNumberFormat="0" applyFill="0" applyBorder="0" applyAlignment="0" applyProtection="0"/>
    <xf numFmtId="168" fontId="17" fillId="0" borderId="0" applyFont="0" applyFill="0" applyBorder="0" applyAlignment="0" applyProtection="0"/>
    <xf numFmtId="0" fontId="56" fillId="0" borderId="0"/>
    <xf numFmtId="0" fontId="30" fillId="0" borderId="0"/>
    <xf numFmtId="0" fontId="17" fillId="0" borderId="0"/>
    <xf numFmtId="0" fontId="15" fillId="0" borderId="0"/>
    <xf numFmtId="0" fontId="17" fillId="0" borderId="0"/>
    <xf numFmtId="0" fontId="15" fillId="0" borderId="0"/>
    <xf numFmtId="0" fontId="3" fillId="0" borderId="0"/>
    <xf numFmtId="0" fontId="57" fillId="50" borderId="0"/>
    <xf numFmtId="0" fontId="17" fillId="0" borderId="0"/>
    <xf numFmtId="0" fontId="7" fillId="0" borderId="0"/>
    <xf numFmtId="0" fontId="17" fillId="0" borderId="0"/>
    <xf numFmtId="0" fontId="7" fillId="0" borderId="0"/>
    <xf numFmtId="0" fontId="1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17" fillId="0" borderId="0"/>
    <xf numFmtId="0" fontId="17" fillId="0" borderId="0"/>
    <xf numFmtId="0" fontId="15" fillId="0" borderId="0"/>
    <xf numFmtId="0" fontId="3" fillId="0" borderId="0"/>
    <xf numFmtId="0" fontId="58" fillId="0" borderId="0"/>
    <xf numFmtId="0" fontId="57" fillId="50" borderId="0"/>
    <xf numFmtId="9" fontId="17" fillId="0" borderId="0" applyFont="0" applyFill="0" applyBorder="0" applyAlignment="0" applyProtection="0"/>
    <xf numFmtId="0" fontId="59" fillId="0" borderId="0"/>
    <xf numFmtId="164" fontId="17" fillId="0" borderId="0" applyFont="0" applyFill="0" applyBorder="0" applyAlignment="0" applyProtection="0"/>
    <xf numFmtId="164" fontId="7" fillId="0" borderId="0" applyFont="0" applyFill="0" applyBorder="0" applyAlignment="0" applyProtection="0"/>
    <xf numFmtId="0" fontId="2" fillId="0" borderId="0"/>
    <xf numFmtId="0" fontId="2" fillId="0" borderId="0"/>
    <xf numFmtId="0" fontId="1" fillId="0" borderId="0"/>
  </cellStyleXfs>
  <cellXfs count="247">
    <xf numFmtId="0" fontId="0" fillId="0" borderId="0" xfId="0"/>
    <xf numFmtId="0" fontId="4" fillId="0" borderId="0" xfId="0" applyFont="1" applyBorder="1" applyAlignment="1" applyProtection="1"/>
    <xf numFmtId="0" fontId="6" fillId="0" borderId="0" xfId="0" applyFont="1" applyBorder="1" applyAlignment="1" applyProtection="1">
      <alignment horizontal="center"/>
    </xf>
    <xf numFmtId="165" fontId="6" fillId="0" borderId="0" xfId="0" applyNumberFormat="1" applyFont="1" applyBorder="1" applyAlignment="1" applyProtection="1">
      <alignment horizontal="center"/>
    </xf>
    <xf numFmtId="49" fontId="9" fillId="0" borderId="1" xfId="0" applyNumberFormat="1" applyFont="1" applyBorder="1" applyAlignment="1" applyProtection="1">
      <alignment horizontal="center" vertical="center" wrapText="1"/>
    </xf>
    <xf numFmtId="4" fontId="9" fillId="0" borderId="1" xfId="0" applyNumberFormat="1" applyFont="1" applyBorder="1" applyAlignment="1" applyProtection="1">
      <alignment horizontal="right" vertical="center" wrapText="1"/>
    </xf>
    <xf numFmtId="49" fontId="9" fillId="0" borderId="1" xfId="0" applyNumberFormat="1" applyFont="1" applyBorder="1" applyAlignment="1" applyProtection="1">
      <alignment horizontal="justify" vertical="center" wrapText="1"/>
    </xf>
    <xf numFmtId="166" fontId="9" fillId="0" borderId="1" xfId="0" applyNumberFormat="1" applyFont="1" applyBorder="1" applyAlignment="1" applyProtection="1">
      <alignment horizontal="justify" vertical="center" wrapText="1"/>
    </xf>
    <xf numFmtId="4" fontId="8" fillId="0" borderId="1" xfId="0" applyNumberFormat="1" applyFont="1" applyBorder="1" applyAlignment="1" applyProtection="1">
      <alignment horizontal="right"/>
    </xf>
    <xf numFmtId="0" fontId="12" fillId="0" borderId="0" xfId="1" applyNumberFormat="1" applyFont="1" applyFill="1" applyBorder="1" applyAlignment="1">
      <alignment horizontal="right" vertical="center"/>
    </xf>
    <xf numFmtId="4" fontId="8" fillId="0" borderId="1" xfId="0" applyNumberFormat="1" applyFont="1" applyBorder="1" applyAlignment="1" applyProtection="1">
      <alignment horizontal="right" vertical="center" wrapText="1"/>
    </xf>
    <xf numFmtId="0" fontId="4" fillId="0" borderId="0" xfId="1" applyFont="1" applyBorder="1" applyAlignment="1" applyProtection="1"/>
    <xf numFmtId="167" fontId="12" fillId="0" borderId="0" xfId="1" applyNumberFormat="1" applyFont="1" applyFill="1" applyBorder="1" applyAlignment="1">
      <alignment horizontal="right" vertical="center"/>
    </xf>
    <xf numFmtId="0" fontId="6" fillId="0" borderId="0" xfId="1" applyFont="1" applyBorder="1" applyAlignment="1" applyProtection="1">
      <alignment horizontal="center"/>
    </xf>
    <xf numFmtId="0" fontId="4" fillId="0" borderId="0" xfId="0" applyFont="1" applyBorder="1" applyAlignment="1" applyProtection="1">
      <alignment wrapText="1"/>
    </xf>
    <xf numFmtId="49" fontId="8"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2" fontId="8" fillId="0" borderId="1" xfId="0" applyNumberFormat="1" applyFont="1" applyFill="1" applyBorder="1" applyAlignment="1" applyProtection="1">
      <alignment horizontal="justify" vertical="center" wrapText="1"/>
    </xf>
    <xf numFmtId="4" fontId="0" fillId="0" borderId="0" xfId="0" applyNumberFormat="1"/>
    <xf numFmtId="49" fontId="10" fillId="0" borderId="1" xfId="0" applyNumberFormat="1" applyFont="1" applyFill="1" applyBorder="1" applyAlignment="1">
      <alignment horizontal="justify" vertical="center" wrapText="1"/>
    </xf>
    <xf numFmtId="2" fontId="9" fillId="0" borderId="1" xfId="0" applyNumberFormat="1" applyFont="1" applyBorder="1" applyAlignment="1" applyProtection="1">
      <alignment horizontal="justify" vertical="center" wrapText="1"/>
    </xf>
    <xf numFmtId="2" fontId="9" fillId="0" borderId="1" xfId="0" applyNumberFormat="1" applyFont="1" applyFill="1" applyBorder="1" applyAlignment="1" applyProtection="1">
      <alignment horizontal="justify" vertical="center" wrapText="1"/>
    </xf>
    <xf numFmtId="49" fontId="8" fillId="0" borderId="1" xfId="0" applyNumberFormat="1" applyFont="1" applyBorder="1" applyAlignment="1" applyProtection="1">
      <alignment horizontal="center"/>
    </xf>
    <xf numFmtId="166" fontId="8" fillId="0" borderId="1" xfId="1" applyNumberFormat="1" applyFont="1" applyFill="1" applyBorder="1" applyAlignment="1">
      <alignment horizontal="justify" vertical="center" wrapText="1"/>
    </xf>
    <xf numFmtId="0" fontId="9" fillId="0" borderId="1" xfId="0" applyFont="1" applyBorder="1" applyAlignment="1">
      <alignment horizontal="center" vertical="center" wrapText="1" shrinkToFit="1"/>
    </xf>
    <xf numFmtId="0" fontId="17" fillId="0" borderId="0" xfId="4"/>
    <xf numFmtId="0" fontId="19" fillId="0" borderId="0" xfId="5" applyFont="1" applyAlignment="1">
      <alignment horizontal="right"/>
    </xf>
    <xf numFmtId="0" fontId="17" fillId="0" borderId="0" xfId="4" applyAlignment="1">
      <alignment horizontal="right"/>
    </xf>
    <xf numFmtId="0" fontId="15" fillId="0" borderId="0" xfId="3" applyAlignment="1">
      <alignment horizontal="center" wrapText="1"/>
    </xf>
    <xf numFmtId="0" fontId="21" fillId="0" borderId="0" xfId="3" applyFont="1" applyAlignment="1">
      <alignment horizontal="center" wrapText="1"/>
    </xf>
    <xf numFmtId="0" fontId="24" fillId="2" borderId="0" xfId="7" applyFont="1" applyFill="1" applyBorder="1" applyAlignment="1">
      <alignment horizontal="center" vertical="center" wrapText="1"/>
    </xf>
    <xf numFmtId="0" fontId="23" fillId="0" borderId="1" xfId="3" applyFont="1" applyBorder="1" applyAlignment="1">
      <alignment horizontal="center" wrapText="1"/>
    </xf>
    <xf numFmtId="0" fontId="25" fillId="0" borderId="1" xfId="3" applyFont="1" applyBorder="1" applyAlignment="1">
      <alignment horizontal="center" wrapText="1"/>
    </xf>
    <xf numFmtId="0" fontId="22" fillId="0" borderId="1" xfId="4" applyFont="1" applyBorder="1" applyAlignment="1">
      <alignment horizontal="center"/>
    </xf>
    <xf numFmtId="0" fontId="22" fillId="0" borderId="1" xfId="4" applyFont="1" applyBorder="1" applyAlignment="1">
      <alignment horizontal="center" wrapText="1"/>
    </xf>
    <xf numFmtId="3" fontId="22" fillId="0" borderId="1" xfId="4" applyNumberFormat="1" applyFont="1" applyBorder="1" applyAlignment="1">
      <alignment horizontal="center" wrapText="1"/>
    </xf>
    <xf numFmtId="0" fontId="22" fillId="0" borderId="0" xfId="4" applyFont="1" applyBorder="1" applyAlignment="1">
      <alignment horizontal="center"/>
    </xf>
    <xf numFmtId="0" fontId="8" fillId="0" borderId="0" xfId="4" applyFont="1" applyAlignment="1">
      <alignment horizontal="center"/>
    </xf>
    <xf numFmtId="0" fontId="22" fillId="0" borderId="2" xfId="4" applyFont="1" applyBorder="1" applyAlignment="1">
      <alignment horizontal="center" wrapText="1"/>
    </xf>
    <xf numFmtId="0" fontId="8" fillId="0" borderId="2" xfId="4" applyFont="1" applyBorder="1" applyAlignment="1">
      <alignment horizontal="center" wrapText="1"/>
    </xf>
    <xf numFmtId="4" fontId="8" fillId="0" borderId="3" xfId="4" applyNumberFormat="1" applyFont="1" applyBorder="1" applyAlignment="1">
      <alignment horizontal="center" wrapText="1"/>
    </xf>
    <xf numFmtId="0" fontId="26" fillId="0" borderId="1" xfId="3" applyFont="1" applyBorder="1" applyAlignment="1">
      <alignment horizontal="center" wrapText="1"/>
    </xf>
    <xf numFmtId="0" fontId="8" fillId="0" borderId="1" xfId="4" applyFont="1" applyBorder="1" applyAlignment="1">
      <alignment horizontal="center" wrapText="1"/>
    </xf>
    <xf numFmtId="4" fontId="8" fillId="0" borderId="1" xfId="4" applyNumberFormat="1" applyFont="1" applyBorder="1" applyAlignment="1">
      <alignment horizontal="center" vertical="center" wrapText="1"/>
    </xf>
    <xf numFmtId="4" fontId="8" fillId="0" borderId="0" xfId="4" applyNumberFormat="1" applyFont="1" applyBorder="1" applyAlignment="1">
      <alignment horizontal="center" vertical="center" wrapText="1"/>
    </xf>
    <xf numFmtId="0" fontId="8" fillId="0" borderId="1" xfId="4" applyFont="1" applyBorder="1" applyAlignment="1">
      <alignment horizontal="center" vertical="center"/>
    </xf>
    <xf numFmtId="0" fontId="8" fillId="0" borderId="1" xfId="4" applyFont="1" applyBorder="1" applyAlignment="1">
      <alignment horizontal="justify" wrapText="1"/>
    </xf>
    <xf numFmtId="167" fontId="8" fillId="0" borderId="0" xfId="4" applyNumberFormat="1" applyFont="1" applyBorder="1" applyAlignment="1">
      <alignment horizontal="center" vertical="center" wrapText="1"/>
    </xf>
    <xf numFmtId="2" fontId="6" fillId="0" borderId="1" xfId="4" applyNumberFormat="1" applyFont="1" applyBorder="1" applyAlignment="1">
      <alignment horizontal="center" vertical="center"/>
    </xf>
    <xf numFmtId="0" fontId="26" fillId="0" borderId="1" xfId="4" applyFont="1" applyBorder="1" applyAlignment="1">
      <alignment horizontal="justify" vertical="center" wrapText="1"/>
    </xf>
    <xf numFmtId="4" fontId="6" fillId="0" borderId="1" xfId="4" applyNumberFormat="1" applyFont="1" applyFill="1" applyBorder="1" applyAlignment="1">
      <alignment horizontal="center" vertical="center" wrapText="1"/>
    </xf>
    <xf numFmtId="4" fontId="6" fillId="0" borderId="0" xfId="4" applyNumberFormat="1" applyFont="1" applyFill="1" applyBorder="1" applyAlignment="1">
      <alignment horizontal="center" vertical="center" wrapText="1"/>
    </xf>
    <xf numFmtId="2" fontId="14" fillId="0" borderId="1" xfId="4" applyNumberFormat="1" applyFont="1" applyBorder="1" applyAlignment="1">
      <alignment horizontal="center" vertical="center"/>
    </xf>
    <xf numFmtId="0" fontId="22" fillId="0" borderId="1" xfId="4" applyFont="1" applyBorder="1" applyAlignment="1">
      <alignment horizontal="justify" vertical="center" wrapText="1"/>
    </xf>
    <xf numFmtId="4" fontId="14" fillId="0" borderId="1" xfId="4" applyNumberFormat="1" applyFont="1" applyFill="1" applyBorder="1" applyAlignment="1">
      <alignment horizontal="center" vertical="center" wrapText="1"/>
    </xf>
    <xf numFmtId="4" fontId="14" fillId="0" borderId="0" xfId="4" applyNumberFormat="1" applyFont="1" applyFill="1" applyBorder="1" applyAlignment="1">
      <alignment horizontal="center" vertical="center" wrapText="1"/>
    </xf>
    <xf numFmtId="0" fontId="14" fillId="0" borderId="1" xfId="4" applyFont="1" applyFill="1" applyBorder="1" applyAlignment="1">
      <alignment horizontal="center" wrapText="1"/>
    </xf>
    <xf numFmtId="0" fontId="22" fillId="0" borderId="1" xfId="4" applyFont="1" applyFill="1" applyBorder="1" applyAlignment="1">
      <alignment horizontal="justify" vertical="top" wrapText="1"/>
    </xf>
    <xf numFmtId="4" fontId="14" fillId="0" borderId="1" xfId="4" applyNumberFormat="1" applyFont="1" applyBorder="1" applyAlignment="1">
      <alignment horizontal="center" vertical="center"/>
    </xf>
    <xf numFmtId="4" fontId="14" fillId="0" borderId="0" xfId="4" applyNumberFormat="1" applyFont="1" applyBorder="1" applyAlignment="1">
      <alignment horizontal="center" vertical="center"/>
    </xf>
    <xf numFmtId="0" fontId="9" fillId="0" borderId="0" xfId="4" applyFont="1"/>
    <xf numFmtId="0" fontId="17" fillId="0" borderId="0" xfId="4" applyBorder="1"/>
    <xf numFmtId="0" fontId="18" fillId="0" borderId="0" xfId="5" applyFont="1" applyAlignment="1">
      <alignment horizontal="right" wrapText="1"/>
    </xf>
    <xf numFmtId="0" fontId="0" fillId="0" borderId="0" xfId="127" applyFont="1" applyAlignment="1">
      <alignment wrapText="1"/>
    </xf>
    <xf numFmtId="0" fontId="17" fillId="0" borderId="0" xfId="130"/>
    <xf numFmtId="0" fontId="60" fillId="0" borderId="0" xfId="130" applyFont="1" applyAlignment="1">
      <alignment horizontal="right" wrapText="1" shrinkToFit="1"/>
    </xf>
    <xf numFmtId="0" fontId="61" fillId="0" borderId="0" xfId="130" applyFont="1" applyAlignment="1">
      <alignment horizontal="right" wrapText="1" shrinkToFit="1"/>
    </xf>
    <xf numFmtId="0" fontId="56" fillId="0" borderId="0" xfId="130" applyFont="1" applyAlignment="1">
      <alignment vertical="center" wrapText="1"/>
    </xf>
    <xf numFmtId="0" fontId="14" fillId="0" borderId="0" xfId="130" applyFont="1" applyAlignment="1">
      <alignment horizontal="center" vertical="center"/>
    </xf>
    <xf numFmtId="0" fontId="14" fillId="0" borderId="18" xfId="146" applyFont="1" applyBorder="1" applyAlignment="1">
      <alignment horizontal="center" vertical="center" wrapText="1"/>
    </xf>
    <xf numFmtId="0" fontId="14" fillId="0" borderId="1" xfId="146" applyFont="1" applyBorder="1" applyAlignment="1">
      <alignment horizontal="center" vertical="center" wrapText="1"/>
    </xf>
    <xf numFmtId="0" fontId="24" fillId="2" borderId="1" xfId="7" applyFont="1" applyFill="1" applyBorder="1" applyAlignment="1">
      <alignment horizontal="center" vertical="center" wrapText="1"/>
    </xf>
    <xf numFmtId="0" fontId="62" fillId="0" borderId="1" xfId="146" applyFont="1" applyBorder="1" applyAlignment="1">
      <alignment horizontal="center" vertical="center" wrapText="1"/>
    </xf>
    <xf numFmtId="0" fontId="14" fillId="0" borderId="1" xfId="130" applyFont="1" applyBorder="1" applyAlignment="1">
      <alignment horizontal="center" vertical="center"/>
    </xf>
    <xf numFmtId="0" fontId="6" fillId="0" borderId="1" xfId="146" applyFont="1" applyBorder="1" applyAlignment="1">
      <alignment horizontal="right" vertical="center" wrapText="1"/>
    </xf>
    <xf numFmtId="0" fontId="6" fillId="0" borderId="1" xfId="146" applyFont="1" applyBorder="1" applyAlignment="1">
      <alignment horizontal="justify" vertical="center" wrapText="1"/>
    </xf>
    <xf numFmtId="4" fontId="6" fillId="0" borderId="1" xfId="146" applyNumberFormat="1" applyFont="1" applyBorder="1" applyAlignment="1">
      <alignment horizontal="center" vertical="center" wrapText="1"/>
    </xf>
    <xf numFmtId="0" fontId="14" fillId="0" borderId="1" xfId="146" applyFont="1" applyBorder="1" applyAlignment="1">
      <alignment horizontal="right" vertical="center" wrapText="1"/>
    </xf>
    <xf numFmtId="0" fontId="14" fillId="0" borderId="1" xfId="146" applyFont="1" applyBorder="1" applyAlignment="1">
      <alignment horizontal="left" vertical="top" wrapText="1"/>
    </xf>
    <xf numFmtId="4" fontId="14" fillId="0" borderId="1" xfId="146" applyNumberFormat="1" applyFont="1" applyBorder="1" applyAlignment="1">
      <alignment horizontal="center" vertical="center" wrapText="1"/>
    </xf>
    <xf numFmtId="0" fontId="61" fillId="0" borderId="1" xfId="130" applyFont="1" applyBorder="1" applyAlignment="1">
      <alignment horizontal="center"/>
    </xf>
    <xf numFmtId="49" fontId="14" fillId="0" borderId="1" xfId="146" applyNumberFormat="1" applyFont="1" applyFill="1" applyBorder="1" applyAlignment="1">
      <alignment horizontal="right" vertical="center" wrapText="1"/>
    </xf>
    <xf numFmtId="49" fontId="14" fillId="0" borderId="1" xfId="146" applyNumberFormat="1" applyFont="1" applyFill="1" applyBorder="1" applyAlignment="1">
      <alignment horizontal="justify" vertical="center" wrapText="1"/>
    </xf>
    <xf numFmtId="4" fontId="63" fillId="0" borderId="1" xfId="127" applyNumberFormat="1" applyFont="1" applyFill="1" applyBorder="1" applyAlignment="1">
      <alignment horizontal="center" wrapText="1"/>
    </xf>
    <xf numFmtId="4" fontId="14" fillId="0" borderId="1" xfId="130" applyNumberFormat="1" applyFont="1" applyBorder="1" applyAlignment="1">
      <alignment horizontal="center" vertical="center"/>
    </xf>
    <xf numFmtId="0" fontId="14" fillId="0" borderId="1" xfId="146" applyFont="1" applyFill="1" applyBorder="1" applyAlignment="1">
      <alignment horizontal="justify" vertical="top" wrapText="1"/>
    </xf>
    <xf numFmtId="4" fontId="14" fillId="0" borderId="1" xfId="127" applyNumberFormat="1" applyFont="1" applyFill="1" applyBorder="1" applyAlignment="1">
      <alignment horizontal="center" vertical="center" wrapText="1"/>
    </xf>
    <xf numFmtId="166" fontId="14" fillId="0" borderId="1" xfId="125" applyNumberFormat="1" applyFont="1" applyFill="1" applyBorder="1" applyAlignment="1" applyProtection="1">
      <alignment horizontal="justify" vertical="center" wrapText="1"/>
    </xf>
    <xf numFmtId="4" fontId="22" fillId="0" borderId="1" xfId="127" applyNumberFormat="1" applyFont="1" applyFill="1" applyBorder="1" applyAlignment="1">
      <alignment horizontal="center" vertical="center" wrapText="1"/>
    </xf>
    <xf numFmtId="4" fontId="22" fillId="0" borderId="1" xfId="125" applyNumberFormat="1" applyFont="1" applyBorder="1" applyAlignment="1" applyProtection="1">
      <alignment horizontal="center" vertical="center" wrapText="1"/>
    </xf>
    <xf numFmtId="49" fontId="14" fillId="0" borderId="1" xfId="125" applyNumberFormat="1" applyFont="1" applyBorder="1" applyAlignment="1" applyProtection="1">
      <alignment horizontal="justify" vertical="center" wrapText="1"/>
    </xf>
    <xf numFmtId="4" fontId="22" fillId="0" borderId="1" xfId="127" applyNumberFormat="1" applyFont="1" applyBorder="1" applyAlignment="1" applyProtection="1">
      <alignment horizontal="center" vertical="center" wrapText="1"/>
    </xf>
    <xf numFmtId="0" fontId="14" fillId="0" borderId="0" xfId="130" applyFont="1"/>
    <xf numFmtId="49" fontId="6" fillId="0" borderId="1" xfId="146" applyNumberFormat="1" applyFont="1" applyFill="1" applyBorder="1" applyAlignment="1">
      <alignment horizontal="right" vertical="center" wrapText="1"/>
    </xf>
    <xf numFmtId="4" fontId="6" fillId="0" borderId="1" xfId="131" applyNumberFormat="1" applyFont="1" applyBorder="1" applyAlignment="1" applyProtection="1">
      <alignment horizontal="center" vertical="center" wrapText="1"/>
    </xf>
    <xf numFmtId="4" fontId="6" fillId="0" borderId="1" xfId="146" applyNumberFormat="1" applyFont="1" applyFill="1" applyBorder="1" applyAlignment="1">
      <alignment horizontal="center" vertical="center" wrapText="1"/>
    </xf>
    <xf numFmtId="0" fontId="6" fillId="0" borderId="1" xfId="130" applyFont="1" applyBorder="1" applyAlignment="1">
      <alignment horizontal="center" vertical="center"/>
    </xf>
    <xf numFmtId="0" fontId="14" fillId="0" borderId="1" xfId="146" applyFont="1" applyBorder="1" applyAlignment="1">
      <alignment horizontal="justify" vertical="center" wrapText="1"/>
    </xf>
    <xf numFmtId="4" fontId="14" fillId="0" borderId="1" xfId="131" applyNumberFormat="1" applyFont="1" applyBorder="1" applyAlignment="1" applyProtection="1">
      <alignment horizontal="center" vertical="center" wrapText="1"/>
    </xf>
    <xf numFmtId="4" fontId="14" fillId="0" borderId="1" xfId="146" applyNumberFormat="1" applyFont="1" applyFill="1" applyBorder="1" applyAlignment="1">
      <alignment horizontal="center" vertical="center" wrapText="1"/>
    </xf>
    <xf numFmtId="0" fontId="56" fillId="0" borderId="1" xfId="130" applyFont="1" applyFill="1" applyBorder="1" applyAlignment="1">
      <alignment vertical="center" wrapText="1"/>
    </xf>
    <xf numFmtId="0" fontId="6" fillId="0" borderId="1" xfId="146" applyNumberFormat="1" applyFont="1" applyFill="1" applyBorder="1" applyAlignment="1">
      <alignment horizontal="right" vertical="center" wrapText="1"/>
    </xf>
    <xf numFmtId="0" fontId="17" fillId="0" borderId="0" xfId="130" applyAlignment="1">
      <alignment wrapText="1"/>
    </xf>
    <xf numFmtId="4" fontId="17" fillId="0" borderId="0" xfId="130" applyNumberFormat="1" applyAlignment="1">
      <alignment horizontal="center"/>
    </xf>
    <xf numFmtId="2" fontId="14" fillId="0" borderId="1" xfId="125" applyNumberFormat="1" applyFont="1" applyFill="1" applyBorder="1" applyAlignment="1">
      <alignment horizontal="center" vertical="center"/>
    </xf>
    <xf numFmtId="49" fontId="14" fillId="0" borderId="1" xfId="127" applyNumberFormat="1" applyFont="1" applyFill="1" applyBorder="1" applyAlignment="1" applyProtection="1">
      <alignment horizontal="center" vertical="center" wrapText="1"/>
    </xf>
    <xf numFmtId="0" fontId="15" fillId="0" borderId="0" xfId="147"/>
    <xf numFmtId="0" fontId="15" fillId="0" borderId="0" xfId="125"/>
    <xf numFmtId="0" fontId="9" fillId="0" borderId="1" xfId="124" applyFont="1" applyBorder="1" applyAlignment="1">
      <alignment horizontal="justify" vertical="center" wrapText="1"/>
    </xf>
    <xf numFmtId="0" fontId="9" fillId="0" borderId="1" xfId="1" applyNumberFormat="1" applyFont="1" applyBorder="1" applyAlignment="1">
      <alignment horizontal="center" vertical="center"/>
    </xf>
    <xf numFmtId="0" fontId="11" fillId="0" borderId="1" xfId="1" applyFont="1" applyBorder="1" applyAlignment="1">
      <alignment horizontal="justify" vertical="center" wrapText="1"/>
    </xf>
    <xf numFmtId="49" fontId="9" fillId="0" borderId="1" xfId="1" applyNumberFormat="1" applyFont="1" applyFill="1" applyBorder="1" applyAlignment="1">
      <alignment horizontal="center" vertical="center"/>
    </xf>
    <xf numFmtId="0" fontId="9" fillId="0" borderId="1" xfId="1" applyFont="1" applyFill="1" applyBorder="1" applyAlignment="1">
      <alignment horizontal="justify" vertical="center" wrapText="1"/>
    </xf>
    <xf numFmtId="0" fontId="64" fillId="0" borderId="1" xfId="132" applyNumberFormat="1" applyFont="1" applyBorder="1" applyAlignment="1">
      <alignment horizontal="justify" vertical="center" wrapText="1"/>
    </xf>
    <xf numFmtId="0" fontId="64" fillId="0" borderId="1" xfId="132" applyNumberFormat="1" applyFont="1" applyFill="1" applyBorder="1" applyAlignment="1">
      <alignment horizontal="justify" vertical="center" wrapText="1"/>
    </xf>
    <xf numFmtId="166" fontId="10" fillId="0" borderId="1" xfId="125" applyNumberFormat="1" applyFont="1" applyFill="1" applyBorder="1" applyAlignment="1">
      <alignment horizontal="justify" vertical="center" wrapText="1"/>
    </xf>
    <xf numFmtId="49" fontId="10" fillId="0" borderId="1" xfId="125" applyNumberFormat="1" applyFont="1" applyFill="1" applyBorder="1" applyAlignment="1">
      <alignment horizontal="center" vertical="center" wrapText="1"/>
    </xf>
    <xf numFmtId="49" fontId="8" fillId="0" borderId="1" xfId="124" applyNumberFormat="1" applyFont="1" applyBorder="1" applyAlignment="1">
      <alignment horizontal="justify" vertical="center" wrapText="1"/>
    </xf>
    <xf numFmtId="166" fontId="9" fillId="0" borderId="1" xfId="125" applyNumberFormat="1" applyFont="1" applyBorder="1" applyAlignment="1" applyProtection="1">
      <alignment horizontal="justify" vertical="center" wrapText="1"/>
    </xf>
    <xf numFmtId="49" fontId="9" fillId="0" borderId="1" xfId="125" applyNumberFormat="1" applyFont="1" applyBorder="1" applyAlignment="1" applyProtection="1">
      <alignment horizontal="justify" vertical="center" wrapText="1"/>
    </xf>
    <xf numFmtId="49" fontId="9" fillId="0" borderId="1" xfId="4" applyNumberFormat="1" applyFont="1" applyBorder="1" applyAlignment="1">
      <alignment horizontal="center" vertical="center"/>
    </xf>
    <xf numFmtId="0" fontId="64" fillId="0" borderId="1" xfId="125" applyFont="1" applyFill="1" applyBorder="1" applyAlignment="1">
      <alignment horizontal="justify" vertical="center" wrapText="1"/>
    </xf>
    <xf numFmtId="49" fontId="9" fillId="0" borderId="1" xfId="147" applyNumberFormat="1" applyFont="1" applyBorder="1" applyAlignment="1">
      <alignment horizontal="center" vertical="center"/>
    </xf>
    <xf numFmtId="0" fontId="9" fillId="0" borderId="1" xfId="1" applyNumberFormat="1" applyFont="1" applyBorder="1" applyAlignment="1">
      <alignment horizontal="justify" vertical="center" wrapText="1"/>
    </xf>
    <xf numFmtId="0" fontId="8" fillId="0" borderId="1" xfId="147" applyNumberFormat="1" applyFont="1" applyFill="1" applyBorder="1" applyAlignment="1">
      <alignment horizontal="justify" vertical="center" wrapText="1"/>
    </xf>
    <xf numFmtId="0" fontId="8" fillId="0" borderId="1" xfId="147" applyFont="1" applyBorder="1" applyAlignment="1">
      <alignment horizontal="justify" vertical="center" wrapText="1"/>
    </xf>
    <xf numFmtId="49" fontId="9" fillId="0" borderId="1" xfId="124" applyNumberFormat="1" applyFont="1" applyBorder="1" applyAlignment="1">
      <alignment horizontal="center" vertical="center"/>
    </xf>
    <xf numFmtId="0" fontId="8" fillId="0" borderId="1" xfId="124" applyFont="1" applyBorder="1" applyAlignment="1">
      <alignment horizontal="justify" vertical="center" wrapText="1"/>
    </xf>
    <xf numFmtId="166" fontId="8" fillId="0" borderId="1" xfId="125" applyNumberFormat="1" applyFont="1" applyFill="1" applyBorder="1" applyAlignment="1">
      <alignment horizontal="justify" vertical="center" wrapText="1"/>
    </xf>
    <xf numFmtId="49" fontId="8" fillId="0" borderId="1" xfId="132" applyNumberFormat="1" applyFont="1" applyBorder="1" applyAlignment="1">
      <alignment horizontal="center" vertical="center"/>
    </xf>
    <xf numFmtId="0" fontId="8" fillId="0" borderId="1" xfId="132" applyFont="1" applyFill="1" applyBorder="1" applyAlignment="1">
      <alignment horizontal="justify" vertical="center" wrapText="1"/>
    </xf>
    <xf numFmtId="0" fontId="8" fillId="0" borderId="1" xfId="132" applyFont="1" applyBorder="1" applyAlignment="1">
      <alignment horizontal="justify" vertical="center" wrapText="1"/>
    </xf>
    <xf numFmtId="0" fontId="17" fillId="0" borderId="0" xfId="157" applyFont="1" applyAlignment="1">
      <alignment horizontal="center"/>
    </xf>
    <xf numFmtId="0" fontId="14" fillId="0" borderId="0" xfId="157" applyFont="1" applyAlignment="1">
      <alignment horizontal="justify" vertical="center"/>
    </xf>
    <xf numFmtId="0" fontId="14" fillId="0" borderId="0" xfId="157" applyFont="1" applyAlignment="1">
      <alignment horizontal="justify" vertical="center" wrapText="1"/>
    </xf>
    <xf numFmtId="0" fontId="9" fillId="0" borderId="0" xfId="157" applyFont="1" applyAlignment="1">
      <alignment horizontal="justify" vertical="center"/>
    </xf>
    <xf numFmtId="0" fontId="9" fillId="0" borderId="0" xfId="157" applyFont="1" applyAlignment="1">
      <alignment horizontal="center" vertical="center"/>
    </xf>
    <xf numFmtId="49" fontId="24" fillId="0" borderId="1" xfId="157" applyNumberFormat="1" applyFont="1" applyBorder="1" applyAlignment="1">
      <alignment horizontal="center" vertical="center" wrapText="1"/>
    </xf>
    <xf numFmtId="0" fontId="14" fillId="0" borderId="1" xfId="157" applyFont="1" applyFill="1" applyBorder="1" applyAlignment="1">
      <alignment horizontal="center" vertical="center" wrapText="1"/>
    </xf>
    <xf numFmtId="49" fontId="66" fillId="0" borderId="1" xfId="157" applyNumberFormat="1" applyFont="1" applyBorder="1" applyAlignment="1">
      <alignment horizontal="center" vertical="center"/>
    </xf>
    <xf numFmtId="0" fontId="22" fillId="0" borderId="1" xfId="157" applyFont="1" applyBorder="1" applyAlignment="1">
      <alignment horizontal="center" vertical="center" wrapText="1"/>
    </xf>
    <xf numFmtId="0" fontId="22" fillId="0" borderId="1" xfId="157" applyFont="1" applyBorder="1" applyAlignment="1">
      <alignment horizontal="center" vertical="center"/>
    </xf>
    <xf numFmtId="49" fontId="65" fillId="0" borderId="1" xfId="157" applyNumberFormat="1" applyFont="1" applyBorder="1" applyAlignment="1">
      <alignment horizontal="center" vertical="center"/>
    </xf>
    <xf numFmtId="0" fontId="9" fillId="0" borderId="1" xfId="157" applyFont="1" applyBorder="1" applyAlignment="1">
      <alignment horizontal="center" vertical="center" wrapText="1"/>
    </xf>
    <xf numFmtId="0" fontId="8" fillId="0" borderId="1" xfId="157" applyFont="1" applyBorder="1" applyAlignment="1">
      <alignment horizontal="justify" vertical="center" wrapText="1"/>
    </xf>
    <xf numFmtId="4" fontId="65" fillId="0" borderId="1" xfId="157" applyNumberFormat="1" applyFont="1" applyBorder="1" applyAlignment="1">
      <alignment horizontal="center" vertical="center"/>
    </xf>
    <xf numFmtId="169" fontId="65" fillId="0" borderId="1" xfId="157" applyNumberFormat="1" applyFont="1" applyBorder="1" applyAlignment="1">
      <alignment horizontal="center" vertical="center"/>
    </xf>
    <xf numFmtId="4" fontId="64" fillId="0" borderId="1" xfId="157" applyNumberFormat="1" applyFont="1" applyBorder="1" applyAlignment="1">
      <alignment horizontal="center" vertical="center"/>
    </xf>
    <xf numFmtId="169" fontId="64" fillId="0" borderId="1" xfId="157" applyNumberFormat="1" applyFont="1" applyBorder="1" applyAlignment="1">
      <alignment horizontal="center" vertical="center"/>
    </xf>
    <xf numFmtId="49" fontId="9" fillId="0" borderId="1" xfId="157" applyNumberFormat="1" applyFont="1" applyBorder="1" applyAlignment="1">
      <alignment horizontal="center" vertical="center"/>
    </xf>
    <xf numFmtId="4" fontId="8" fillId="0" borderId="1" xfId="157" applyNumberFormat="1" applyFont="1" applyFill="1" applyBorder="1" applyAlignment="1">
      <alignment horizontal="center" vertical="center"/>
    </xf>
    <xf numFmtId="4" fontId="9" fillId="0" borderId="1" xfId="157" applyNumberFormat="1" applyFont="1" applyFill="1" applyBorder="1" applyAlignment="1">
      <alignment horizontal="center" vertical="center"/>
    </xf>
    <xf numFmtId="4" fontId="9" fillId="0" borderId="1" xfId="157" applyNumberFormat="1" applyFont="1" applyBorder="1" applyAlignment="1">
      <alignment horizontal="center" vertical="center"/>
    </xf>
    <xf numFmtId="4" fontId="8" fillId="0" borderId="1" xfId="157" applyNumberFormat="1" applyFont="1" applyBorder="1" applyAlignment="1">
      <alignment horizontal="center" vertical="center"/>
    </xf>
    <xf numFmtId="49" fontId="64" fillId="0" borderId="1" xfId="157" applyNumberFormat="1" applyFont="1" applyBorder="1" applyAlignment="1">
      <alignment horizontal="center" vertical="center"/>
    </xf>
    <xf numFmtId="49" fontId="9" fillId="0" borderId="20" xfId="125" applyNumberFormat="1" applyFont="1" applyBorder="1" applyAlignment="1" applyProtection="1">
      <alignment horizontal="justify" vertical="center" wrapText="1"/>
    </xf>
    <xf numFmtId="0" fontId="64" fillId="0" borderId="1" xfId="157" applyFont="1" applyBorder="1" applyAlignment="1">
      <alignment horizontal="justify" vertical="center" wrapText="1"/>
    </xf>
    <xf numFmtId="0" fontId="64" fillId="0" borderId="1" xfId="157" applyFont="1" applyBorder="1" applyAlignment="1">
      <alignment horizontal="center"/>
    </xf>
    <xf numFmtId="0" fontId="67" fillId="0" borderId="1" xfId="157" applyFont="1" applyBorder="1" applyAlignment="1">
      <alignment horizontal="justify" vertical="center"/>
    </xf>
    <xf numFmtId="0" fontId="64" fillId="0" borderId="0" xfId="157" applyFont="1"/>
    <xf numFmtId="0" fontId="26" fillId="0" borderId="0" xfId="157" applyFont="1" applyBorder="1" applyAlignment="1">
      <alignment horizontal="justify" vertical="center" wrapText="1"/>
    </xf>
    <xf numFmtId="0" fontId="9" fillId="0" borderId="0" xfId="157" applyFont="1" applyBorder="1" applyAlignment="1">
      <alignment horizontal="center" vertical="center" wrapText="1"/>
    </xf>
    <xf numFmtId="0" fontId="9" fillId="0" borderId="0" xfId="157" applyFont="1" applyAlignment="1">
      <alignment horizontal="center" vertical="center" wrapText="1"/>
    </xf>
    <xf numFmtId="0" fontId="17" fillId="0" borderId="0" xfId="157" applyFont="1" applyBorder="1" applyAlignment="1">
      <alignment horizontal="center"/>
    </xf>
    <xf numFmtId="0" fontId="17" fillId="0" borderId="0" xfId="157" applyFont="1" applyBorder="1" applyAlignment="1">
      <alignment horizontal="justify" vertical="center"/>
    </xf>
    <xf numFmtId="0" fontId="9" fillId="0" borderId="0" xfId="157" applyFont="1" applyBorder="1" applyAlignment="1">
      <alignment horizontal="center" vertical="center"/>
    </xf>
    <xf numFmtId="0" fontId="9" fillId="0" borderId="0" xfId="157" applyFont="1" applyBorder="1" applyAlignment="1">
      <alignment horizontal="center"/>
    </xf>
    <xf numFmtId="0" fontId="9" fillId="0" borderId="0" xfId="157" applyFont="1" applyBorder="1" applyAlignment="1">
      <alignment horizontal="justify" vertical="center"/>
    </xf>
    <xf numFmtId="167" fontId="9" fillId="0" borderId="0" xfId="157" applyNumberFormat="1" applyFont="1" applyAlignment="1">
      <alignment horizontal="center" vertical="center"/>
    </xf>
    <xf numFmtId="0" fontId="9" fillId="0" borderId="0" xfId="157" applyFont="1" applyBorder="1" applyAlignment="1">
      <alignment horizontal="justify" vertical="center" wrapText="1"/>
    </xf>
    <xf numFmtId="0" fontId="14" fillId="0" borderId="18" xfId="125"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justify" vertical="center" wrapText="1"/>
    </xf>
    <xf numFmtId="166" fontId="9" fillId="0" borderId="1" xfId="0" applyNumberFormat="1" applyFont="1" applyFill="1" applyBorder="1" applyAlignment="1">
      <alignment horizontal="justify" vertical="center" wrapText="1"/>
    </xf>
    <xf numFmtId="0" fontId="64" fillId="0" borderId="1" xfId="0" applyFont="1" applyBorder="1" applyAlignment="1">
      <alignment horizontal="center" vertical="center" wrapText="1"/>
    </xf>
    <xf numFmtId="0" fontId="64" fillId="0" borderId="1" xfId="0" applyFont="1" applyBorder="1" applyAlignment="1">
      <alignment horizontal="justify" vertical="center"/>
    </xf>
    <xf numFmtId="166" fontId="9" fillId="0" borderId="1" xfId="125" applyNumberFormat="1" applyFont="1" applyFill="1" applyBorder="1" applyAlignment="1">
      <alignment horizontal="justify" vertical="center" wrapText="1"/>
    </xf>
    <xf numFmtId="0" fontId="4" fillId="0" borderId="0" xfId="0" applyFont="1" applyBorder="1" applyAlignment="1" applyProtection="1">
      <alignment horizontal="left" vertical="top" wrapText="1"/>
    </xf>
    <xf numFmtId="0" fontId="5" fillId="0" borderId="0" xfId="0" applyFont="1" applyBorder="1" applyAlignment="1" applyProtection="1"/>
    <xf numFmtId="0" fontId="6" fillId="0" borderId="0" xfId="0" applyFont="1" applyBorder="1" applyAlignment="1" applyProtection="1">
      <alignment horizontal="left"/>
    </xf>
    <xf numFmtId="0" fontId="9" fillId="0" borderId="1" xfId="0" applyFont="1" applyBorder="1" applyAlignment="1">
      <alignment vertical="center"/>
    </xf>
    <xf numFmtId="49" fontId="22" fillId="0" borderId="1" xfId="0" applyNumberFormat="1" applyFont="1" applyBorder="1" applyAlignment="1" applyProtection="1">
      <alignment horizontal="center" vertical="center" wrapText="1"/>
    </xf>
    <xf numFmtId="49" fontId="22" fillId="0" borderId="1" xfId="0" applyNumberFormat="1" applyFont="1" applyBorder="1" applyAlignment="1">
      <alignment horizontal="center" vertical="center"/>
    </xf>
    <xf numFmtId="49" fontId="68" fillId="0" borderId="1" xfId="0" applyNumberFormat="1" applyFont="1" applyFill="1" applyBorder="1" applyAlignment="1">
      <alignment horizontal="center" vertical="center" wrapText="1"/>
    </xf>
    <xf numFmtId="49" fontId="68" fillId="0" borderId="1" xfId="0" applyNumberFormat="1" applyFont="1" applyFill="1" applyBorder="1" applyAlignment="1">
      <alignment horizontal="justify" vertical="center" wrapText="1"/>
    </xf>
    <xf numFmtId="49" fontId="9" fillId="0" borderId="1" xfId="0" applyNumberFormat="1" applyFont="1" applyBorder="1" applyAlignment="1" applyProtection="1">
      <alignment horizontal="left" vertical="center" wrapText="1"/>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justify" vertical="center" wrapText="1"/>
    </xf>
    <xf numFmtId="49" fontId="14" fillId="0" borderId="1" xfId="0" applyNumberFormat="1" applyFont="1" applyBorder="1" applyAlignment="1" applyProtection="1">
      <alignment horizontal="center" vertical="center" wrapText="1"/>
    </xf>
    <xf numFmtId="49" fontId="14" fillId="0" borderId="1" xfId="1" applyNumberFormat="1" applyFont="1" applyBorder="1" applyAlignment="1" applyProtection="1">
      <alignment horizontal="center" vertical="center" wrapText="1"/>
    </xf>
    <xf numFmtId="167" fontId="14" fillId="0" borderId="1" xfId="1" applyNumberFormat="1" applyFont="1" applyBorder="1" applyAlignment="1">
      <alignment horizontal="center" vertical="center" wrapText="1"/>
    </xf>
    <xf numFmtId="49" fontId="22" fillId="0" borderId="1" xfId="1" applyNumberFormat="1" applyFont="1" applyBorder="1" applyAlignment="1" applyProtection="1">
      <alignment horizontal="center" vertical="center" wrapText="1"/>
    </xf>
    <xf numFmtId="0" fontId="22" fillId="0" borderId="1" xfId="0" applyFont="1" applyBorder="1" applyAlignment="1">
      <alignment horizontal="center"/>
    </xf>
    <xf numFmtId="0" fontId="7" fillId="0" borderId="0" xfId="0" applyFont="1"/>
    <xf numFmtId="0" fontId="14" fillId="0" borderId="1" xfId="0" applyFont="1" applyBorder="1" applyAlignment="1">
      <alignment horizontal="center" vertical="center" wrapText="1" shrinkToFit="1"/>
    </xf>
    <xf numFmtId="169" fontId="14" fillId="0" borderId="1" xfId="0" applyNumberFormat="1" applyFont="1" applyBorder="1" applyAlignment="1">
      <alignment vertical="center"/>
    </xf>
    <xf numFmtId="169" fontId="6" fillId="0" borderId="1" xfId="0" applyNumberFormat="1" applyFont="1" applyBorder="1" applyAlignment="1">
      <alignment vertical="center"/>
    </xf>
    <xf numFmtId="4" fontId="8" fillId="0" borderId="1" xfId="0" applyNumberFormat="1" applyFont="1" applyBorder="1" applyAlignment="1" applyProtection="1">
      <alignment horizontal="center" vertical="center" wrapText="1"/>
    </xf>
    <xf numFmtId="2" fontId="8" fillId="0" borderId="1" xfId="0" applyNumberFormat="1" applyFont="1" applyBorder="1" applyAlignment="1" applyProtection="1">
      <alignment horizontal="justify" vertical="center" wrapText="1"/>
    </xf>
    <xf numFmtId="169" fontId="8" fillId="0" borderId="1" xfId="0" applyNumberFormat="1" applyFont="1" applyBorder="1" applyAlignment="1" applyProtection="1">
      <alignment horizontal="center" vertical="center" wrapText="1"/>
    </xf>
    <xf numFmtId="169" fontId="9" fillId="0" borderId="1" xfId="0" applyNumberFormat="1" applyFont="1" applyBorder="1" applyAlignment="1" applyProtection="1">
      <alignment horizontal="center" vertical="center" wrapText="1"/>
    </xf>
    <xf numFmtId="169" fontId="8" fillId="0" borderId="1" xfId="0" applyNumberFormat="1" applyFont="1" applyBorder="1" applyAlignment="1" applyProtection="1">
      <alignment horizontal="center" wrapText="1"/>
    </xf>
    <xf numFmtId="167" fontId="9" fillId="0" borderId="1" xfId="0" applyNumberFormat="1" applyFont="1" applyBorder="1" applyAlignment="1">
      <alignment horizontal="center" vertical="center"/>
    </xf>
    <xf numFmtId="167" fontId="8" fillId="0" borderId="1" xfId="0" applyNumberFormat="1" applyFont="1" applyBorder="1" applyAlignment="1">
      <alignment horizontal="center" vertical="center"/>
    </xf>
    <xf numFmtId="167" fontId="8" fillId="0" borderId="1" xfId="0" applyNumberFormat="1" applyFont="1" applyBorder="1" applyAlignment="1">
      <alignment horizontal="center"/>
    </xf>
    <xf numFmtId="4" fontId="8" fillId="0" borderId="1" xfId="0" applyNumberFormat="1" applyFont="1" applyBorder="1" applyAlignment="1" applyProtection="1">
      <alignment horizontal="right" vertical="center"/>
    </xf>
    <xf numFmtId="0" fontId="8" fillId="0" borderId="0" xfId="157" applyFont="1" applyAlignment="1">
      <alignment horizontal="center" vertical="center"/>
    </xf>
    <xf numFmtId="0" fontId="8" fillId="0" borderId="0" xfId="157" applyFont="1" applyAlignment="1">
      <alignment horizontal="center"/>
    </xf>
    <xf numFmtId="0" fontId="14" fillId="0" borderId="0" xfId="157" applyFont="1" applyAlignment="1">
      <alignment horizontal="right" vertical="center" wrapText="1"/>
    </xf>
    <xf numFmtId="0" fontId="14" fillId="0" borderId="0" xfId="157" applyFont="1" applyAlignment="1">
      <alignment horizontal="right" vertical="top" wrapText="1"/>
    </xf>
    <xf numFmtId="0" fontId="61" fillId="0" borderId="0" xfId="157" applyFont="1" applyAlignment="1">
      <alignment horizontal="right" vertical="top" wrapText="1"/>
    </xf>
    <xf numFmtId="0" fontId="8" fillId="0" borderId="0" xfId="157" applyFont="1" applyFill="1" applyAlignment="1">
      <alignment horizontal="center" vertical="center" wrapText="1"/>
    </xf>
    <xf numFmtId="0" fontId="1" fillId="0" borderId="0" xfId="157" applyFont="1" applyAlignment="1"/>
    <xf numFmtId="0" fontId="24" fillId="0" borderId="1" xfId="157" applyFont="1" applyBorder="1" applyAlignment="1">
      <alignment horizontal="center"/>
    </xf>
    <xf numFmtId="49" fontId="22" fillId="0" borderId="1" xfId="157" applyNumberFormat="1" applyFont="1" applyBorder="1" applyAlignment="1">
      <alignment horizontal="center" vertical="center" wrapText="1"/>
    </xf>
    <xf numFmtId="0" fontId="14" fillId="0" borderId="1" xfId="157" applyFont="1" applyBorder="1" applyAlignment="1">
      <alignment horizontal="center" vertical="center" wrapText="1"/>
    </xf>
    <xf numFmtId="0" fontId="1" fillId="0" borderId="1" xfId="157" applyFont="1" applyBorder="1" applyAlignment="1">
      <alignment horizontal="center" vertical="center"/>
    </xf>
    <xf numFmtId="0" fontId="4" fillId="0" borderId="0" xfId="0" applyFont="1" applyBorder="1" applyAlignment="1" applyProtection="1">
      <alignment horizontal="left"/>
    </xf>
    <xf numFmtId="0" fontId="13" fillId="0" borderId="0" xfId="0" applyFont="1" applyBorder="1" applyAlignment="1" applyProtection="1">
      <alignment horizontal="center" vertical="top" wrapText="1"/>
    </xf>
    <xf numFmtId="0" fontId="13" fillId="0" borderId="0" xfId="0" applyFont="1" applyAlignment="1">
      <alignment horizontal="center" vertical="top" wrapText="1"/>
    </xf>
    <xf numFmtId="0" fontId="0" fillId="0" borderId="0" xfId="0" applyAlignment="1">
      <alignment horizontal="center"/>
    </xf>
    <xf numFmtId="0" fontId="4"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13" fillId="0" borderId="0" xfId="1" applyFont="1" applyBorder="1" applyAlignment="1" applyProtection="1">
      <alignment horizontal="center" vertical="top" wrapText="1"/>
    </xf>
    <xf numFmtId="0" fontId="13" fillId="0" borderId="0" xfId="1" applyFont="1" applyAlignment="1">
      <alignment horizontal="center" wrapText="1"/>
    </xf>
    <xf numFmtId="0" fontId="16" fillId="0" borderId="0" xfId="3" applyNumberFormat="1" applyFont="1" applyFill="1" applyBorder="1" applyAlignment="1">
      <alignment horizontal="center" vertical="center" wrapText="1"/>
    </xf>
    <xf numFmtId="0" fontId="22" fillId="0" borderId="1" xfId="4" applyFont="1" applyBorder="1" applyAlignment="1">
      <alignment horizontal="center" wrapText="1"/>
    </xf>
    <xf numFmtId="0" fontId="15" fillId="0" borderId="1" xfId="3" applyBorder="1" applyAlignment="1">
      <alignment wrapText="1"/>
    </xf>
    <xf numFmtId="0" fontId="22" fillId="0" borderId="1" xfId="6" applyFont="1" applyBorder="1" applyAlignment="1">
      <alignment horizontal="center" vertical="center" wrapText="1"/>
    </xf>
    <xf numFmtId="0" fontId="15" fillId="0" borderId="1" xfId="3" applyBorder="1" applyAlignment="1">
      <alignment horizontal="center" vertical="center" wrapText="1"/>
    </xf>
    <xf numFmtId="49" fontId="23" fillId="0" borderId="1" xfId="3" applyNumberFormat="1" applyFont="1" applyBorder="1" applyAlignment="1">
      <alignment horizontal="center" vertical="center" wrapText="1"/>
    </xf>
    <xf numFmtId="0" fontId="23" fillId="0" borderId="1" xfId="3" applyFont="1" applyFill="1" applyBorder="1" applyAlignment="1">
      <alignment horizontal="center" vertical="center" wrapText="1"/>
    </xf>
    <xf numFmtId="0" fontId="18" fillId="0" borderId="0" xfId="5" applyFont="1" applyAlignment="1">
      <alignment horizontal="right" wrapText="1"/>
    </xf>
    <xf numFmtId="0" fontId="0" fillId="0" borderId="0" xfId="3" applyFont="1" applyAlignment="1">
      <alignment wrapText="1"/>
    </xf>
    <xf numFmtId="0" fontId="20" fillId="0" borderId="0" xfId="3" applyFont="1" applyFill="1" applyBorder="1" applyAlignment="1">
      <alignment horizontal="center" wrapText="1"/>
    </xf>
    <xf numFmtId="0" fontId="15" fillId="0" borderId="0" xfId="3" applyAlignment="1"/>
    <xf numFmtId="0" fontId="14" fillId="0" borderId="17" xfId="146" applyFont="1" applyBorder="1" applyAlignment="1">
      <alignment horizontal="center" vertical="center" wrapText="1"/>
    </xf>
    <xf numFmtId="0" fontId="15" fillId="0" borderId="3" xfId="127" applyBorder="1" applyAlignment="1">
      <alignment horizontal="center" vertical="center" wrapText="1"/>
    </xf>
    <xf numFmtId="0" fontId="15" fillId="0" borderId="3" xfId="125" applyBorder="1" applyAlignment="1">
      <alignment horizontal="center" vertical="center" wrapText="1"/>
    </xf>
    <xf numFmtId="0" fontId="24" fillId="2" borderId="18" xfId="7" applyFont="1" applyFill="1" applyBorder="1" applyAlignment="1">
      <alignment horizontal="center" vertical="center" wrapText="1"/>
    </xf>
    <xf numFmtId="0" fontId="15" fillId="0" borderId="19" xfId="127" applyBorder="1" applyAlignment="1">
      <alignment horizontal="center" vertical="center" wrapText="1"/>
    </xf>
    <xf numFmtId="0" fontId="15" fillId="0" borderId="19" xfId="127" applyBorder="1" applyAlignment="1">
      <alignment wrapText="1"/>
    </xf>
    <xf numFmtId="0" fontId="15" fillId="0" borderId="0" xfId="127" applyAlignment="1">
      <alignment horizontal="right" wrapText="1"/>
    </xf>
    <xf numFmtId="0" fontId="60" fillId="0" borderId="0" xfId="130" applyFont="1" applyAlignment="1">
      <alignment horizontal="right" wrapText="1" shrinkToFit="1"/>
    </xf>
    <xf numFmtId="0" fontId="15" fillId="0" borderId="0" xfId="127" applyAlignment="1">
      <alignment horizontal="right" wrapText="1" shrinkToFit="1"/>
    </xf>
    <xf numFmtId="0" fontId="6" fillId="0" borderId="0" xfId="146" applyFont="1" applyAlignment="1">
      <alignment horizontal="center" vertical="center" wrapText="1"/>
    </xf>
    <xf numFmtId="0" fontId="15" fillId="0" borderId="0" xfId="127" applyAlignment="1">
      <alignment wrapText="1"/>
    </xf>
  </cellXfs>
  <cellStyles count="158">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Accent1" xfId="26"/>
    <cellStyle name="Accent1 - 20%" xfId="27"/>
    <cellStyle name="Accent1 - 40%" xfId="28"/>
    <cellStyle name="Accent1 - 60%" xfId="29"/>
    <cellStyle name="Accent2" xfId="30"/>
    <cellStyle name="Accent2 - 20%" xfId="31"/>
    <cellStyle name="Accent2 - 40%" xfId="32"/>
    <cellStyle name="Accent2 - 60%" xfId="33"/>
    <cellStyle name="Accent3" xfId="34"/>
    <cellStyle name="Accent3 - 20%" xfId="35"/>
    <cellStyle name="Accent3 - 40%" xfId="36"/>
    <cellStyle name="Accent3 - 60%" xfId="37"/>
    <cellStyle name="Accent3_10" xfId="38"/>
    <cellStyle name="Accent4" xfId="39"/>
    <cellStyle name="Accent4 - 20%" xfId="40"/>
    <cellStyle name="Accent4 - 40%" xfId="41"/>
    <cellStyle name="Accent4 - 60%" xfId="42"/>
    <cellStyle name="Accent4_10" xfId="43"/>
    <cellStyle name="Accent5" xfId="44"/>
    <cellStyle name="Accent5 - 20%" xfId="45"/>
    <cellStyle name="Accent5 - 40%" xfId="46"/>
    <cellStyle name="Accent5 - 60%" xfId="47"/>
    <cellStyle name="Accent5_10" xfId="48"/>
    <cellStyle name="Accent6" xfId="49"/>
    <cellStyle name="Accent6 - 20%" xfId="50"/>
    <cellStyle name="Accent6 - 40%" xfId="51"/>
    <cellStyle name="Accent6 - 60%" xfId="52"/>
    <cellStyle name="Accent6_10" xfId="53"/>
    <cellStyle name="Bad" xfId="54"/>
    <cellStyle name="Calculation" xfId="55"/>
    <cellStyle name="Check Cell" xfId="56"/>
    <cellStyle name="Emphasis 1" xfId="57"/>
    <cellStyle name="Emphasis 2" xfId="58"/>
    <cellStyle name="Emphasis 3"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_own-reg-rev" xfId="69"/>
    <cellStyle name="Note" xfId="70"/>
    <cellStyle name="Output" xfId="71"/>
    <cellStyle name="SAPBEXaggData" xfId="72"/>
    <cellStyle name="SAPBEXaggDataEmph" xfId="73"/>
    <cellStyle name="SAPBEXaggItem" xfId="74"/>
    <cellStyle name="SAPBEXaggItemX" xfId="75"/>
    <cellStyle name="SAPBEXchaText" xfId="76"/>
    <cellStyle name="SAPBEXexcBad7" xfId="77"/>
    <cellStyle name="SAPBEXexcBad8" xfId="78"/>
    <cellStyle name="SAPBEXexcBad9" xfId="79"/>
    <cellStyle name="SAPBEXexcCritical4" xfId="80"/>
    <cellStyle name="SAPBEXexcCritical5" xfId="81"/>
    <cellStyle name="SAPBEXexcCritical6" xfId="82"/>
    <cellStyle name="SAPBEXexcGood1" xfId="83"/>
    <cellStyle name="SAPBEXexcGood2" xfId="84"/>
    <cellStyle name="SAPBEXexcGood3" xfId="85"/>
    <cellStyle name="SAPBEXfilterDrill" xfId="86"/>
    <cellStyle name="SAPBEXfilterItem" xfId="87"/>
    <cellStyle name="SAPBEXfilterText" xfId="88"/>
    <cellStyle name="SAPBEXformats" xfId="89"/>
    <cellStyle name="SAPBEXheaderItem" xfId="90"/>
    <cellStyle name="SAPBEXheaderText" xfId="91"/>
    <cellStyle name="SAPBEXHLevel0" xfId="92"/>
    <cellStyle name="SAPBEXHLevel0 2" xfId="93"/>
    <cellStyle name="SAPBEXHLevel0X" xfId="94"/>
    <cellStyle name="SAPBEXHLevel1" xfId="95"/>
    <cellStyle name="SAPBEXHLevel1 2" xfId="96"/>
    <cellStyle name="SAPBEXHLevel1X" xfId="97"/>
    <cellStyle name="SAPBEXHLevel2" xfId="98"/>
    <cellStyle name="SAPBEXHLevel2 2" xfId="99"/>
    <cellStyle name="SAPBEXHLevel2X" xfId="100"/>
    <cellStyle name="SAPBEXHLevel3" xfId="101"/>
    <cellStyle name="SAPBEXHLevel3X" xfId="102"/>
    <cellStyle name="SAPBEXinputData" xfId="103"/>
    <cellStyle name="SAPBEXItemHeader" xfId="104"/>
    <cellStyle name="SAPBEXresData" xfId="105"/>
    <cellStyle name="SAPBEXresDataEmph" xfId="106"/>
    <cellStyle name="SAPBEXresItem" xfId="107"/>
    <cellStyle name="SAPBEXresItemX" xfId="108"/>
    <cellStyle name="SAPBEXstdData" xfId="109"/>
    <cellStyle name="SAPBEXstdData 2" xfId="110"/>
    <cellStyle name="SAPBEXstdDataEmph" xfId="111"/>
    <cellStyle name="SAPBEXstdItem" xfId="112"/>
    <cellStyle name="SAPBEXstdItemX" xfId="113"/>
    <cellStyle name="SAPBEXtitle" xfId="114"/>
    <cellStyle name="SAPBEXunassignedItem" xfId="115"/>
    <cellStyle name="SAPBEXundefined" xfId="116"/>
    <cellStyle name="Sheet Title" xfId="117"/>
    <cellStyle name="Title" xfId="118"/>
    <cellStyle name="Total" xfId="119"/>
    <cellStyle name="Warning Text" xfId="120"/>
    <cellStyle name="Денежный 2" xfId="121"/>
    <cellStyle name="Обычный" xfId="0" builtinId="0"/>
    <cellStyle name="Обычный 10" xfId="122"/>
    <cellStyle name="Обычный 11" xfId="123"/>
    <cellStyle name="Обычный 12" xfId="4"/>
    <cellStyle name="Обычный 13" xfId="124"/>
    <cellStyle name="Обычный 14" xfId="125"/>
    <cellStyle name="Обычный 15" xfId="126"/>
    <cellStyle name="Обычный 16" xfId="127"/>
    <cellStyle name="Обычный 17" xfId="128"/>
    <cellStyle name="Обычный 18" xfId="129"/>
    <cellStyle name="Обычный 19" xfId="155"/>
    <cellStyle name="Обычный 2" xfId="2"/>
    <cellStyle name="Обычный 2 2" xfId="130"/>
    <cellStyle name="Обычный 2 2 2" xfId="131"/>
    <cellStyle name="Обычный 2 2 2 2" xfId="132"/>
    <cellStyle name="Обычный 2 2 2 2 2" xfId="1"/>
    <cellStyle name="Обычный 2 2 2 3" xfId="133"/>
    <cellStyle name="Обычный 2 2 3" xfId="134"/>
    <cellStyle name="Обычный 2 3" xfId="135"/>
    <cellStyle name="Обычный 20" xfId="136"/>
    <cellStyle name="Обычный 3" xfId="3"/>
    <cellStyle name="Обычный 3 2" xfId="137"/>
    <cellStyle name="Обычный 3 2 2" xfId="138"/>
    <cellStyle name="Обычный 3 2 3" xfId="139"/>
    <cellStyle name="Обычный 3 2 4" xfId="140"/>
    <cellStyle name="Обычный 3 2 5" xfId="141"/>
    <cellStyle name="Обычный 3 2 6" xfId="142"/>
    <cellStyle name="Обычный 3 2 7" xfId="156"/>
    <cellStyle name="Обычный 3 2 8" xfId="157"/>
    <cellStyle name="Обычный 3 3" xfId="143"/>
    <cellStyle name="Обычный 3 6" xfId="144"/>
    <cellStyle name="Обычный 4" xfId="6"/>
    <cellStyle name="Обычный 5" xfId="145"/>
    <cellStyle name="Обычный 6" xfId="146"/>
    <cellStyle name="Обычный 7" xfId="147"/>
    <cellStyle name="Обычный 7 2" xfId="148"/>
    <cellStyle name="Обычный 8" xfId="149"/>
    <cellStyle name="Обычный 9" xfId="150"/>
    <cellStyle name="Обычный 9 2 2" xfId="7"/>
    <cellStyle name="Обычный_Брг_03_3" xfId="5"/>
    <cellStyle name="Процентный 6" xfId="151"/>
    <cellStyle name="Стиль 1" xfId="152"/>
    <cellStyle name="Финансовый 2" xfId="153"/>
    <cellStyle name="Финансовый 3" xfId="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137"/>
  <sheetViews>
    <sheetView topLeftCell="A131" workbookViewId="0">
      <selection activeCell="E132" sqref="E132"/>
    </sheetView>
  </sheetViews>
  <sheetFormatPr defaultRowHeight="15"/>
  <cols>
    <col min="1" max="1" width="9.140625" style="107"/>
    <col min="2" max="2" width="24.28515625" style="107" customWidth="1"/>
    <col min="3" max="3" width="37" style="107" customWidth="1"/>
    <col min="4" max="4" width="13.7109375" style="107" customWidth="1"/>
    <col min="5" max="5" width="15" style="107" customWidth="1"/>
    <col min="6" max="257" width="9.140625" style="107"/>
    <col min="258" max="258" width="24.28515625" style="107" customWidth="1"/>
    <col min="259" max="259" width="33.85546875" style="107" customWidth="1"/>
    <col min="260" max="260" width="15.42578125" style="107" customWidth="1"/>
    <col min="261" max="261" width="15" style="107" customWidth="1"/>
    <col min="262" max="513" width="9.140625" style="107"/>
    <col min="514" max="514" width="24.28515625" style="107" customWidth="1"/>
    <col min="515" max="515" width="33.85546875" style="107" customWidth="1"/>
    <col min="516" max="516" width="15.42578125" style="107" customWidth="1"/>
    <col min="517" max="517" width="15" style="107" customWidth="1"/>
    <col min="518" max="769" width="9.140625" style="107"/>
    <col min="770" max="770" width="24.28515625" style="107" customWidth="1"/>
    <col min="771" max="771" width="33.85546875" style="107" customWidth="1"/>
    <col min="772" max="772" width="15.42578125" style="107" customWidth="1"/>
    <col min="773" max="773" width="15" style="107" customWidth="1"/>
    <col min="774" max="1025" width="9.140625" style="107"/>
    <col min="1026" max="1026" width="24.28515625" style="107" customWidth="1"/>
    <col min="1027" max="1027" width="33.85546875" style="107" customWidth="1"/>
    <col min="1028" max="1028" width="15.42578125" style="107" customWidth="1"/>
    <col min="1029" max="1029" width="15" style="107" customWidth="1"/>
    <col min="1030" max="1281" width="9.140625" style="107"/>
    <col min="1282" max="1282" width="24.28515625" style="107" customWidth="1"/>
    <col min="1283" max="1283" width="33.85546875" style="107" customWidth="1"/>
    <col min="1284" max="1284" width="15.42578125" style="107" customWidth="1"/>
    <col min="1285" max="1285" width="15" style="107" customWidth="1"/>
    <col min="1286" max="1537" width="9.140625" style="107"/>
    <col min="1538" max="1538" width="24.28515625" style="107" customWidth="1"/>
    <col min="1539" max="1539" width="33.85546875" style="107" customWidth="1"/>
    <col min="1540" max="1540" width="15.42578125" style="107" customWidth="1"/>
    <col min="1541" max="1541" width="15" style="107" customWidth="1"/>
    <col min="1542" max="1793" width="9.140625" style="107"/>
    <col min="1794" max="1794" width="24.28515625" style="107" customWidth="1"/>
    <col min="1795" max="1795" width="33.85546875" style="107" customWidth="1"/>
    <col min="1796" max="1796" width="15.42578125" style="107" customWidth="1"/>
    <col min="1797" max="1797" width="15" style="107" customWidth="1"/>
    <col min="1798" max="2049" width="9.140625" style="107"/>
    <col min="2050" max="2050" width="24.28515625" style="107" customWidth="1"/>
    <col min="2051" max="2051" width="33.85546875" style="107" customWidth="1"/>
    <col min="2052" max="2052" width="15.42578125" style="107" customWidth="1"/>
    <col min="2053" max="2053" width="15" style="107" customWidth="1"/>
    <col min="2054" max="2305" width="9.140625" style="107"/>
    <col min="2306" max="2306" width="24.28515625" style="107" customWidth="1"/>
    <col min="2307" max="2307" width="33.85546875" style="107" customWidth="1"/>
    <col min="2308" max="2308" width="15.42578125" style="107" customWidth="1"/>
    <col min="2309" max="2309" width="15" style="107" customWidth="1"/>
    <col min="2310" max="2561" width="9.140625" style="107"/>
    <col min="2562" max="2562" width="24.28515625" style="107" customWidth="1"/>
    <col min="2563" max="2563" width="33.85546875" style="107" customWidth="1"/>
    <col min="2564" max="2564" width="15.42578125" style="107" customWidth="1"/>
    <col min="2565" max="2565" width="15" style="107" customWidth="1"/>
    <col min="2566" max="2817" width="9.140625" style="107"/>
    <col min="2818" max="2818" width="24.28515625" style="107" customWidth="1"/>
    <col min="2819" max="2819" width="33.85546875" style="107" customWidth="1"/>
    <col min="2820" max="2820" width="15.42578125" style="107" customWidth="1"/>
    <col min="2821" max="2821" width="15" style="107" customWidth="1"/>
    <col min="2822" max="3073" width="9.140625" style="107"/>
    <col min="3074" max="3074" width="24.28515625" style="107" customWidth="1"/>
    <col min="3075" max="3075" width="33.85546875" style="107" customWidth="1"/>
    <col min="3076" max="3076" width="15.42578125" style="107" customWidth="1"/>
    <col min="3077" max="3077" width="15" style="107" customWidth="1"/>
    <col min="3078" max="3329" width="9.140625" style="107"/>
    <col min="3330" max="3330" width="24.28515625" style="107" customWidth="1"/>
    <col min="3331" max="3331" width="33.85546875" style="107" customWidth="1"/>
    <col min="3332" max="3332" width="15.42578125" style="107" customWidth="1"/>
    <col min="3333" max="3333" width="15" style="107" customWidth="1"/>
    <col min="3334" max="3585" width="9.140625" style="107"/>
    <col min="3586" max="3586" width="24.28515625" style="107" customWidth="1"/>
    <col min="3587" max="3587" width="33.85546875" style="107" customWidth="1"/>
    <col min="3588" max="3588" width="15.42578125" style="107" customWidth="1"/>
    <col min="3589" max="3589" width="15" style="107" customWidth="1"/>
    <col min="3590" max="3841" width="9.140625" style="107"/>
    <col min="3842" max="3842" width="24.28515625" style="107" customWidth="1"/>
    <col min="3843" max="3843" width="33.85546875" style="107" customWidth="1"/>
    <col min="3844" max="3844" width="15.42578125" style="107" customWidth="1"/>
    <col min="3845" max="3845" width="15" style="107" customWidth="1"/>
    <col min="3846" max="4097" width="9.140625" style="107"/>
    <col min="4098" max="4098" width="24.28515625" style="107" customWidth="1"/>
    <col min="4099" max="4099" width="33.85546875" style="107" customWidth="1"/>
    <col min="4100" max="4100" width="15.42578125" style="107" customWidth="1"/>
    <col min="4101" max="4101" width="15" style="107" customWidth="1"/>
    <col min="4102" max="4353" width="9.140625" style="107"/>
    <col min="4354" max="4354" width="24.28515625" style="107" customWidth="1"/>
    <col min="4355" max="4355" width="33.85546875" style="107" customWidth="1"/>
    <col min="4356" max="4356" width="15.42578125" style="107" customWidth="1"/>
    <col min="4357" max="4357" width="15" style="107" customWidth="1"/>
    <col min="4358" max="4609" width="9.140625" style="107"/>
    <col min="4610" max="4610" width="24.28515625" style="107" customWidth="1"/>
    <col min="4611" max="4611" width="33.85546875" style="107" customWidth="1"/>
    <col min="4612" max="4612" width="15.42578125" style="107" customWidth="1"/>
    <col min="4613" max="4613" width="15" style="107" customWidth="1"/>
    <col min="4614" max="4865" width="9.140625" style="107"/>
    <col min="4866" max="4866" width="24.28515625" style="107" customWidth="1"/>
    <col min="4867" max="4867" width="33.85546875" style="107" customWidth="1"/>
    <col min="4868" max="4868" width="15.42578125" style="107" customWidth="1"/>
    <col min="4869" max="4869" width="15" style="107" customWidth="1"/>
    <col min="4870" max="5121" width="9.140625" style="107"/>
    <col min="5122" max="5122" width="24.28515625" style="107" customWidth="1"/>
    <col min="5123" max="5123" width="33.85546875" style="107" customWidth="1"/>
    <col min="5124" max="5124" width="15.42578125" style="107" customWidth="1"/>
    <col min="5125" max="5125" width="15" style="107" customWidth="1"/>
    <col min="5126" max="5377" width="9.140625" style="107"/>
    <col min="5378" max="5378" width="24.28515625" style="107" customWidth="1"/>
    <col min="5379" max="5379" width="33.85546875" style="107" customWidth="1"/>
    <col min="5380" max="5380" width="15.42578125" style="107" customWidth="1"/>
    <col min="5381" max="5381" width="15" style="107" customWidth="1"/>
    <col min="5382" max="5633" width="9.140625" style="107"/>
    <col min="5634" max="5634" width="24.28515625" style="107" customWidth="1"/>
    <col min="5635" max="5635" width="33.85546875" style="107" customWidth="1"/>
    <col min="5636" max="5636" width="15.42578125" style="107" customWidth="1"/>
    <col min="5637" max="5637" width="15" style="107" customWidth="1"/>
    <col min="5638" max="5889" width="9.140625" style="107"/>
    <col min="5890" max="5890" width="24.28515625" style="107" customWidth="1"/>
    <col min="5891" max="5891" width="33.85546875" style="107" customWidth="1"/>
    <col min="5892" max="5892" width="15.42578125" style="107" customWidth="1"/>
    <col min="5893" max="5893" width="15" style="107" customWidth="1"/>
    <col min="5894" max="6145" width="9.140625" style="107"/>
    <col min="6146" max="6146" width="24.28515625" style="107" customWidth="1"/>
    <col min="6147" max="6147" width="33.85546875" style="107" customWidth="1"/>
    <col min="6148" max="6148" width="15.42578125" style="107" customWidth="1"/>
    <col min="6149" max="6149" width="15" style="107" customWidth="1"/>
    <col min="6150" max="6401" width="9.140625" style="107"/>
    <col min="6402" max="6402" width="24.28515625" style="107" customWidth="1"/>
    <col min="6403" max="6403" width="33.85546875" style="107" customWidth="1"/>
    <col min="6404" max="6404" width="15.42578125" style="107" customWidth="1"/>
    <col min="6405" max="6405" width="15" style="107" customWidth="1"/>
    <col min="6406" max="6657" width="9.140625" style="107"/>
    <col min="6658" max="6658" width="24.28515625" style="107" customWidth="1"/>
    <col min="6659" max="6659" width="33.85546875" style="107" customWidth="1"/>
    <col min="6660" max="6660" width="15.42578125" style="107" customWidth="1"/>
    <col min="6661" max="6661" width="15" style="107" customWidth="1"/>
    <col min="6662" max="6913" width="9.140625" style="107"/>
    <col min="6914" max="6914" width="24.28515625" style="107" customWidth="1"/>
    <col min="6915" max="6915" width="33.85546875" style="107" customWidth="1"/>
    <col min="6916" max="6916" width="15.42578125" style="107" customWidth="1"/>
    <col min="6917" max="6917" width="15" style="107" customWidth="1"/>
    <col min="6918" max="7169" width="9.140625" style="107"/>
    <col min="7170" max="7170" width="24.28515625" style="107" customWidth="1"/>
    <col min="7171" max="7171" width="33.85546875" style="107" customWidth="1"/>
    <col min="7172" max="7172" width="15.42578125" style="107" customWidth="1"/>
    <col min="7173" max="7173" width="15" style="107" customWidth="1"/>
    <col min="7174" max="7425" width="9.140625" style="107"/>
    <col min="7426" max="7426" width="24.28515625" style="107" customWidth="1"/>
    <col min="7427" max="7427" width="33.85546875" style="107" customWidth="1"/>
    <col min="7428" max="7428" width="15.42578125" style="107" customWidth="1"/>
    <col min="7429" max="7429" width="15" style="107" customWidth="1"/>
    <col min="7430" max="7681" width="9.140625" style="107"/>
    <col min="7682" max="7682" width="24.28515625" style="107" customWidth="1"/>
    <col min="7683" max="7683" width="33.85546875" style="107" customWidth="1"/>
    <col min="7684" max="7684" width="15.42578125" style="107" customWidth="1"/>
    <col min="7685" max="7685" width="15" style="107" customWidth="1"/>
    <col min="7686" max="7937" width="9.140625" style="107"/>
    <col min="7938" max="7938" width="24.28515625" style="107" customWidth="1"/>
    <col min="7939" max="7939" width="33.85546875" style="107" customWidth="1"/>
    <col min="7940" max="7940" width="15.42578125" style="107" customWidth="1"/>
    <col min="7941" max="7941" width="15" style="107" customWidth="1"/>
    <col min="7942" max="8193" width="9.140625" style="107"/>
    <col min="8194" max="8194" width="24.28515625" style="107" customWidth="1"/>
    <col min="8195" max="8195" width="33.85546875" style="107" customWidth="1"/>
    <col min="8196" max="8196" width="15.42578125" style="107" customWidth="1"/>
    <col min="8197" max="8197" width="15" style="107" customWidth="1"/>
    <col min="8198" max="8449" width="9.140625" style="107"/>
    <col min="8450" max="8450" width="24.28515625" style="107" customWidth="1"/>
    <col min="8451" max="8451" width="33.85546875" style="107" customWidth="1"/>
    <col min="8452" max="8452" width="15.42578125" style="107" customWidth="1"/>
    <col min="8453" max="8453" width="15" style="107" customWidth="1"/>
    <col min="8454" max="8705" width="9.140625" style="107"/>
    <col min="8706" max="8706" width="24.28515625" style="107" customWidth="1"/>
    <col min="8707" max="8707" width="33.85546875" style="107" customWidth="1"/>
    <col min="8708" max="8708" width="15.42578125" style="107" customWidth="1"/>
    <col min="8709" max="8709" width="15" style="107" customWidth="1"/>
    <col min="8710" max="8961" width="9.140625" style="107"/>
    <col min="8962" max="8962" width="24.28515625" style="107" customWidth="1"/>
    <col min="8963" max="8963" width="33.85546875" style="107" customWidth="1"/>
    <col min="8964" max="8964" width="15.42578125" style="107" customWidth="1"/>
    <col min="8965" max="8965" width="15" style="107" customWidth="1"/>
    <col min="8966" max="9217" width="9.140625" style="107"/>
    <col min="9218" max="9218" width="24.28515625" style="107" customWidth="1"/>
    <col min="9219" max="9219" width="33.85546875" style="107" customWidth="1"/>
    <col min="9220" max="9220" width="15.42578125" style="107" customWidth="1"/>
    <col min="9221" max="9221" width="15" style="107" customWidth="1"/>
    <col min="9222" max="9473" width="9.140625" style="107"/>
    <col min="9474" max="9474" width="24.28515625" style="107" customWidth="1"/>
    <col min="9475" max="9475" width="33.85546875" style="107" customWidth="1"/>
    <col min="9476" max="9476" width="15.42578125" style="107" customWidth="1"/>
    <col min="9477" max="9477" width="15" style="107" customWidth="1"/>
    <col min="9478" max="9729" width="9.140625" style="107"/>
    <col min="9730" max="9730" width="24.28515625" style="107" customWidth="1"/>
    <col min="9731" max="9731" width="33.85546875" style="107" customWidth="1"/>
    <col min="9732" max="9732" width="15.42578125" style="107" customWidth="1"/>
    <col min="9733" max="9733" width="15" style="107" customWidth="1"/>
    <col min="9734" max="9985" width="9.140625" style="107"/>
    <col min="9986" max="9986" width="24.28515625" style="107" customWidth="1"/>
    <col min="9987" max="9987" width="33.85546875" style="107" customWidth="1"/>
    <col min="9988" max="9988" width="15.42578125" style="107" customWidth="1"/>
    <col min="9989" max="9989" width="15" style="107" customWidth="1"/>
    <col min="9990" max="10241" width="9.140625" style="107"/>
    <col min="10242" max="10242" width="24.28515625" style="107" customWidth="1"/>
    <col min="10243" max="10243" width="33.85546875" style="107" customWidth="1"/>
    <col min="10244" max="10244" width="15.42578125" style="107" customWidth="1"/>
    <col min="10245" max="10245" width="15" style="107" customWidth="1"/>
    <col min="10246" max="10497" width="9.140625" style="107"/>
    <col min="10498" max="10498" width="24.28515625" style="107" customWidth="1"/>
    <col min="10499" max="10499" width="33.85546875" style="107" customWidth="1"/>
    <col min="10500" max="10500" width="15.42578125" style="107" customWidth="1"/>
    <col min="10501" max="10501" width="15" style="107" customWidth="1"/>
    <col min="10502" max="10753" width="9.140625" style="107"/>
    <col min="10754" max="10754" width="24.28515625" style="107" customWidth="1"/>
    <col min="10755" max="10755" width="33.85546875" style="107" customWidth="1"/>
    <col min="10756" max="10756" width="15.42578125" style="107" customWidth="1"/>
    <col min="10757" max="10757" width="15" style="107" customWidth="1"/>
    <col min="10758" max="11009" width="9.140625" style="107"/>
    <col min="11010" max="11010" width="24.28515625" style="107" customWidth="1"/>
    <col min="11011" max="11011" width="33.85546875" style="107" customWidth="1"/>
    <col min="11012" max="11012" width="15.42578125" style="107" customWidth="1"/>
    <col min="11013" max="11013" width="15" style="107" customWidth="1"/>
    <col min="11014" max="11265" width="9.140625" style="107"/>
    <col min="11266" max="11266" width="24.28515625" style="107" customWidth="1"/>
    <col min="11267" max="11267" width="33.85546875" style="107" customWidth="1"/>
    <col min="11268" max="11268" width="15.42578125" style="107" customWidth="1"/>
    <col min="11269" max="11269" width="15" style="107" customWidth="1"/>
    <col min="11270" max="11521" width="9.140625" style="107"/>
    <col min="11522" max="11522" width="24.28515625" style="107" customWidth="1"/>
    <col min="11523" max="11523" width="33.85546875" style="107" customWidth="1"/>
    <col min="11524" max="11524" width="15.42578125" style="107" customWidth="1"/>
    <col min="11525" max="11525" width="15" style="107" customWidth="1"/>
    <col min="11526" max="11777" width="9.140625" style="107"/>
    <col min="11778" max="11778" width="24.28515625" style="107" customWidth="1"/>
    <col min="11779" max="11779" width="33.85546875" style="107" customWidth="1"/>
    <col min="11780" max="11780" width="15.42578125" style="107" customWidth="1"/>
    <col min="11781" max="11781" width="15" style="107" customWidth="1"/>
    <col min="11782" max="12033" width="9.140625" style="107"/>
    <col min="12034" max="12034" width="24.28515625" style="107" customWidth="1"/>
    <col min="12035" max="12035" width="33.85546875" style="107" customWidth="1"/>
    <col min="12036" max="12036" width="15.42578125" style="107" customWidth="1"/>
    <col min="12037" max="12037" width="15" style="107" customWidth="1"/>
    <col min="12038" max="12289" width="9.140625" style="107"/>
    <col min="12290" max="12290" width="24.28515625" style="107" customWidth="1"/>
    <col min="12291" max="12291" width="33.85546875" style="107" customWidth="1"/>
    <col min="12292" max="12292" width="15.42578125" style="107" customWidth="1"/>
    <col min="12293" max="12293" width="15" style="107" customWidth="1"/>
    <col min="12294" max="12545" width="9.140625" style="107"/>
    <col min="12546" max="12546" width="24.28515625" style="107" customWidth="1"/>
    <col min="12547" max="12547" width="33.85546875" style="107" customWidth="1"/>
    <col min="12548" max="12548" width="15.42578125" style="107" customWidth="1"/>
    <col min="12549" max="12549" width="15" style="107" customWidth="1"/>
    <col min="12550" max="12801" width="9.140625" style="107"/>
    <col min="12802" max="12802" width="24.28515625" style="107" customWidth="1"/>
    <col min="12803" max="12803" width="33.85546875" style="107" customWidth="1"/>
    <col min="12804" max="12804" width="15.42578125" style="107" customWidth="1"/>
    <col min="12805" max="12805" width="15" style="107" customWidth="1"/>
    <col min="12806" max="13057" width="9.140625" style="107"/>
    <col min="13058" max="13058" width="24.28515625" style="107" customWidth="1"/>
    <col min="13059" max="13059" width="33.85546875" style="107" customWidth="1"/>
    <col min="13060" max="13060" width="15.42578125" style="107" customWidth="1"/>
    <col min="13061" max="13061" width="15" style="107" customWidth="1"/>
    <col min="13062" max="13313" width="9.140625" style="107"/>
    <col min="13314" max="13314" width="24.28515625" style="107" customWidth="1"/>
    <col min="13315" max="13315" width="33.85546875" style="107" customWidth="1"/>
    <col min="13316" max="13316" width="15.42578125" style="107" customWidth="1"/>
    <col min="13317" max="13317" width="15" style="107" customWidth="1"/>
    <col min="13318" max="13569" width="9.140625" style="107"/>
    <col min="13570" max="13570" width="24.28515625" style="107" customWidth="1"/>
    <col min="13571" max="13571" width="33.85546875" style="107" customWidth="1"/>
    <col min="13572" max="13572" width="15.42578125" style="107" customWidth="1"/>
    <col min="13573" max="13573" width="15" style="107" customWidth="1"/>
    <col min="13574" max="13825" width="9.140625" style="107"/>
    <col min="13826" max="13826" width="24.28515625" style="107" customWidth="1"/>
    <col min="13827" max="13827" width="33.85546875" style="107" customWidth="1"/>
    <col min="13828" max="13828" width="15.42578125" style="107" customWidth="1"/>
    <col min="13829" max="13829" width="15" style="107" customWidth="1"/>
    <col min="13830" max="14081" width="9.140625" style="107"/>
    <col min="14082" max="14082" width="24.28515625" style="107" customWidth="1"/>
    <col min="14083" max="14083" width="33.85546875" style="107" customWidth="1"/>
    <col min="14084" max="14084" width="15.42578125" style="107" customWidth="1"/>
    <col min="14085" max="14085" width="15" style="107" customWidth="1"/>
    <col min="14086" max="14337" width="9.140625" style="107"/>
    <col min="14338" max="14338" width="24.28515625" style="107" customWidth="1"/>
    <col min="14339" max="14339" width="33.85546875" style="107" customWidth="1"/>
    <col min="14340" max="14340" width="15.42578125" style="107" customWidth="1"/>
    <col min="14341" max="14341" width="15" style="107" customWidth="1"/>
    <col min="14342" max="14593" width="9.140625" style="107"/>
    <col min="14594" max="14594" width="24.28515625" style="107" customWidth="1"/>
    <col min="14595" max="14595" width="33.85546875" style="107" customWidth="1"/>
    <col min="14596" max="14596" width="15.42578125" style="107" customWidth="1"/>
    <col min="14597" max="14597" width="15" style="107" customWidth="1"/>
    <col min="14598" max="14849" width="9.140625" style="107"/>
    <col min="14850" max="14850" width="24.28515625" style="107" customWidth="1"/>
    <col min="14851" max="14851" width="33.85546875" style="107" customWidth="1"/>
    <col min="14852" max="14852" width="15.42578125" style="107" customWidth="1"/>
    <col min="14853" max="14853" width="15" style="107" customWidth="1"/>
    <col min="14854" max="15105" width="9.140625" style="107"/>
    <col min="15106" max="15106" width="24.28515625" style="107" customWidth="1"/>
    <col min="15107" max="15107" width="33.85546875" style="107" customWidth="1"/>
    <col min="15108" max="15108" width="15.42578125" style="107" customWidth="1"/>
    <col min="15109" max="15109" width="15" style="107" customWidth="1"/>
    <col min="15110" max="15361" width="9.140625" style="107"/>
    <col min="15362" max="15362" width="24.28515625" style="107" customWidth="1"/>
    <col min="15363" max="15363" width="33.85546875" style="107" customWidth="1"/>
    <col min="15364" max="15364" width="15.42578125" style="107" customWidth="1"/>
    <col min="15365" max="15365" width="15" style="107" customWidth="1"/>
    <col min="15366" max="15617" width="9.140625" style="107"/>
    <col min="15618" max="15618" width="24.28515625" style="107" customWidth="1"/>
    <col min="15619" max="15619" width="33.85546875" style="107" customWidth="1"/>
    <col min="15620" max="15620" width="15.42578125" style="107" customWidth="1"/>
    <col min="15621" max="15621" width="15" style="107" customWidth="1"/>
    <col min="15622" max="15873" width="9.140625" style="107"/>
    <col min="15874" max="15874" width="24.28515625" style="107" customWidth="1"/>
    <col min="15875" max="15875" width="33.85546875" style="107" customWidth="1"/>
    <col min="15876" max="15876" width="15.42578125" style="107" customWidth="1"/>
    <col min="15877" max="15877" width="15" style="107" customWidth="1"/>
    <col min="15878" max="16129" width="9.140625" style="107"/>
    <col min="16130" max="16130" width="24.28515625" style="107" customWidth="1"/>
    <col min="16131" max="16131" width="33.85546875" style="107" customWidth="1"/>
    <col min="16132" max="16132" width="15.42578125" style="107" customWidth="1"/>
    <col min="16133" max="16133" width="15" style="107" customWidth="1"/>
    <col min="16134" max="16384" width="9.140625" style="107"/>
  </cols>
  <sheetData>
    <row r="1" spans="1:6">
      <c r="A1" s="106"/>
      <c r="B1" s="132"/>
      <c r="C1" s="133"/>
      <c r="D1" s="208" t="s">
        <v>671</v>
      </c>
      <c r="E1" s="208"/>
      <c r="F1" s="208"/>
    </row>
    <row r="2" spans="1:6">
      <c r="A2" s="106"/>
      <c r="B2" s="132"/>
      <c r="C2" s="209" t="s">
        <v>672</v>
      </c>
      <c r="D2" s="210"/>
      <c r="E2" s="210"/>
      <c r="F2" s="210"/>
    </row>
    <row r="3" spans="1:6">
      <c r="A3" s="106"/>
      <c r="B3" s="132"/>
      <c r="C3" s="209" t="s">
        <v>673</v>
      </c>
      <c r="D3" s="209"/>
      <c r="E3" s="209"/>
      <c r="F3" s="209"/>
    </row>
    <row r="4" spans="1:6">
      <c r="A4" s="106"/>
      <c r="B4" s="132"/>
      <c r="C4" s="134"/>
      <c r="D4" s="208" t="s">
        <v>1071</v>
      </c>
      <c r="E4" s="208"/>
      <c r="F4" s="208"/>
    </row>
    <row r="5" spans="1:6" ht="15.75">
      <c r="A5" s="106"/>
      <c r="B5" s="132"/>
      <c r="C5" s="135"/>
      <c r="D5" s="136"/>
      <c r="E5" s="136"/>
      <c r="F5" s="136"/>
    </row>
    <row r="6" spans="1:6" ht="38.25" customHeight="1">
      <c r="A6" s="211" t="s">
        <v>720</v>
      </c>
      <c r="B6" s="212"/>
      <c r="C6" s="212"/>
      <c r="D6" s="212"/>
      <c r="E6" s="212"/>
      <c r="F6" s="212"/>
    </row>
    <row r="7" spans="1:6" ht="15.75">
      <c r="A7" s="106"/>
      <c r="B7" s="206"/>
      <c r="C7" s="207"/>
      <c r="D7" s="207"/>
      <c r="E7" s="207"/>
      <c r="F7" s="207"/>
    </row>
    <row r="8" spans="1:6" ht="24" customHeight="1">
      <c r="A8" s="213" t="s">
        <v>674</v>
      </c>
      <c r="B8" s="213"/>
      <c r="C8" s="214" t="s">
        <v>566</v>
      </c>
      <c r="D8" s="215" t="s">
        <v>512</v>
      </c>
      <c r="E8" s="215" t="s">
        <v>513</v>
      </c>
      <c r="F8" s="215" t="s">
        <v>514</v>
      </c>
    </row>
    <row r="9" spans="1:6" ht="60">
      <c r="A9" s="137" t="s">
        <v>675</v>
      </c>
      <c r="B9" s="138" t="s">
        <v>676</v>
      </c>
      <c r="C9" s="214"/>
      <c r="D9" s="216"/>
      <c r="E9" s="216"/>
      <c r="F9" s="216"/>
    </row>
    <row r="10" spans="1:6">
      <c r="A10" s="139">
        <v>1</v>
      </c>
      <c r="B10" s="140">
        <v>2</v>
      </c>
      <c r="C10" s="140">
        <v>3</v>
      </c>
      <c r="D10" s="140">
        <v>4</v>
      </c>
      <c r="E10" s="141">
        <v>5</v>
      </c>
      <c r="F10" s="141">
        <v>6</v>
      </c>
    </row>
    <row r="11" spans="1:6" ht="45" customHeight="1">
      <c r="A11" s="142" t="s">
        <v>677</v>
      </c>
      <c r="B11" s="143"/>
      <c r="C11" s="144" t="s">
        <v>678</v>
      </c>
      <c r="D11" s="145">
        <f>D12+D13+D14</f>
        <v>253</v>
      </c>
      <c r="E11" s="145">
        <f>E12+E13+E14</f>
        <v>320.30539999999996</v>
      </c>
      <c r="F11" s="146">
        <f>E11/D11%</f>
        <v>126.60292490118577</v>
      </c>
    </row>
    <row r="12" spans="1:6" ht="47.25">
      <c r="A12" s="142"/>
      <c r="B12" s="143" t="s">
        <v>679</v>
      </c>
      <c r="C12" s="108" t="s">
        <v>816</v>
      </c>
      <c r="D12" s="147">
        <v>242</v>
      </c>
      <c r="E12" s="147">
        <v>269.62419999999997</v>
      </c>
      <c r="F12" s="148">
        <f t="shared" ref="F12:F74" si="0">E12/D12%</f>
        <v>111.41495867768595</v>
      </c>
    </row>
    <row r="13" spans="1:6" ht="41.25" customHeight="1">
      <c r="A13" s="142"/>
      <c r="B13" s="143" t="s">
        <v>680</v>
      </c>
      <c r="C13" s="108" t="s">
        <v>637</v>
      </c>
      <c r="D13" s="147">
        <v>11</v>
      </c>
      <c r="E13" s="147">
        <v>93.151229999999998</v>
      </c>
      <c r="F13" s="148">
        <f t="shared" si="0"/>
        <v>846.82936363636361</v>
      </c>
    </row>
    <row r="14" spans="1:6" ht="39" customHeight="1">
      <c r="A14" s="142"/>
      <c r="B14" s="143" t="s">
        <v>721</v>
      </c>
      <c r="C14" s="108" t="s">
        <v>722</v>
      </c>
      <c r="D14" s="147">
        <v>0</v>
      </c>
      <c r="E14" s="147">
        <v>-42.470030000000001</v>
      </c>
      <c r="F14" s="148"/>
    </row>
    <row r="15" spans="1:6" ht="29.25" customHeight="1">
      <c r="A15" s="142" t="s">
        <v>685</v>
      </c>
      <c r="B15" s="149"/>
      <c r="C15" s="144" t="s">
        <v>686</v>
      </c>
      <c r="D15" s="153">
        <f>D16+D30+D31+D32+D33+D34+D35+D36+D28+D29+D24+D25+D26+D27</f>
        <v>127952.6</v>
      </c>
      <c r="E15" s="153">
        <f>E16+E30+E31+E32+E33+E34+E35+E36+E28+E29+E24+E25+E26+E27</f>
        <v>130244.22663</v>
      </c>
      <c r="F15" s="146">
        <f t="shared" si="0"/>
        <v>101.79099653309116</v>
      </c>
    </row>
    <row r="16" spans="1:6" ht="15.75">
      <c r="A16" s="142"/>
      <c r="B16" s="111" t="s">
        <v>687</v>
      </c>
      <c r="C16" s="112" t="s">
        <v>688</v>
      </c>
      <c r="D16" s="152">
        <f>D17+D18+D19+D20+D21+D23+D22</f>
        <v>87587.5</v>
      </c>
      <c r="E16" s="152">
        <f>E17+E18+E19+E20+E21+E23+E22</f>
        <v>88756.477149999992</v>
      </c>
      <c r="F16" s="148">
        <f t="shared" si="0"/>
        <v>101.3346392464678</v>
      </c>
    </row>
    <row r="17" spans="1:6" ht="232.5" customHeight="1">
      <c r="A17" s="154"/>
      <c r="B17" s="149" t="s">
        <v>689</v>
      </c>
      <c r="C17" s="110" t="s">
        <v>802</v>
      </c>
      <c r="D17" s="152">
        <v>74226</v>
      </c>
      <c r="E17" s="152">
        <v>75419.140199999994</v>
      </c>
      <c r="F17" s="148">
        <f t="shared" si="0"/>
        <v>101.60744240562606</v>
      </c>
    </row>
    <row r="18" spans="1:6" ht="247.5" customHeight="1">
      <c r="A18" s="154"/>
      <c r="B18" s="149" t="s">
        <v>690</v>
      </c>
      <c r="C18" s="110" t="s">
        <v>803</v>
      </c>
      <c r="D18" s="152">
        <v>350</v>
      </c>
      <c r="E18" s="152">
        <v>309.80059</v>
      </c>
      <c r="F18" s="148">
        <f t="shared" si="0"/>
        <v>88.51445428571428</v>
      </c>
    </row>
    <row r="19" spans="1:6" ht="157.5">
      <c r="A19" s="154"/>
      <c r="B19" s="149" t="s">
        <v>691</v>
      </c>
      <c r="C19" s="113" t="s">
        <v>804</v>
      </c>
      <c r="D19" s="152">
        <v>1181</v>
      </c>
      <c r="E19" s="152">
        <v>1199.4186299999999</v>
      </c>
      <c r="F19" s="148">
        <f t="shared" si="0"/>
        <v>101.55957917019474</v>
      </c>
    </row>
    <row r="20" spans="1:6" ht="177" customHeight="1">
      <c r="A20" s="154"/>
      <c r="B20" s="149" t="s">
        <v>692</v>
      </c>
      <c r="C20" s="113" t="s">
        <v>805</v>
      </c>
      <c r="D20" s="152">
        <v>47.5</v>
      </c>
      <c r="E20" s="152">
        <v>45.36</v>
      </c>
      <c r="F20" s="148">
        <f t="shared" si="0"/>
        <v>95.494736842105269</v>
      </c>
    </row>
    <row r="21" spans="1:6" ht="283.5">
      <c r="A21" s="154"/>
      <c r="B21" s="149" t="s">
        <v>693</v>
      </c>
      <c r="C21" s="114" t="s">
        <v>806</v>
      </c>
      <c r="D21" s="152">
        <v>11036</v>
      </c>
      <c r="E21" s="152">
        <v>11035.48007</v>
      </c>
      <c r="F21" s="148">
        <f t="shared" si="0"/>
        <v>99.995288782167449</v>
      </c>
    </row>
    <row r="22" spans="1:6" ht="126">
      <c r="A22" s="154"/>
      <c r="B22" s="171" t="s">
        <v>724</v>
      </c>
      <c r="C22" s="172" t="s">
        <v>723</v>
      </c>
      <c r="D22" s="152">
        <v>529</v>
      </c>
      <c r="E22" s="152">
        <v>529.06515999999999</v>
      </c>
      <c r="F22" s="148">
        <f t="shared" si="0"/>
        <v>100.01231758034027</v>
      </c>
    </row>
    <row r="23" spans="1:6" ht="126">
      <c r="A23" s="154"/>
      <c r="B23" s="171" t="s">
        <v>726</v>
      </c>
      <c r="C23" s="172" t="s">
        <v>725</v>
      </c>
      <c r="D23" s="152">
        <v>218</v>
      </c>
      <c r="E23" s="152">
        <v>218.21250000000001</v>
      </c>
      <c r="F23" s="148">
        <f t="shared" si="0"/>
        <v>100.09747706422017</v>
      </c>
    </row>
    <row r="24" spans="1:6" ht="204.75">
      <c r="A24" s="154"/>
      <c r="B24" s="109" t="s">
        <v>681</v>
      </c>
      <c r="C24" s="110" t="s">
        <v>807</v>
      </c>
      <c r="D24" s="152">
        <v>11453.2</v>
      </c>
      <c r="E24" s="152">
        <v>11721.48784</v>
      </c>
      <c r="F24" s="148">
        <f t="shared" si="0"/>
        <v>102.34247057590891</v>
      </c>
    </row>
    <row r="25" spans="1:6" ht="252">
      <c r="A25" s="154"/>
      <c r="B25" s="109" t="s">
        <v>682</v>
      </c>
      <c r="C25" s="110" t="s">
        <v>808</v>
      </c>
      <c r="D25" s="152">
        <v>60.6</v>
      </c>
      <c r="E25" s="152">
        <v>61.220149999999997</v>
      </c>
      <c r="F25" s="148">
        <f t="shared" si="0"/>
        <v>101.02334983498349</v>
      </c>
    </row>
    <row r="26" spans="1:6" ht="220.5">
      <c r="A26" s="154"/>
      <c r="B26" s="109" t="s">
        <v>683</v>
      </c>
      <c r="C26" s="110" t="s">
        <v>809</v>
      </c>
      <c r="D26" s="152">
        <v>12055.1</v>
      </c>
      <c r="E26" s="152">
        <v>12115.072399999999</v>
      </c>
      <c r="F26" s="148">
        <f t="shared" si="0"/>
        <v>100.49748571144163</v>
      </c>
    </row>
    <row r="27" spans="1:6" ht="204.75">
      <c r="A27" s="154"/>
      <c r="B27" s="109" t="s">
        <v>684</v>
      </c>
      <c r="C27" s="110" t="s">
        <v>810</v>
      </c>
      <c r="D27" s="152">
        <v>-1234</v>
      </c>
      <c r="E27" s="152">
        <v>-1276.17308</v>
      </c>
      <c r="F27" s="148">
        <f t="shared" si="0"/>
        <v>103.41759157212319</v>
      </c>
    </row>
    <row r="28" spans="1:6" ht="63">
      <c r="A28" s="154"/>
      <c r="B28" s="171" t="s">
        <v>729</v>
      </c>
      <c r="C28" s="173" t="s">
        <v>727</v>
      </c>
      <c r="D28" s="152">
        <v>1445.5</v>
      </c>
      <c r="E28" s="152">
        <v>1480.09077</v>
      </c>
      <c r="F28" s="148">
        <f t="shared" si="0"/>
        <v>102.39299688689034</v>
      </c>
    </row>
    <row r="29" spans="1:6" ht="110.45" customHeight="1">
      <c r="A29" s="154"/>
      <c r="B29" s="171" t="s">
        <v>730</v>
      </c>
      <c r="C29" s="173" t="s">
        <v>728</v>
      </c>
      <c r="D29" s="152">
        <v>514.9</v>
      </c>
      <c r="E29" s="152">
        <v>488.76011999999997</v>
      </c>
      <c r="F29" s="148">
        <f t="shared" si="0"/>
        <v>94.923309380462214</v>
      </c>
    </row>
    <row r="30" spans="1:6" ht="31.5">
      <c r="A30" s="154"/>
      <c r="B30" s="149" t="s">
        <v>694</v>
      </c>
      <c r="C30" s="108" t="s">
        <v>632</v>
      </c>
      <c r="D30" s="152">
        <v>23</v>
      </c>
      <c r="E30" s="152">
        <v>23.23263</v>
      </c>
      <c r="F30" s="148">
        <f t="shared" si="0"/>
        <v>101.01143478260869</v>
      </c>
    </row>
    <row r="31" spans="1:6" ht="31.5">
      <c r="A31" s="154"/>
      <c r="B31" s="149" t="s">
        <v>695</v>
      </c>
      <c r="C31" s="108" t="s">
        <v>633</v>
      </c>
      <c r="D31" s="152">
        <v>193.3</v>
      </c>
      <c r="E31" s="152">
        <v>192.83326</v>
      </c>
      <c r="F31" s="148">
        <f t="shared" si="0"/>
        <v>99.758541127780646</v>
      </c>
    </row>
    <row r="32" spans="1:6" ht="63">
      <c r="A32" s="154"/>
      <c r="B32" s="149" t="s">
        <v>696</v>
      </c>
      <c r="C32" s="155" t="s">
        <v>811</v>
      </c>
      <c r="D32" s="152">
        <v>0</v>
      </c>
      <c r="E32" s="152">
        <v>-279.81432999999998</v>
      </c>
      <c r="F32" s="148"/>
    </row>
    <row r="33" spans="1:6" ht="78.75">
      <c r="A33" s="154"/>
      <c r="B33" s="149" t="s">
        <v>697</v>
      </c>
      <c r="C33" s="108" t="s">
        <v>812</v>
      </c>
      <c r="D33" s="152">
        <v>4950</v>
      </c>
      <c r="E33" s="152">
        <v>6038.1114900000002</v>
      </c>
      <c r="F33" s="148">
        <f t="shared" si="0"/>
        <v>121.98205030303031</v>
      </c>
    </row>
    <row r="34" spans="1:6" ht="63">
      <c r="A34" s="154"/>
      <c r="B34" s="149" t="s">
        <v>698</v>
      </c>
      <c r="C34" s="115" t="s">
        <v>813</v>
      </c>
      <c r="D34" s="152">
        <v>3861.9</v>
      </c>
      <c r="E34" s="152">
        <v>3716.4056099999998</v>
      </c>
      <c r="F34" s="148">
        <f t="shared" si="0"/>
        <v>96.23256971956809</v>
      </c>
    </row>
    <row r="35" spans="1:6" ht="63">
      <c r="A35" s="154"/>
      <c r="B35" s="149" t="s">
        <v>699</v>
      </c>
      <c r="C35" s="115" t="s">
        <v>814</v>
      </c>
      <c r="D35" s="152">
        <v>4941.6000000000004</v>
      </c>
      <c r="E35" s="152">
        <v>5155.1495599999998</v>
      </c>
      <c r="F35" s="148">
        <f t="shared" si="0"/>
        <v>104.32146592196858</v>
      </c>
    </row>
    <row r="36" spans="1:6" ht="96.75" customHeight="1">
      <c r="A36" s="154"/>
      <c r="B36" s="149" t="s">
        <v>700</v>
      </c>
      <c r="C36" s="108" t="s">
        <v>815</v>
      </c>
      <c r="D36" s="152">
        <v>2100</v>
      </c>
      <c r="E36" s="152">
        <v>2051.3730599999999</v>
      </c>
      <c r="F36" s="148">
        <f t="shared" si="0"/>
        <v>97.684431428571429</v>
      </c>
    </row>
    <row r="37" spans="1:6" ht="39.75" customHeight="1">
      <c r="A37" s="142" t="s">
        <v>701</v>
      </c>
      <c r="B37" s="149"/>
      <c r="C37" s="144" t="s">
        <v>702</v>
      </c>
      <c r="D37" s="150">
        <f>D38</f>
        <v>52.1</v>
      </c>
      <c r="E37" s="150">
        <f>E38</f>
        <v>52.108049999999999</v>
      </c>
      <c r="F37" s="146">
        <f t="shared" si="0"/>
        <v>100.01545105566218</v>
      </c>
    </row>
    <row r="38" spans="1:6" ht="126">
      <c r="A38" s="142"/>
      <c r="B38" s="116" t="s">
        <v>739</v>
      </c>
      <c r="C38" s="115" t="s">
        <v>651</v>
      </c>
      <c r="D38" s="151">
        <v>52.1</v>
      </c>
      <c r="E38" s="152">
        <v>52.108049999999999</v>
      </c>
      <c r="F38" s="148">
        <f t="shared" si="0"/>
        <v>100.01545105566218</v>
      </c>
    </row>
    <row r="39" spans="1:6" ht="38.25" customHeight="1">
      <c r="A39" s="142" t="s">
        <v>548</v>
      </c>
      <c r="B39" s="149"/>
      <c r="C39" s="117" t="s">
        <v>703</v>
      </c>
      <c r="D39" s="150">
        <f>D40+D41+D42+D43+D45+D46+D48+D49+D52+D54+D55+D60+D61+D62+D63+D64+D65+D66+D67+D68+D47+D53+D57+D58+D44+D51+D56+D59+D50</f>
        <v>53210.321560000004</v>
      </c>
      <c r="E39" s="150">
        <f>E40+E41+E42+E43+E45+E46+E48+E49+E52+E54+E55+E60+E61+E62+E63+E64+E65+E66+E67+E68+E47+E53+E57+E58+E44+E51+E56+E59+E50</f>
        <v>53327.274520000021</v>
      </c>
      <c r="F39" s="146">
        <f t="shared" si="0"/>
        <v>100.21979374785049</v>
      </c>
    </row>
    <row r="40" spans="1:6" ht="164.25" customHeight="1">
      <c r="A40" s="154"/>
      <c r="B40" s="116" t="s">
        <v>740</v>
      </c>
      <c r="C40" s="115" t="s">
        <v>634</v>
      </c>
      <c r="D40" s="151">
        <v>2857.2</v>
      </c>
      <c r="E40" s="152">
        <v>3266.9915099999998</v>
      </c>
      <c r="F40" s="148">
        <f t="shared" si="0"/>
        <v>114.34241600167996</v>
      </c>
    </row>
    <row r="41" spans="1:6" ht="133.5" customHeight="1">
      <c r="A41" s="154"/>
      <c r="B41" s="116" t="s">
        <v>741</v>
      </c>
      <c r="C41" s="115" t="s">
        <v>635</v>
      </c>
      <c r="D41" s="151">
        <v>1724.2</v>
      </c>
      <c r="E41" s="152">
        <v>1716.55432</v>
      </c>
      <c r="F41" s="148">
        <f t="shared" si="0"/>
        <v>99.556566523605142</v>
      </c>
    </row>
    <row r="42" spans="1:6" ht="157.5">
      <c r="A42" s="154"/>
      <c r="B42" s="116" t="s">
        <v>742</v>
      </c>
      <c r="C42" s="115" t="s">
        <v>636</v>
      </c>
      <c r="D42" s="151">
        <v>147</v>
      </c>
      <c r="E42" s="152">
        <v>48.396859999999997</v>
      </c>
      <c r="F42" s="148">
        <f t="shared" si="0"/>
        <v>32.923034013605438</v>
      </c>
    </row>
    <row r="43" spans="1:6" ht="47.25">
      <c r="A43" s="154"/>
      <c r="B43" s="116" t="s">
        <v>743</v>
      </c>
      <c r="C43" s="115" t="s">
        <v>817</v>
      </c>
      <c r="D43" s="151">
        <v>11.6</v>
      </c>
      <c r="E43" s="152">
        <v>11.58592</v>
      </c>
      <c r="F43" s="148">
        <f t="shared" si="0"/>
        <v>99.878620689655179</v>
      </c>
    </row>
    <row r="44" spans="1:6" ht="173.25">
      <c r="A44" s="154"/>
      <c r="B44" s="116" t="s">
        <v>744</v>
      </c>
      <c r="C44" s="118" t="s">
        <v>638</v>
      </c>
      <c r="D44" s="151">
        <v>2228.8000000000002</v>
      </c>
      <c r="E44" s="152">
        <v>2324.1159899999998</v>
      </c>
      <c r="F44" s="148">
        <f t="shared" si="0"/>
        <v>104.27656092964823</v>
      </c>
    </row>
    <row r="45" spans="1:6" ht="94.5">
      <c r="A45" s="154"/>
      <c r="B45" s="116" t="s">
        <v>745</v>
      </c>
      <c r="C45" s="115" t="s">
        <v>639</v>
      </c>
      <c r="D45" s="151">
        <v>4163.7</v>
      </c>
      <c r="E45" s="152">
        <v>5758.7186600000005</v>
      </c>
      <c r="F45" s="148">
        <f t="shared" si="0"/>
        <v>138.30772293873238</v>
      </c>
    </row>
    <row r="46" spans="1:6" ht="157.5">
      <c r="A46" s="142"/>
      <c r="B46" s="116" t="s">
        <v>746</v>
      </c>
      <c r="C46" s="115" t="s">
        <v>640</v>
      </c>
      <c r="D46" s="151">
        <v>903.7</v>
      </c>
      <c r="E46" s="151">
        <v>914.57304999999997</v>
      </c>
      <c r="F46" s="148">
        <f t="shared" si="0"/>
        <v>101.20317029987827</v>
      </c>
    </row>
    <row r="47" spans="1:6" ht="191.25" customHeight="1">
      <c r="A47" s="142"/>
      <c r="B47" s="116" t="s">
        <v>747</v>
      </c>
      <c r="C47" s="115" t="s">
        <v>735</v>
      </c>
      <c r="D47" s="151">
        <v>3.7</v>
      </c>
      <c r="E47" s="151">
        <v>3.68981</v>
      </c>
      <c r="F47" s="148">
        <f t="shared" si="0"/>
        <v>99.724594594594578</v>
      </c>
    </row>
    <row r="48" spans="1:6" ht="94.5">
      <c r="A48" s="142"/>
      <c r="B48" s="116" t="s">
        <v>748</v>
      </c>
      <c r="C48" s="115" t="s">
        <v>648</v>
      </c>
      <c r="D48" s="151">
        <v>86.4</v>
      </c>
      <c r="E48" s="152">
        <v>92.791079999999994</v>
      </c>
      <c r="F48" s="148">
        <f t="shared" si="0"/>
        <v>107.39708333333331</v>
      </c>
    </row>
    <row r="49" spans="1:6" ht="141.75">
      <c r="A49" s="154"/>
      <c r="B49" s="116" t="s">
        <v>749</v>
      </c>
      <c r="C49" s="115" t="s">
        <v>649</v>
      </c>
      <c r="D49" s="151">
        <v>7.6</v>
      </c>
      <c r="E49" s="152">
        <v>7.7892900000000003</v>
      </c>
      <c r="F49" s="148">
        <f t="shared" si="0"/>
        <v>102.49065789473684</v>
      </c>
    </row>
    <row r="50" spans="1:6" ht="94.5">
      <c r="A50" s="154"/>
      <c r="B50" s="116" t="s">
        <v>750</v>
      </c>
      <c r="C50" s="115" t="s">
        <v>650</v>
      </c>
      <c r="D50" s="151">
        <v>168.4</v>
      </c>
      <c r="E50" s="152">
        <v>168.40971999999999</v>
      </c>
      <c r="F50" s="148">
        <f t="shared" si="0"/>
        <v>100.00577197149643</v>
      </c>
    </row>
    <row r="51" spans="1:6" ht="47.25">
      <c r="A51" s="154"/>
      <c r="B51" s="116" t="s">
        <v>751</v>
      </c>
      <c r="C51" s="119" t="s">
        <v>652</v>
      </c>
      <c r="D51" s="151">
        <v>0</v>
      </c>
      <c r="E51" s="152">
        <v>-6.0401999999999996</v>
      </c>
      <c r="F51" s="148"/>
    </row>
    <row r="52" spans="1:6" ht="47.25">
      <c r="A52" s="154"/>
      <c r="B52" s="120" t="s">
        <v>752</v>
      </c>
      <c r="C52" s="121" t="s">
        <v>653</v>
      </c>
      <c r="D52" s="151">
        <v>786.21666000000005</v>
      </c>
      <c r="E52" s="152">
        <v>786.21666000000005</v>
      </c>
      <c r="F52" s="148">
        <f t="shared" si="0"/>
        <v>100</v>
      </c>
    </row>
    <row r="53" spans="1:6" ht="47.25">
      <c r="A53" s="154"/>
      <c r="B53" s="120" t="s">
        <v>753</v>
      </c>
      <c r="C53" s="121" t="s">
        <v>654</v>
      </c>
      <c r="D53" s="151">
        <v>502.83832999999998</v>
      </c>
      <c r="E53" s="152">
        <v>502.82709999999997</v>
      </c>
      <c r="F53" s="148">
        <f t="shared" si="0"/>
        <v>99.997766677810745</v>
      </c>
    </row>
    <row r="54" spans="1:6" ht="63">
      <c r="A54" s="154"/>
      <c r="B54" s="116" t="s">
        <v>754</v>
      </c>
      <c r="C54" s="115" t="s">
        <v>656</v>
      </c>
      <c r="D54" s="151">
        <v>1025</v>
      </c>
      <c r="E54" s="152">
        <v>1025</v>
      </c>
      <c r="F54" s="148">
        <f t="shared" si="0"/>
        <v>100</v>
      </c>
    </row>
    <row r="55" spans="1:6" ht="94.5">
      <c r="A55" s="154"/>
      <c r="B55" s="116" t="s">
        <v>755</v>
      </c>
      <c r="C55" s="115" t="s">
        <v>659</v>
      </c>
      <c r="D55" s="151">
        <v>790</v>
      </c>
      <c r="E55" s="152">
        <v>790</v>
      </c>
      <c r="F55" s="148">
        <f t="shared" si="0"/>
        <v>100</v>
      </c>
    </row>
    <row r="56" spans="1:6" ht="63">
      <c r="A56" s="154"/>
      <c r="B56" s="116" t="s">
        <v>756</v>
      </c>
      <c r="C56" s="119" t="s">
        <v>660</v>
      </c>
      <c r="D56" s="151">
        <v>1961.8389999999999</v>
      </c>
      <c r="E56" s="152">
        <v>1961.8278700000001</v>
      </c>
      <c r="F56" s="148">
        <f t="shared" si="0"/>
        <v>99.999432675158374</v>
      </c>
    </row>
    <row r="57" spans="1:6" ht="63">
      <c r="A57" s="154"/>
      <c r="B57" s="116" t="s">
        <v>757</v>
      </c>
      <c r="C57" s="115" t="s">
        <v>661</v>
      </c>
      <c r="D57" s="151">
        <v>8567.6775600000001</v>
      </c>
      <c r="E57" s="152">
        <v>8472.2661700000008</v>
      </c>
      <c r="F57" s="148">
        <f t="shared" si="0"/>
        <v>98.886379776411673</v>
      </c>
    </row>
    <row r="58" spans="1:6" ht="63">
      <c r="A58" s="154"/>
      <c r="B58" s="116" t="s">
        <v>758</v>
      </c>
      <c r="C58" s="115" t="s">
        <v>662</v>
      </c>
      <c r="D58" s="151">
        <v>1470.24908</v>
      </c>
      <c r="E58" s="152">
        <v>1470.24908</v>
      </c>
      <c r="F58" s="148">
        <f t="shared" si="0"/>
        <v>100</v>
      </c>
    </row>
    <row r="59" spans="1:6" ht="63">
      <c r="A59" s="154"/>
      <c r="B59" s="116" t="s">
        <v>759</v>
      </c>
      <c r="C59" s="119" t="s">
        <v>663</v>
      </c>
      <c r="D59" s="151">
        <v>661</v>
      </c>
      <c r="E59" s="152">
        <v>180.02665999999999</v>
      </c>
      <c r="F59" s="148">
        <f t="shared" si="0"/>
        <v>27.235500756429648</v>
      </c>
    </row>
    <row r="60" spans="1:6" ht="31.5">
      <c r="A60" s="154"/>
      <c r="B60" s="116" t="s">
        <v>760</v>
      </c>
      <c r="C60" s="115" t="s">
        <v>664</v>
      </c>
      <c r="D60" s="151">
        <v>7928.7792900000004</v>
      </c>
      <c r="E60" s="152">
        <v>7703.9760800000004</v>
      </c>
      <c r="F60" s="148">
        <f t="shared" si="0"/>
        <v>97.164718530082837</v>
      </c>
    </row>
    <row r="61" spans="1:6" ht="63">
      <c r="A61" s="154"/>
      <c r="B61" s="116" t="s">
        <v>761</v>
      </c>
      <c r="C61" s="115" t="s">
        <v>665</v>
      </c>
      <c r="D61" s="151">
        <v>2818.6239999999998</v>
      </c>
      <c r="E61" s="152">
        <v>2818.6239999999998</v>
      </c>
      <c r="F61" s="148">
        <f t="shared" si="0"/>
        <v>100</v>
      </c>
    </row>
    <row r="62" spans="1:6" ht="123" customHeight="1">
      <c r="A62" s="154"/>
      <c r="B62" s="116" t="s">
        <v>762</v>
      </c>
      <c r="C62" s="115" t="s">
        <v>736</v>
      </c>
      <c r="D62" s="151">
        <v>5521.8209999999999</v>
      </c>
      <c r="E62" s="152">
        <v>5521.8209999999999</v>
      </c>
      <c r="F62" s="148">
        <f t="shared" si="0"/>
        <v>100</v>
      </c>
    </row>
    <row r="63" spans="1:6" ht="94.5">
      <c r="A63" s="154"/>
      <c r="B63" s="116" t="s">
        <v>763</v>
      </c>
      <c r="C63" s="115" t="s">
        <v>822</v>
      </c>
      <c r="D63" s="151">
        <v>1382.9</v>
      </c>
      <c r="E63" s="152">
        <v>1382.9</v>
      </c>
      <c r="F63" s="148">
        <f t="shared" si="0"/>
        <v>100</v>
      </c>
    </row>
    <row r="64" spans="1:6" ht="126">
      <c r="A64" s="154"/>
      <c r="B64" s="116" t="s">
        <v>764</v>
      </c>
      <c r="C64" s="115" t="s">
        <v>666</v>
      </c>
      <c r="D64" s="151">
        <v>7.2</v>
      </c>
      <c r="E64" s="152">
        <v>0.9</v>
      </c>
      <c r="F64" s="148">
        <f t="shared" si="0"/>
        <v>12.499999999999998</v>
      </c>
    </row>
    <row r="65" spans="1:6" ht="63">
      <c r="A65" s="154"/>
      <c r="B65" s="116" t="s">
        <v>765</v>
      </c>
      <c r="C65" s="115" t="s">
        <v>667</v>
      </c>
      <c r="D65" s="151">
        <v>1464.6</v>
      </c>
      <c r="E65" s="152">
        <v>1464.6</v>
      </c>
      <c r="F65" s="148">
        <f t="shared" si="0"/>
        <v>100</v>
      </c>
    </row>
    <row r="66" spans="1:6" ht="31.5">
      <c r="A66" s="154"/>
      <c r="B66" s="116" t="s">
        <v>766</v>
      </c>
      <c r="C66" s="115" t="s">
        <v>668</v>
      </c>
      <c r="D66" s="151">
        <v>46.32564</v>
      </c>
      <c r="E66" s="152">
        <v>46.32564</v>
      </c>
      <c r="F66" s="148">
        <f t="shared" si="0"/>
        <v>100</v>
      </c>
    </row>
    <row r="67" spans="1:6" ht="47.25">
      <c r="A67" s="154"/>
      <c r="B67" s="116" t="s">
        <v>767</v>
      </c>
      <c r="C67" s="115" t="s">
        <v>669</v>
      </c>
      <c r="D67" s="151">
        <v>5972.951</v>
      </c>
      <c r="E67" s="152">
        <v>5358.116</v>
      </c>
      <c r="F67" s="148">
        <f t="shared" si="0"/>
        <v>89.706344485330618</v>
      </c>
    </row>
    <row r="68" spans="1:6" ht="78.75">
      <c r="A68" s="154"/>
      <c r="B68" s="122" t="s">
        <v>705</v>
      </c>
      <c r="C68" s="156" t="s">
        <v>825</v>
      </c>
      <c r="D68" s="152">
        <v>0</v>
      </c>
      <c r="E68" s="152">
        <v>-465.97775000000001</v>
      </c>
      <c r="F68" s="146"/>
    </row>
    <row r="69" spans="1:6" ht="63">
      <c r="A69" s="142" t="s">
        <v>550</v>
      </c>
      <c r="B69" s="122"/>
      <c r="C69" s="124" t="s">
        <v>551</v>
      </c>
      <c r="D69" s="153">
        <f>D70+D71+D72+D73+D74+D75+D76+D77+D78</f>
        <v>339285.53931999998</v>
      </c>
      <c r="E69" s="153">
        <f>E70+E71+E72+E73+E74+E75+E76+E77+E78</f>
        <v>336559.29526999994</v>
      </c>
      <c r="F69" s="146">
        <f t="shared" si="0"/>
        <v>99.19647502352619</v>
      </c>
    </row>
    <row r="70" spans="1:6" ht="40.5" customHeight="1">
      <c r="A70" s="154"/>
      <c r="B70" s="116" t="s">
        <v>760</v>
      </c>
      <c r="C70" s="115" t="s">
        <v>664</v>
      </c>
      <c r="D70" s="152">
        <v>34843.833120000003</v>
      </c>
      <c r="E70" s="152">
        <v>34843.833120000003</v>
      </c>
      <c r="F70" s="148">
        <f t="shared" si="0"/>
        <v>100</v>
      </c>
    </row>
    <row r="71" spans="1:6" ht="63">
      <c r="A71" s="154"/>
      <c r="B71" s="116" t="s">
        <v>761</v>
      </c>
      <c r="C71" s="115" t="s">
        <v>665</v>
      </c>
      <c r="D71" s="152">
        <v>277887.56</v>
      </c>
      <c r="E71" s="152">
        <v>277887.56</v>
      </c>
      <c r="F71" s="148">
        <f t="shared" si="0"/>
        <v>100</v>
      </c>
    </row>
    <row r="72" spans="1:6" ht="160.5" customHeight="1">
      <c r="A72" s="154"/>
      <c r="B72" s="116" t="s">
        <v>768</v>
      </c>
      <c r="C72" s="118" t="s">
        <v>823</v>
      </c>
      <c r="D72" s="152">
        <v>631.19719999999995</v>
      </c>
      <c r="E72" s="152">
        <v>631.19719999999995</v>
      </c>
      <c r="F72" s="148">
        <f t="shared" si="0"/>
        <v>100</v>
      </c>
    </row>
    <row r="73" spans="1:6" ht="220.5">
      <c r="A73" s="154"/>
      <c r="B73" s="116" t="s">
        <v>769</v>
      </c>
      <c r="C73" s="115" t="s">
        <v>737</v>
      </c>
      <c r="D73" s="152">
        <v>12143.6</v>
      </c>
      <c r="E73" s="152">
        <v>12143.6</v>
      </c>
      <c r="F73" s="148">
        <f t="shared" si="0"/>
        <v>100</v>
      </c>
    </row>
    <row r="74" spans="1:6" ht="47.25">
      <c r="A74" s="154"/>
      <c r="B74" s="116" t="s">
        <v>767</v>
      </c>
      <c r="C74" s="115" t="s">
        <v>669</v>
      </c>
      <c r="D74" s="151">
        <v>13779.349</v>
      </c>
      <c r="E74" s="152">
        <v>13779.349</v>
      </c>
      <c r="F74" s="148">
        <f t="shared" si="0"/>
        <v>100.00000000000001</v>
      </c>
    </row>
    <row r="75" spans="1:6" ht="63">
      <c r="A75" s="142"/>
      <c r="B75" s="122" t="s">
        <v>704</v>
      </c>
      <c r="C75" s="123" t="s">
        <v>670</v>
      </c>
      <c r="D75" s="151">
        <v>0</v>
      </c>
      <c r="E75" s="152">
        <v>650.94124999999997</v>
      </c>
      <c r="F75" s="146"/>
    </row>
    <row r="76" spans="1:6" ht="110.25">
      <c r="A76" s="142"/>
      <c r="B76" s="174" t="s">
        <v>732</v>
      </c>
      <c r="C76" s="175" t="s">
        <v>731</v>
      </c>
      <c r="D76" s="151">
        <v>0</v>
      </c>
      <c r="E76" s="152">
        <v>-299.64621</v>
      </c>
      <c r="F76" s="146"/>
    </row>
    <row r="77" spans="1:6" ht="236.25">
      <c r="A77" s="142"/>
      <c r="B77" s="174" t="s">
        <v>733</v>
      </c>
      <c r="C77" s="175" t="s">
        <v>824</v>
      </c>
      <c r="D77" s="151">
        <v>0</v>
      </c>
      <c r="E77" s="152">
        <v>-331.63263000000001</v>
      </c>
      <c r="F77" s="146"/>
    </row>
    <row r="78" spans="1:6" ht="78.75">
      <c r="A78" s="142"/>
      <c r="B78" s="122" t="s">
        <v>705</v>
      </c>
      <c r="C78" s="156" t="s">
        <v>825</v>
      </c>
      <c r="D78" s="152">
        <v>0</v>
      </c>
      <c r="E78" s="152">
        <v>-2745.9064600000002</v>
      </c>
      <c r="F78" s="146"/>
    </row>
    <row r="79" spans="1:6" ht="63">
      <c r="A79" s="142" t="s">
        <v>552</v>
      </c>
      <c r="B79" s="122"/>
      <c r="C79" s="125" t="s">
        <v>553</v>
      </c>
      <c r="D79" s="153">
        <f>D82+D83+D85+D80+D81+D84</f>
        <v>112581.17630999998</v>
      </c>
      <c r="E79" s="153">
        <f>E82+E83+E85+E80+E81+E84</f>
        <v>109750.54479</v>
      </c>
      <c r="F79" s="146">
        <f t="shared" ref="F79:F132" si="1">E79/D79%</f>
        <v>97.485697331669698</v>
      </c>
    </row>
    <row r="80" spans="1:6" ht="141.75">
      <c r="A80" s="142"/>
      <c r="B80" s="116" t="s">
        <v>749</v>
      </c>
      <c r="C80" s="115" t="s">
        <v>649</v>
      </c>
      <c r="D80" s="152">
        <v>3.4</v>
      </c>
      <c r="E80" s="152">
        <v>3.43092</v>
      </c>
      <c r="F80" s="148">
        <f t="shared" si="1"/>
        <v>100.90941176470588</v>
      </c>
    </row>
    <row r="81" spans="1:6" ht="78.75">
      <c r="A81" s="142"/>
      <c r="B81" s="116" t="s">
        <v>770</v>
      </c>
      <c r="C81" s="115" t="s">
        <v>738</v>
      </c>
      <c r="D81" s="152">
        <v>0</v>
      </c>
      <c r="E81" s="152">
        <v>10.24141</v>
      </c>
      <c r="F81" s="148"/>
    </row>
    <row r="82" spans="1:6" ht="63">
      <c r="A82" s="142"/>
      <c r="B82" s="116" t="s">
        <v>771</v>
      </c>
      <c r="C82" s="115" t="s">
        <v>658</v>
      </c>
      <c r="D82" s="151">
        <v>57679.112229999999</v>
      </c>
      <c r="E82" s="151">
        <v>57412.057910000003</v>
      </c>
      <c r="F82" s="148">
        <f t="shared" si="1"/>
        <v>99.53699994733779</v>
      </c>
    </row>
    <row r="83" spans="1:6" ht="31.5">
      <c r="A83" s="154"/>
      <c r="B83" s="116" t="s">
        <v>760</v>
      </c>
      <c r="C83" s="115" t="s">
        <v>664</v>
      </c>
      <c r="D83" s="151">
        <v>54613.512179999998</v>
      </c>
      <c r="E83" s="152">
        <v>52045.478510000001</v>
      </c>
      <c r="F83" s="148">
        <f t="shared" si="1"/>
        <v>95.297805309543094</v>
      </c>
    </row>
    <row r="84" spans="1:6" ht="47.25">
      <c r="A84" s="154"/>
      <c r="B84" s="116" t="s">
        <v>767</v>
      </c>
      <c r="C84" s="119" t="s">
        <v>669</v>
      </c>
      <c r="D84" s="151">
        <v>285.15190000000001</v>
      </c>
      <c r="E84" s="152">
        <v>285.15190000000001</v>
      </c>
      <c r="F84" s="148">
        <f t="shared" si="1"/>
        <v>100</v>
      </c>
    </row>
    <row r="85" spans="1:6" ht="78.75">
      <c r="A85" s="142"/>
      <c r="B85" s="122" t="s">
        <v>705</v>
      </c>
      <c r="C85" s="156" t="s">
        <v>825</v>
      </c>
      <c r="D85" s="151">
        <v>0</v>
      </c>
      <c r="E85" s="151">
        <v>-5.8158599999999998</v>
      </c>
      <c r="F85" s="148"/>
    </row>
    <row r="86" spans="1:6" ht="47.25" customHeight="1">
      <c r="A86" s="142" t="s">
        <v>554</v>
      </c>
      <c r="B86" s="126"/>
      <c r="C86" s="127" t="s">
        <v>706</v>
      </c>
      <c r="D86" s="150">
        <f>D87</f>
        <v>0.78</v>
      </c>
      <c r="E86" s="150">
        <f>E87</f>
        <v>0.76229000000000002</v>
      </c>
      <c r="F86" s="146">
        <f t="shared" si="1"/>
        <v>97.72948717948718</v>
      </c>
    </row>
    <row r="87" spans="1:6" ht="117.75" customHeight="1">
      <c r="A87" s="154"/>
      <c r="B87" s="116" t="s">
        <v>750</v>
      </c>
      <c r="C87" s="115" t="s">
        <v>650</v>
      </c>
      <c r="D87" s="151">
        <v>0.78</v>
      </c>
      <c r="E87" s="151">
        <v>0.76229000000000002</v>
      </c>
      <c r="F87" s="148">
        <f t="shared" si="1"/>
        <v>97.72948717948718</v>
      </c>
    </row>
    <row r="88" spans="1:6" ht="63">
      <c r="A88" s="142" t="s">
        <v>558</v>
      </c>
      <c r="B88" s="116"/>
      <c r="C88" s="128" t="s">
        <v>559</v>
      </c>
      <c r="D88" s="150">
        <f>D89+D90+D91</f>
        <v>276181.89999999997</v>
      </c>
      <c r="E88" s="150">
        <f>E89+E90+E91</f>
        <v>276192.42480999994</v>
      </c>
      <c r="F88" s="146">
        <f t="shared" si="1"/>
        <v>100.00381082540166</v>
      </c>
    </row>
    <row r="89" spans="1:6" ht="94.5">
      <c r="A89" s="154"/>
      <c r="B89" s="116" t="s">
        <v>750</v>
      </c>
      <c r="C89" s="115" t="s">
        <v>650</v>
      </c>
      <c r="D89" s="151">
        <v>120</v>
      </c>
      <c r="E89" s="151">
        <v>130.52481</v>
      </c>
      <c r="F89" s="148">
        <f t="shared" si="1"/>
        <v>108.77067500000001</v>
      </c>
    </row>
    <row r="90" spans="1:6" ht="78.75">
      <c r="A90" s="154"/>
      <c r="B90" s="116" t="s">
        <v>772</v>
      </c>
      <c r="C90" s="115" t="s">
        <v>655</v>
      </c>
      <c r="D90" s="151">
        <v>272744.8</v>
      </c>
      <c r="E90" s="151">
        <v>272744.8</v>
      </c>
      <c r="F90" s="148">
        <f t="shared" si="1"/>
        <v>100</v>
      </c>
    </row>
    <row r="91" spans="1:6" ht="31.5">
      <c r="A91" s="154"/>
      <c r="B91" s="116" t="s">
        <v>773</v>
      </c>
      <c r="C91" s="119" t="s">
        <v>657</v>
      </c>
      <c r="D91" s="151">
        <v>3317.1</v>
      </c>
      <c r="E91" s="151">
        <v>3317.1</v>
      </c>
      <c r="F91" s="148">
        <f t="shared" si="1"/>
        <v>100</v>
      </c>
    </row>
    <row r="92" spans="1:6" ht="42" customHeight="1">
      <c r="A92" s="142" t="s">
        <v>707</v>
      </c>
      <c r="B92" s="116"/>
      <c r="C92" s="128" t="s">
        <v>708</v>
      </c>
      <c r="D92" s="150">
        <f>D93+D94+D95+D96+D97+D98+D99</f>
        <v>30</v>
      </c>
      <c r="E92" s="150">
        <f>E93+E94+E95+E96+E97+E98+E99</f>
        <v>30.496659999999999</v>
      </c>
      <c r="F92" s="146">
        <f t="shared" si="1"/>
        <v>101.65553333333334</v>
      </c>
    </row>
    <row r="93" spans="1:6" ht="173.25">
      <c r="A93" s="154"/>
      <c r="B93" s="116" t="s">
        <v>774</v>
      </c>
      <c r="C93" s="115" t="s">
        <v>641</v>
      </c>
      <c r="D93" s="151">
        <v>7.5</v>
      </c>
      <c r="E93" s="151">
        <v>5.95099</v>
      </c>
      <c r="F93" s="148">
        <f t="shared" si="1"/>
        <v>79.34653333333334</v>
      </c>
    </row>
    <row r="94" spans="1:6" ht="182.25" customHeight="1">
      <c r="A94" s="154"/>
      <c r="B94" s="116" t="s">
        <v>775</v>
      </c>
      <c r="C94" s="115" t="s">
        <v>641</v>
      </c>
      <c r="D94" s="151">
        <v>0</v>
      </c>
      <c r="E94" s="151">
        <v>1.5</v>
      </c>
      <c r="F94" s="148"/>
    </row>
    <row r="95" spans="1:6" ht="220.5">
      <c r="A95" s="154"/>
      <c r="B95" s="116" t="s">
        <v>776</v>
      </c>
      <c r="C95" s="115" t="s">
        <v>642</v>
      </c>
      <c r="D95" s="151">
        <v>0</v>
      </c>
      <c r="E95" s="151">
        <v>4.5670000000000002E-2</v>
      </c>
      <c r="F95" s="148"/>
    </row>
    <row r="96" spans="1:6" ht="220.5">
      <c r="A96" s="154"/>
      <c r="B96" s="116" t="s">
        <v>777</v>
      </c>
      <c r="C96" s="115" t="s">
        <v>642</v>
      </c>
      <c r="D96" s="151">
        <v>10</v>
      </c>
      <c r="E96" s="151">
        <v>10</v>
      </c>
      <c r="F96" s="148">
        <f t="shared" si="1"/>
        <v>100</v>
      </c>
    </row>
    <row r="97" spans="1:7" ht="220.5">
      <c r="A97" s="154"/>
      <c r="B97" s="116" t="s">
        <v>778</v>
      </c>
      <c r="C97" s="115" t="s">
        <v>642</v>
      </c>
      <c r="D97" s="151">
        <v>3</v>
      </c>
      <c r="E97" s="151">
        <v>3.75</v>
      </c>
      <c r="F97" s="148">
        <f t="shared" si="1"/>
        <v>125</v>
      </c>
    </row>
    <row r="98" spans="1:7" ht="204.75">
      <c r="A98" s="154"/>
      <c r="B98" s="116" t="s">
        <v>779</v>
      </c>
      <c r="C98" s="118" t="s">
        <v>646</v>
      </c>
      <c r="D98" s="151">
        <v>1</v>
      </c>
      <c r="E98" s="151">
        <v>0.5</v>
      </c>
      <c r="F98" s="148">
        <f t="shared" si="1"/>
        <v>50</v>
      </c>
    </row>
    <row r="99" spans="1:7" ht="204.75">
      <c r="A99" s="154"/>
      <c r="B99" s="116" t="s">
        <v>780</v>
      </c>
      <c r="C99" s="115" t="s">
        <v>646</v>
      </c>
      <c r="D99" s="151">
        <v>8.5</v>
      </c>
      <c r="E99" s="151">
        <v>8.75</v>
      </c>
      <c r="F99" s="148">
        <f t="shared" si="1"/>
        <v>102.94117647058823</v>
      </c>
    </row>
    <row r="100" spans="1:7" ht="47.25">
      <c r="A100" s="142" t="s">
        <v>709</v>
      </c>
      <c r="B100" s="129"/>
      <c r="C100" s="130" t="s">
        <v>710</v>
      </c>
      <c r="D100" s="150">
        <f>D101</f>
        <v>5</v>
      </c>
      <c r="E100" s="150">
        <f>E101</f>
        <v>5</v>
      </c>
      <c r="F100" s="146">
        <f t="shared" si="1"/>
        <v>100</v>
      </c>
    </row>
    <row r="101" spans="1:7" ht="204.75">
      <c r="A101" s="154"/>
      <c r="B101" s="116" t="s">
        <v>780</v>
      </c>
      <c r="C101" s="115" t="s">
        <v>646</v>
      </c>
      <c r="D101" s="151">
        <v>5</v>
      </c>
      <c r="E101" s="151">
        <v>5</v>
      </c>
      <c r="F101" s="148">
        <f t="shared" si="1"/>
        <v>100</v>
      </c>
    </row>
    <row r="102" spans="1:7" ht="55.5" customHeight="1">
      <c r="A102" s="142" t="s">
        <v>711</v>
      </c>
      <c r="B102" s="129"/>
      <c r="C102" s="130" t="s">
        <v>712</v>
      </c>
      <c r="D102" s="150">
        <f>D103</f>
        <v>753</v>
      </c>
      <c r="E102" s="150">
        <f>E103</f>
        <v>753.05709999999999</v>
      </c>
      <c r="F102" s="146">
        <f t="shared" si="1"/>
        <v>100.00758300132802</v>
      </c>
    </row>
    <row r="103" spans="1:7" ht="342" customHeight="1">
      <c r="A103" s="154"/>
      <c r="B103" s="116" t="s">
        <v>781</v>
      </c>
      <c r="C103" s="115" t="s">
        <v>821</v>
      </c>
      <c r="D103" s="151">
        <v>753</v>
      </c>
      <c r="E103" s="151">
        <v>753.05709999999999</v>
      </c>
      <c r="F103" s="148">
        <f t="shared" si="1"/>
        <v>100.00758300132802</v>
      </c>
    </row>
    <row r="104" spans="1:7" ht="47.25">
      <c r="A104" s="142" t="s">
        <v>713</v>
      </c>
      <c r="B104" s="116"/>
      <c r="C104" s="128" t="s">
        <v>714</v>
      </c>
      <c r="D104" s="150">
        <f>D106+D105+D107</f>
        <v>26</v>
      </c>
      <c r="E104" s="150">
        <f>E106+E105+E107</f>
        <v>26</v>
      </c>
      <c r="F104" s="146">
        <f t="shared" si="1"/>
        <v>100</v>
      </c>
    </row>
    <row r="105" spans="1:7" ht="220.5">
      <c r="A105" s="142"/>
      <c r="B105" s="116" t="s">
        <v>782</v>
      </c>
      <c r="C105" s="176" t="s">
        <v>644</v>
      </c>
      <c r="D105" s="151">
        <v>12.5</v>
      </c>
      <c r="E105" s="151">
        <v>12.5</v>
      </c>
      <c r="F105" s="148">
        <f t="shared" si="1"/>
        <v>100</v>
      </c>
    </row>
    <row r="106" spans="1:7" ht="173.25">
      <c r="A106" s="154"/>
      <c r="B106" s="116" t="s">
        <v>783</v>
      </c>
      <c r="C106" s="118" t="s">
        <v>645</v>
      </c>
      <c r="D106" s="151">
        <v>12.5</v>
      </c>
      <c r="E106" s="151">
        <v>12.5</v>
      </c>
      <c r="F106" s="148">
        <f t="shared" si="1"/>
        <v>100</v>
      </c>
    </row>
    <row r="107" spans="1:7" ht="126">
      <c r="A107" s="154"/>
      <c r="B107" s="116" t="s">
        <v>784</v>
      </c>
      <c r="C107" s="118" t="s">
        <v>651</v>
      </c>
      <c r="D107" s="151">
        <v>1</v>
      </c>
      <c r="E107" s="151">
        <v>1</v>
      </c>
      <c r="F107" s="148">
        <f t="shared" si="1"/>
        <v>100</v>
      </c>
    </row>
    <row r="108" spans="1:7" ht="31.5">
      <c r="A108" s="142" t="s">
        <v>715</v>
      </c>
      <c r="B108" s="129"/>
      <c r="C108" s="131" t="s">
        <v>716</v>
      </c>
      <c r="D108" s="153">
        <f>D109+D110+D111+D112+D113+D114+D115+D116+D117+D118+D119+D120+D121+D122+D123+D124+D125+D126+D127+D128+D129+D130+D131</f>
        <v>899.8</v>
      </c>
      <c r="E108" s="153">
        <f>E109+E110+E111+E112+E113+E114+E115+E116+E117+E118+E119+E120+E121+E122+E123+E124+E125+E126+E127+E128+E129+E130+E131</f>
        <v>907.11797000000001</v>
      </c>
      <c r="F108" s="146">
        <f t="shared" si="1"/>
        <v>100.81328850855746</v>
      </c>
      <c r="G108" s="106"/>
    </row>
    <row r="109" spans="1:7" ht="173.25">
      <c r="A109" s="142"/>
      <c r="B109" s="116" t="s">
        <v>785</v>
      </c>
      <c r="C109" s="115" t="s">
        <v>641</v>
      </c>
      <c r="D109" s="152">
        <v>15</v>
      </c>
      <c r="E109" s="152">
        <v>15</v>
      </c>
      <c r="F109" s="148">
        <f t="shared" si="1"/>
        <v>100</v>
      </c>
      <c r="G109" s="106"/>
    </row>
    <row r="110" spans="1:7" ht="173.25">
      <c r="A110" s="142"/>
      <c r="B110" s="116" t="s">
        <v>775</v>
      </c>
      <c r="C110" s="115" t="s">
        <v>641</v>
      </c>
      <c r="D110" s="152">
        <v>20.8</v>
      </c>
      <c r="E110" s="152">
        <v>28.617650000000001</v>
      </c>
      <c r="F110" s="148">
        <f t="shared" si="1"/>
        <v>137.58485576923076</v>
      </c>
      <c r="G110" s="106"/>
    </row>
    <row r="111" spans="1:7" ht="220.5">
      <c r="A111" s="142"/>
      <c r="B111" s="116" t="s">
        <v>786</v>
      </c>
      <c r="C111" s="115" t="s">
        <v>642</v>
      </c>
      <c r="D111" s="152">
        <v>6.9</v>
      </c>
      <c r="E111" s="152">
        <v>7.11327</v>
      </c>
      <c r="F111" s="148">
        <f t="shared" si="1"/>
        <v>103.09086956521739</v>
      </c>
      <c r="G111" s="106"/>
    </row>
    <row r="112" spans="1:7" ht="220.5">
      <c r="A112" s="142"/>
      <c r="B112" s="116" t="s">
        <v>787</v>
      </c>
      <c r="C112" s="115" t="s">
        <v>642</v>
      </c>
      <c r="D112" s="152">
        <v>164.6</v>
      </c>
      <c r="E112" s="152">
        <v>173.97756000000001</v>
      </c>
      <c r="F112" s="148">
        <f t="shared" si="1"/>
        <v>105.69718104495749</v>
      </c>
      <c r="G112" s="106"/>
    </row>
    <row r="113" spans="1:7" ht="173.25">
      <c r="A113" s="142"/>
      <c r="B113" s="116" t="s">
        <v>788</v>
      </c>
      <c r="C113" s="115" t="s">
        <v>643</v>
      </c>
      <c r="D113" s="152">
        <v>4.2</v>
      </c>
      <c r="E113" s="152">
        <v>2.4500700000000002</v>
      </c>
      <c r="F113" s="148">
        <f t="shared" si="1"/>
        <v>58.335000000000001</v>
      </c>
      <c r="G113" s="106"/>
    </row>
    <row r="114" spans="1:7" ht="173.25">
      <c r="A114" s="142"/>
      <c r="B114" s="116" t="s">
        <v>789</v>
      </c>
      <c r="C114" s="115" t="s">
        <v>643</v>
      </c>
      <c r="D114" s="152">
        <v>62.5</v>
      </c>
      <c r="E114" s="152">
        <v>57.402200000000001</v>
      </c>
      <c r="F114" s="148">
        <f t="shared" si="1"/>
        <v>91.843519999999998</v>
      </c>
      <c r="G114" s="106"/>
    </row>
    <row r="115" spans="1:7" ht="173.25">
      <c r="A115" s="142"/>
      <c r="B115" s="116" t="s">
        <v>790</v>
      </c>
      <c r="C115" s="115" t="s">
        <v>643</v>
      </c>
      <c r="D115" s="152">
        <v>12.7</v>
      </c>
      <c r="E115" s="152">
        <v>5.6049699999999998</v>
      </c>
      <c r="F115" s="148">
        <f t="shared" si="1"/>
        <v>44.133622047244096</v>
      </c>
      <c r="G115" s="106"/>
    </row>
    <row r="116" spans="1:7" ht="204.75">
      <c r="A116" s="142"/>
      <c r="B116" s="116" t="s">
        <v>791</v>
      </c>
      <c r="C116" s="115" t="s">
        <v>818</v>
      </c>
      <c r="D116" s="152">
        <v>15</v>
      </c>
      <c r="E116" s="152">
        <v>15</v>
      </c>
      <c r="F116" s="148">
        <f t="shared" si="1"/>
        <v>100</v>
      </c>
      <c r="G116" s="106"/>
    </row>
    <row r="117" spans="1:7" ht="204.75">
      <c r="A117" s="154"/>
      <c r="B117" s="116" t="s">
        <v>792</v>
      </c>
      <c r="C117" s="115" t="s">
        <v>818</v>
      </c>
      <c r="D117" s="152">
        <v>52</v>
      </c>
      <c r="E117" s="152">
        <v>45.528410000000001</v>
      </c>
      <c r="F117" s="148">
        <f t="shared" si="1"/>
        <v>87.554634615384614</v>
      </c>
      <c r="G117" s="106"/>
    </row>
    <row r="118" spans="1:7" ht="220.5">
      <c r="A118" s="154"/>
      <c r="B118" s="116" t="s">
        <v>793</v>
      </c>
      <c r="C118" s="115" t="s">
        <v>644</v>
      </c>
      <c r="D118" s="152">
        <v>3.2</v>
      </c>
      <c r="E118" s="152">
        <v>1.5</v>
      </c>
      <c r="F118" s="148">
        <f t="shared" si="1"/>
        <v>46.875</v>
      </c>
      <c r="G118" s="106"/>
    </row>
    <row r="119" spans="1:7" ht="220.5">
      <c r="A119" s="154"/>
      <c r="B119" s="116" t="s">
        <v>794</v>
      </c>
      <c r="C119" s="115" t="s">
        <v>644</v>
      </c>
      <c r="D119" s="152">
        <v>83.3</v>
      </c>
      <c r="E119" s="152">
        <v>79.072980000000001</v>
      </c>
      <c r="F119" s="148">
        <f t="shared" si="1"/>
        <v>94.925546218487398</v>
      </c>
      <c r="G119" s="106"/>
    </row>
    <row r="120" spans="1:7" ht="315">
      <c r="A120" s="154"/>
      <c r="B120" s="116" t="s">
        <v>795</v>
      </c>
      <c r="C120" s="118" t="s">
        <v>819</v>
      </c>
      <c r="D120" s="152">
        <v>19.7</v>
      </c>
      <c r="E120" s="152">
        <v>19.740159999999999</v>
      </c>
      <c r="F120" s="148">
        <f t="shared" si="1"/>
        <v>100.20385786802031</v>
      </c>
      <c r="G120" s="106"/>
    </row>
    <row r="121" spans="1:7" ht="189">
      <c r="A121" s="154"/>
      <c r="B121" s="116" t="s">
        <v>734</v>
      </c>
      <c r="C121" s="115" t="s">
        <v>820</v>
      </c>
      <c r="D121" s="152">
        <v>6</v>
      </c>
      <c r="E121" s="152">
        <v>7.3003</v>
      </c>
      <c r="F121" s="148">
        <f t="shared" si="1"/>
        <v>121.67166666666667</v>
      </c>
      <c r="G121" s="106"/>
    </row>
    <row r="122" spans="1:7" ht="189">
      <c r="A122" s="154"/>
      <c r="B122" s="116" t="s">
        <v>717</v>
      </c>
      <c r="C122" s="115" t="s">
        <v>820</v>
      </c>
      <c r="D122" s="152">
        <v>4.7</v>
      </c>
      <c r="E122" s="152">
        <v>5.4984900000000003</v>
      </c>
      <c r="F122" s="148">
        <f t="shared" si="1"/>
        <v>116.98914893617022</v>
      </c>
      <c r="G122" s="106"/>
    </row>
    <row r="123" spans="1:7" ht="189">
      <c r="A123" s="154"/>
      <c r="B123" s="116" t="s">
        <v>718</v>
      </c>
      <c r="C123" s="115" t="s">
        <v>820</v>
      </c>
      <c r="D123" s="152">
        <v>0.5</v>
      </c>
      <c r="E123" s="152">
        <v>0.5</v>
      </c>
      <c r="F123" s="148">
        <f t="shared" si="1"/>
        <v>100</v>
      </c>
      <c r="G123" s="106"/>
    </row>
    <row r="124" spans="1:7" ht="173.25">
      <c r="A124" s="154"/>
      <c r="B124" s="116" t="s">
        <v>796</v>
      </c>
      <c r="C124" s="115" t="s">
        <v>645</v>
      </c>
      <c r="D124" s="152">
        <v>80.3</v>
      </c>
      <c r="E124" s="152">
        <v>80</v>
      </c>
      <c r="F124" s="148">
        <f t="shared" si="1"/>
        <v>99.626400996264024</v>
      </c>
      <c r="G124" s="106"/>
    </row>
    <row r="125" spans="1:7" ht="173.25">
      <c r="A125" s="154"/>
      <c r="B125" s="116" t="s">
        <v>797</v>
      </c>
      <c r="C125" s="115" t="s">
        <v>645</v>
      </c>
      <c r="D125" s="152">
        <v>29.9</v>
      </c>
      <c r="E125" s="152">
        <v>32.129289999999997</v>
      </c>
      <c r="F125" s="148">
        <f t="shared" si="1"/>
        <v>107.45581939799331</v>
      </c>
      <c r="G125" s="106"/>
    </row>
    <row r="126" spans="1:7" ht="173.25">
      <c r="A126" s="154"/>
      <c r="B126" s="116" t="s">
        <v>798</v>
      </c>
      <c r="C126" s="115" t="s">
        <v>645</v>
      </c>
      <c r="D126" s="152">
        <v>25</v>
      </c>
      <c r="E126" s="152">
        <v>25</v>
      </c>
      <c r="F126" s="148">
        <f t="shared" si="1"/>
        <v>100</v>
      </c>
      <c r="G126" s="106"/>
    </row>
    <row r="127" spans="1:7" ht="173.25">
      <c r="A127" s="154"/>
      <c r="B127" s="116" t="s">
        <v>799</v>
      </c>
      <c r="C127" s="115" t="s">
        <v>645</v>
      </c>
      <c r="D127" s="152">
        <v>2.5</v>
      </c>
      <c r="E127" s="152">
        <v>2.8285</v>
      </c>
      <c r="F127" s="148">
        <f t="shared" si="1"/>
        <v>113.14</v>
      </c>
      <c r="G127" s="106"/>
    </row>
    <row r="128" spans="1:7" ht="204.75">
      <c r="A128" s="154"/>
      <c r="B128" s="116" t="s">
        <v>800</v>
      </c>
      <c r="C128" s="115" t="s">
        <v>646</v>
      </c>
      <c r="D128" s="152">
        <v>2.4</v>
      </c>
      <c r="E128" s="152">
        <v>2.39541</v>
      </c>
      <c r="F128" s="148">
        <f t="shared" si="1"/>
        <v>99.808750000000003</v>
      </c>
      <c r="G128" s="106"/>
    </row>
    <row r="129" spans="1:7" ht="204.75">
      <c r="A129" s="154"/>
      <c r="B129" s="116" t="s">
        <v>779</v>
      </c>
      <c r="C129" s="115" t="s">
        <v>646</v>
      </c>
      <c r="D129" s="152">
        <v>1</v>
      </c>
      <c r="E129" s="152">
        <v>0.75749999999999995</v>
      </c>
      <c r="F129" s="148">
        <f t="shared" si="1"/>
        <v>75.75</v>
      </c>
      <c r="G129" s="106"/>
    </row>
    <row r="130" spans="1:7" ht="204.75">
      <c r="A130" s="154"/>
      <c r="B130" s="116" t="s">
        <v>780</v>
      </c>
      <c r="C130" s="115" t="s">
        <v>646</v>
      </c>
      <c r="D130" s="152">
        <v>260.8</v>
      </c>
      <c r="E130" s="152">
        <v>279.69335000000001</v>
      </c>
      <c r="F130" s="148">
        <f t="shared" si="1"/>
        <v>107.24438266871165</v>
      </c>
      <c r="G130" s="106"/>
    </row>
    <row r="131" spans="1:7" ht="307.5" customHeight="1">
      <c r="A131" s="154"/>
      <c r="B131" s="116" t="s">
        <v>801</v>
      </c>
      <c r="C131" s="115" t="s">
        <v>647</v>
      </c>
      <c r="D131" s="152">
        <v>26.8</v>
      </c>
      <c r="E131" s="152">
        <v>20.007860000000001</v>
      </c>
      <c r="F131" s="148">
        <f t="shared" si="1"/>
        <v>74.656194029850738</v>
      </c>
      <c r="G131" s="106"/>
    </row>
    <row r="132" spans="1:7" ht="30" customHeight="1">
      <c r="A132" s="154"/>
      <c r="B132" s="157"/>
      <c r="C132" s="158" t="s">
        <v>719</v>
      </c>
      <c r="D132" s="145">
        <f>D11+D15+D37+D39+D69+D79+D86+D88+D92+D100+D102+D104+D108</f>
        <v>911231.21719</v>
      </c>
      <c r="E132" s="145">
        <f>E11+E15+E37+E39+E69+E79+E86+E88+E92+E100+E102+E104+E108</f>
        <v>908168.61348999979</v>
      </c>
      <c r="F132" s="146">
        <f t="shared" si="1"/>
        <v>99.663904874830294</v>
      </c>
      <c r="G132" s="159"/>
    </row>
    <row r="134" spans="1:7" ht="15.75">
      <c r="A134" s="106"/>
      <c r="B134" s="132"/>
      <c r="C134" s="160"/>
      <c r="D134" s="161"/>
      <c r="E134" s="162"/>
      <c r="F134" s="136"/>
      <c r="G134" s="106"/>
    </row>
    <row r="135" spans="1:7" ht="15.75">
      <c r="A135" s="106"/>
      <c r="B135" s="163"/>
      <c r="C135" s="164"/>
      <c r="D135" s="165"/>
      <c r="E135" s="136"/>
      <c r="F135" s="136"/>
      <c r="G135" s="106"/>
    </row>
    <row r="136" spans="1:7" ht="15.75">
      <c r="A136" s="106"/>
      <c r="B136" s="166"/>
      <c r="C136" s="167"/>
      <c r="D136" s="165"/>
      <c r="E136" s="168"/>
      <c r="F136" s="136"/>
      <c r="G136" s="106"/>
    </row>
    <row r="137" spans="1:7" ht="15.75">
      <c r="A137" s="106"/>
      <c r="B137" s="166"/>
      <c r="C137" s="169"/>
      <c r="D137" s="165"/>
      <c r="E137" s="136"/>
      <c r="F137" s="136"/>
      <c r="G137" s="106"/>
    </row>
  </sheetData>
  <mergeCells count="11">
    <mergeCell ref="A8:B8"/>
    <mergeCell ref="C8:C9"/>
    <mergeCell ref="D8:D9"/>
    <mergeCell ref="E8:E9"/>
    <mergeCell ref="F8:F9"/>
    <mergeCell ref="B7:F7"/>
    <mergeCell ref="D1:F1"/>
    <mergeCell ref="C2:F2"/>
    <mergeCell ref="C3:F3"/>
    <mergeCell ref="D4:F4"/>
    <mergeCell ref="A6:F6"/>
  </mergeCells>
  <pageMargins left="0.51181102362204722" right="0.19685039370078741" top="0.35433070866141736"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sheetPr>
    <outlinePr summaryBelow="0"/>
  </sheetPr>
  <dimension ref="A1:H715"/>
  <sheetViews>
    <sheetView showGridLines="0" zoomScale="80" zoomScaleNormal="80" workbookViewId="0">
      <selection activeCell="A7" sqref="A7:G7"/>
    </sheetView>
  </sheetViews>
  <sheetFormatPr defaultRowHeight="12.75" customHeight="1" outlineLevelRow="7"/>
  <cols>
    <col min="1" max="1" width="8.28515625" customWidth="1"/>
    <col min="2" max="2" width="16.28515625" customWidth="1"/>
    <col min="3" max="3" width="10.28515625" customWidth="1"/>
    <col min="4" max="4" width="35.42578125" customWidth="1"/>
    <col min="5" max="6" width="15.42578125" customWidth="1"/>
    <col min="7" max="7" width="15.28515625" customWidth="1"/>
    <col min="8" max="8" width="9.140625" customWidth="1"/>
    <col min="257" max="257" width="11" customWidth="1"/>
    <col min="258" max="258" width="16.28515625" customWidth="1"/>
    <col min="259" max="259" width="10.28515625" customWidth="1"/>
    <col min="260" max="260" width="33.42578125" customWidth="1"/>
    <col min="261" max="262" width="15.42578125" customWidth="1"/>
    <col min="263" max="263" width="15.28515625" customWidth="1"/>
    <col min="264" max="264" width="9.140625" customWidth="1"/>
    <col min="513" max="513" width="11" customWidth="1"/>
    <col min="514" max="514" width="16.28515625" customWidth="1"/>
    <col min="515" max="515" width="10.28515625" customWidth="1"/>
    <col min="516" max="516" width="33.42578125" customWidth="1"/>
    <col min="517" max="518" width="15.42578125" customWidth="1"/>
    <col min="519" max="519" width="15.28515625" customWidth="1"/>
    <col min="520" max="520" width="9.140625" customWidth="1"/>
    <col min="769" max="769" width="11" customWidth="1"/>
    <col min="770" max="770" width="16.28515625" customWidth="1"/>
    <col min="771" max="771" width="10.28515625" customWidth="1"/>
    <col min="772" max="772" width="33.42578125" customWidth="1"/>
    <col min="773" max="774" width="15.42578125" customWidth="1"/>
    <col min="775" max="775" width="15.28515625" customWidth="1"/>
    <col min="776" max="776" width="9.140625" customWidth="1"/>
    <col min="1025" max="1025" width="11" customWidth="1"/>
    <col min="1026" max="1026" width="16.28515625" customWidth="1"/>
    <col min="1027" max="1027" width="10.28515625" customWidth="1"/>
    <col min="1028" max="1028" width="33.42578125" customWidth="1"/>
    <col min="1029" max="1030" width="15.42578125" customWidth="1"/>
    <col min="1031" max="1031" width="15.28515625" customWidth="1"/>
    <col min="1032" max="1032" width="9.140625" customWidth="1"/>
    <col min="1281" max="1281" width="11" customWidth="1"/>
    <col min="1282" max="1282" width="16.28515625" customWidth="1"/>
    <col min="1283" max="1283" width="10.28515625" customWidth="1"/>
    <col min="1284" max="1284" width="33.42578125" customWidth="1"/>
    <col min="1285" max="1286" width="15.42578125" customWidth="1"/>
    <col min="1287" max="1287" width="15.28515625" customWidth="1"/>
    <col min="1288" max="1288" width="9.140625" customWidth="1"/>
    <col min="1537" max="1537" width="11" customWidth="1"/>
    <col min="1538" max="1538" width="16.28515625" customWidth="1"/>
    <col min="1539" max="1539" width="10.28515625" customWidth="1"/>
    <col min="1540" max="1540" width="33.42578125" customWidth="1"/>
    <col min="1541" max="1542" width="15.42578125" customWidth="1"/>
    <col min="1543" max="1543" width="15.28515625" customWidth="1"/>
    <col min="1544" max="1544" width="9.140625" customWidth="1"/>
    <col min="1793" max="1793" width="11" customWidth="1"/>
    <col min="1794" max="1794" width="16.28515625" customWidth="1"/>
    <col min="1795" max="1795" width="10.28515625" customWidth="1"/>
    <col min="1796" max="1796" width="33.42578125" customWidth="1"/>
    <col min="1797" max="1798" width="15.42578125" customWidth="1"/>
    <col min="1799" max="1799" width="15.28515625" customWidth="1"/>
    <col min="1800" max="1800" width="9.140625" customWidth="1"/>
    <col min="2049" max="2049" width="11" customWidth="1"/>
    <col min="2050" max="2050" width="16.28515625" customWidth="1"/>
    <col min="2051" max="2051" width="10.28515625" customWidth="1"/>
    <col min="2052" max="2052" width="33.42578125" customWidth="1"/>
    <col min="2053" max="2054" width="15.42578125" customWidth="1"/>
    <col min="2055" max="2055" width="15.28515625" customWidth="1"/>
    <col min="2056" max="2056" width="9.140625" customWidth="1"/>
    <col min="2305" max="2305" width="11" customWidth="1"/>
    <col min="2306" max="2306" width="16.28515625" customWidth="1"/>
    <col min="2307" max="2307" width="10.28515625" customWidth="1"/>
    <col min="2308" max="2308" width="33.42578125" customWidth="1"/>
    <col min="2309" max="2310" width="15.42578125" customWidth="1"/>
    <col min="2311" max="2311" width="15.28515625" customWidth="1"/>
    <col min="2312" max="2312" width="9.140625" customWidth="1"/>
    <col min="2561" max="2561" width="11" customWidth="1"/>
    <col min="2562" max="2562" width="16.28515625" customWidth="1"/>
    <col min="2563" max="2563" width="10.28515625" customWidth="1"/>
    <col min="2564" max="2564" width="33.42578125" customWidth="1"/>
    <col min="2565" max="2566" width="15.42578125" customWidth="1"/>
    <col min="2567" max="2567" width="15.28515625" customWidth="1"/>
    <col min="2568" max="2568" width="9.140625" customWidth="1"/>
    <col min="2817" max="2817" width="11" customWidth="1"/>
    <col min="2818" max="2818" width="16.28515625" customWidth="1"/>
    <col min="2819" max="2819" width="10.28515625" customWidth="1"/>
    <col min="2820" max="2820" width="33.42578125" customWidth="1"/>
    <col min="2821" max="2822" width="15.42578125" customWidth="1"/>
    <col min="2823" max="2823" width="15.28515625" customWidth="1"/>
    <col min="2824" max="2824" width="9.140625" customWidth="1"/>
    <col min="3073" max="3073" width="11" customWidth="1"/>
    <col min="3074" max="3074" width="16.28515625" customWidth="1"/>
    <col min="3075" max="3075" width="10.28515625" customWidth="1"/>
    <col min="3076" max="3076" width="33.42578125" customWidth="1"/>
    <col min="3077" max="3078" width="15.42578125" customWidth="1"/>
    <col min="3079" max="3079" width="15.28515625" customWidth="1"/>
    <col min="3080" max="3080" width="9.140625" customWidth="1"/>
    <col min="3329" max="3329" width="11" customWidth="1"/>
    <col min="3330" max="3330" width="16.28515625" customWidth="1"/>
    <col min="3331" max="3331" width="10.28515625" customWidth="1"/>
    <col min="3332" max="3332" width="33.42578125" customWidth="1"/>
    <col min="3333" max="3334" width="15.42578125" customWidth="1"/>
    <col min="3335" max="3335" width="15.28515625" customWidth="1"/>
    <col min="3336" max="3336" width="9.140625" customWidth="1"/>
    <col min="3585" max="3585" width="11" customWidth="1"/>
    <col min="3586" max="3586" width="16.28515625" customWidth="1"/>
    <col min="3587" max="3587" width="10.28515625" customWidth="1"/>
    <col min="3588" max="3588" width="33.42578125" customWidth="1"/>
    <col min="3589" max="3590" width="15.42578125" customWidth="1"/>
    <col min="3591" max="3591" width="15.28515625" customWidth="1"/>
    <col min="3592" max="3592" width="9.140625" customWidth="1"/>
    <col min="3841" max="3841" width="11" customWidth="1"/>
    <col min="3842" max="3842" width="16.28515625" customWidth="1"/>
    <col min="3843" max="3843" width="10.28515625" customWidth="1"/>
    <col min="3844" max="3844" width="33.42578125" customWidth="1"/>
    <col min="3845" max="3846" width="15.42578125" customWidth="1"/>
    <col min="3847" max="3847" width="15.28515625" customWidth="1"/>
    <col min="3848" max="3848" width="9.140625" customWidth="1"/>
    <col min="4097" max="4097" width="11" customWidth="1"/>
    <col min="4098" max="4098" width="16.28515625" customWidth="1"/>
    <col min="4099" max="4099" width="10.28515625" customWidth="1"/>
    <col min="4100" max="4100" width="33.42578125" customWidth="1"/>
    <col min="4101" max="4102" width="15.42578125" customWidth="1"/>
    <col min="4103" max="4103" width="15.28515625" customWidth="1"/>
    <col min="4104" max="4104" width="9.140625" customWidth="1"/>
    <col min="4353" max="4353" width="11" customWidth="1"/>
    <col min="4354" max="4354" width="16.28515625" customWidth="1"/>
    <col min="4355" max="4355" width="10.28515625" customWidth="1"/>
    <col min="4356" max="4356" width="33.42578125" customWidth="1"/>
    <col min="4357" max="4358" width="15.42578125" customWidth="1"/>
    <col min="4359" max="4359" width="15.28515625" customWidth="1"/>
    <col min="4360" max="4360" width="9.140625" customWidth="1"/>
    <col min="4609" max="4609" width="11" customWidth="1"/>
    <col min="4610" max="4610" width="16.28515625" customWidth="1"/>
    <col min="4611" max="4611" width="10.28515625" customWidth="1"/>
    <col min="4612" max="4612" width="33.42578125" customWidth="1"/>
    <col min="4613" max="4614" width="15.42578125" customWidth="1"/>
    <col min="4615" max="4615" width="15.28515625" customWidth="1"/>
    <col min="4616" max="4616" width="9.140625" customWidth="1"/>
    <col min="4865" max="4865" width="11" customWidth="1"/>
    <col min="4866" max="4866" width="16.28515625" customWidth="1"/>
    <col min="4867" max="4867" width="10.28515625" customWidth="1"/>
    <col min="4868" max="4868" width="33.42578125" customWidth="1"/>
    <col min="4869" max="4870" width="15.42578125" customWidth="1"/>
    <col min="4871" max="4871" width="15.28515625" customWidth="1"/>
    <col min="4872" max="4872" width="9.140625" customWidth="1"/>
    <col min="5121" max="5121" width="11" customWidth="1"/>
    <col min="5122" max="5122" width="16.28515625" customWidth="1"/>
    <col min="5123" max="5123" width="10.28515625" customWidth="1"/>
    <col min="5124" max="5124" width="33.42578125" customWidth="1"/>
    <col min="5125" max="5126" width="15.42578125" customWidth="1"/>
    <col min="5127" max="5127" width="15.28515625" customWidth="1"/>
    <col min="5128" max="5128" width="9.140625" customWidth="1"/>
    <col min="5377" max="5377" width="11" customWidth="1"/>
    <col min="5378" max="5378" width="16.28515625" customWidth="1"/>
    <col min="5379" max="5379" width="10.28515625" customWidth="1"/>
    <col min="5380" max="5380" width="33.42578125" customWidth="1"/>
    <col min="5381" max="5382" width="15.42578125" customWidth="1"/>
    <col min="5383" max="5383" width="15.28515625" customWidth="1"/>
    <col min="5384" max="5384" width="9.140625" customWidth="1"/>
    <col min="5633" max="5633" width="11" customWidth="1"/>
    <col min="5634" max="5634" width="16.28515625" customWidth="1"/>
    <col min="5635" max="5635" width="10.28515625" customWidth="1"/>
    <col min="5636" max="5636" width="33.42578125" customWidth="1"/>
    <col min="5637" max="5638" width="15.42578125" customWidth="1"/>
    <col min="5639" max="5639" width="15.28515625" customWidth="1"/>
    <col min="5640" max="5640" width="9.140625" customWidth="1"/>
    <col min="5889" max="5889" width="11" customWidth="1"/>
    <col min="5890" max="5890" width="16.28515625" customWidth="1"/>
    <col min="5891" max="5891" width="10.28515625" customWidth="1"/>
    <col min="5892" max="5892" width="33.42578125" customWidth="1"/>
    <col min="5893" max="5894" width="15.42578125" customWidth="1"/>
    <col min="5895" max="5895" width="15.28515625" customWidth="1"/>
    <col min="5896" max="5896" width="9.140625" customWidth="1"/>
    <col min="6145" max="6145" width="11" customWidth="1"/>
    <col min="6146" max="6146" width="16.28515625" customWidth="1"/>
    <col min="6147" max="6147" width="10.28515625" customWidth="1"/>
    <col min="6148" max="6148" width="33.42578125" customWidth="1"/>
    <col min="6149" max="6150" width="15.42578125" customWidth="1"/>
    <col min="6151" max="6151" width="15.28515625" customWidth="1"/>
    <col min="6152" max="6152" width="9.140625" customWidth="1"/>
    <col min="6401" max="6401" width="11" customWidth="1"/>
    <col min="6402" max="6402" width="16.28515625" customWidth="1"/>
    <col min="6403" max="6403" width="10.28515625" customWidth="1"/>
    <col min="6404" max="6404" width="33.42578125" customWidth="1"/>
    <col min="6405" max="6406" width="15.42578125" customWidth="1"/>
    <col min="6407" max="6407" width="15.28515625" customWidth="1"/>
    <col min="6408" max="6408" width="9.140625" customWidth="1"/>
    <col min="6657" max="6657" width="11" customWidth="1"/>
    <col min="6658" max="6658" width="16.28515625" customWidth="1"/>
    <col min="6659" max="6659" width="10.28515625" customWidth="1"/>
    <col min="6660" max="6660" width="33.42578125" customWidth="1"/>
    <col min="6661" max="6662" width="15.42578125" customWidth="1"/>
    <col min="6663" max="6663" width="15.28515625" customWidth="1"/>
    <col min="6664" max="6664" width="9.140625" customWidth="1"/>
    <col min="6913" max="6913" width="11" customWidth="1"/>
    <col min="6914" max="6914" width="16.28515625" customWidth="1"/>
    <col min="6915" max="6915" width="10.28515625" customWidth="1"/>
    <col min="6916" max="6916" width="33.42578125" customWidth="1"/>
    <col min="6917" max="6918" width="15.42578125" customWidth="1"/>
    <col min="6919" max="6919" width="15.28515625" customWidth="1"/>
    <col min="6920" max="6920" width="9.140625" customWidth="1"/>
    <col min="7169" max="7169" width="11" customWidth="1"/>
    <col min="7170" max="7170" width="16.28515625" customWidth="1"/>
    <col min="7171" max="7171" width="10.28515625" customWidth="1"/>
    <col min="7172" max="7172" width="33.42578125" customWidth="1"/>
    <col min="7173" max="7174" width="15.42578125" customWidth="1"/>
    <col min="7175" max="7175" width="15.28515625" customWidth="1"/>
    <col min="7176" max="7176" width="9.140625" customWidth="1"/>
    <col min="7425" max="7425" width="11" customWidth="1"/>
    <col min="7426" max="7426" width="16.28515625" customWidth="1"/>
    <col min="7427" max="7427" width="10.28515625" customWidth="1"/>
    <col min="7428" max="7428" width="33.42578125" customWidth="1"/>
    <col min="7429" max="7430" width="15.42578125" customWidth="1"/>
    <col min="7431" max="7431" width="15.28515625" customWidth="1"/>
    <col min="7432" max="7432" width="9.140625" customWidth="1"/>
    <col min="7681" max="7681" width="11" customWidth="1"/>
    <col min="7682" max="7682" width="16.28515625" customWidth="1"/>
    <col min="7683" max="7683" width="10.28515625" customWidth="1"/>
    <col min="7684" max="7684" width="33.42578125" customWidth="1"/>
    <col min="7685" max="7686" width="15.42578125" customWidth="1"/>
    <col min="7687" max="7687" width="15.28515625" customWidth="1"/>
    <col min="7688" max="7688" width="9.140625" customWidth="1"/>
    <col min="7937" max="7937" width="11" customWidth="1"/>
    <col min="7938" max="7938" width="16.28515625" customWidth="1"/>
    <col min="7939" max="7939" width="10.28515625" customWidth="1"/>
    <col min="7940" max="7940" width="33.42578125" customWidth="1"/>
    <col min="7941" max="7942" width="15.42578125" customWidth="1"/>
    <col min="7943" max="7943" width="15.28515625" customWidth="1"/>
    <col min="7944" max="7944" width="9.140625" customWidth="1"/>
    <col min="8193" max="8193" width="11" customWidth="1"/>
    <col min="8194" max="8194" width="16.28515625" customWidth="1"/>
    <col min="8195" max="8195" width="10.28515625" customWidth="1"/>
    <col min="8196" max="8196" width="33.42578125" customWidth="1"/>
    <col min="8197" max="8198" width="15.42578125" customWidth="1"/>
    <col min="8199" max="8199" width="15.28515625" customWidth="1"/>
    <col min="8200" max="8200" width="9.140625" customWidth="1"/>
    <col min="8449" max="8449" width="11" customWidth="1"/>
    <col min="8450" max="8450" width="16.28515625" customWidth="1"/>
    <col min="8451" max="8451" width="10.28515625" customWidth="1"/>
    <col min="8452" max="8452" width="33.42578125" customWidth="1"/>
    <col min="8453" max="8454" width="15.42578125" customWidth="1"/>
    <col min="8455" max="8455" width="15.28515625" customWidth="1"/>
    <col min="8456" max="8456" width="9.140625" customWidth="1"/>
    <col min="8705" max="8705" width="11" customWidth="1"/>
    <col min="8706" max="8706" width="16.28515625" customWidth="1"/>
    <col min="8707" max="8707" width="10.28515625" customWidth="1"/>
    <col min="8708" max="8708" width="33.42578125" customWidth="1"/>
    <col min="8709" max="8710" width="15.42578125" customWidth="1"/>
    <col min="8711" max="8711" width="15.28515625" customWidth="1"/>
    <col min="8712" max="8712" width="9.140625" customWidth="1"/>
    <col min="8961" max="8961" width="11" customWidth="1"/>
    <col min="8962" max="8962" width="16.28515625" customWidth="1"/>
    <col min="8963" max="8963" width="10.28515625" customWidth="1"/>
    <col min="8964" max="8964" width="33.42578125" customWidth="1"/>
    <col min="8965" max="8966" width="15.42578125" customWidth="1"/>
    <col min="8967" max="8967" width="15.28515625" customWidth="1"/>
    <col min="8968" max="8968" width="9.140625" customWidth="1"/>
    <col min="9217" max="9217" width="11" customWidth="1"/>
    <col min="9218" max="9218" width="16.28515625" customWidth="1"/>
    <col min="9219" max="9219" width="10.28515625" customWidth="1"/>
    <col min="9220" max="9220" width="33.42578125" customWidth="1"/>
    <col min="9221" max="9222" width="15.42578125" customWidth="1"/>
    <col min="9223" max="9223" width="15.28515625" customWidth="1"/>
    <col min="9224" max="9224" width="9.140625" customWidth="1"/>
    <col min="9473" max="9473" width="11" customWidth="1"/>
    <col min="9474" max="9474" width="16.28515625" customWidth="1"/>
    <col min="9475" max="9475" width="10.28515625" customWidth="1"/>
    <col min="9476" max="9476" width="33.42578125" customWidth="1"/>
    <col min="9477" max="9478" width="15.42578125" customWidth="1"/>
    <col min="9479" max="9479" width="15.28515625" customWidth="1"/>
    <col min="9480" max="9480" width="9.140625" customWidth="1"/>
    <col min="9729" max="9729" width="11" customWidth="1"/>
    <col min="9730" max="9730" width="16.28515625" customWidth="1"/>
    <col min="9731" max="9731" width="10.28515625" customWidth="1"/>
    <col min="9732" max="9732" width="33.42578125" customWidth="1"/>
    <col min="9733" max="9734" width="15.42578125" customWidth="1"/>
    <col min="9735" max="9735" width="15.28515625" customWidth="1"/>
    <col min="9736" max="9736" width="9.140625" customWidth="1"/>
    <col min="9985" max="9985" width="11" customWidth="1"/>
    <col min="9986" max="9986" width="16.28515625" customWidth="1"/>
    <col min="9987" max="9987" width="10.28515625" customWidth="1"/>
    <col min="9988" max="9988" width="33.42578125" customWidth="1"/>
    <col min="9989" max="9990" width="15.42578125" customWidth="1"/>
    <col min="9991" max="9991" width="15.28515625" customWidth="1"/>
    <col min="9992" max="9992" width="9.140625" customWidth="1"/>
    <col min="10241" max="10241" width="11" customWidth="1"/>
    <col min="10242" max="10242" width="16.28515625" customWidth="1"/>
    <col min="10243" max="10243" width="10.28515625" customWidth="1"/>
    <col min="10244" max="10244" width="33.42578125" customWidth="1"/>
    <col min="10245" max="10246" width="15.42578125" customWidth="1"/>
    <col min="10247" max="10247" width="15.28515625" customWidth="1"/>
    <col min="10248" max="10248" width="9.140625" customWidth="1"/>
    <col min="10497" max="10497" width="11" customWidth="1"/>
    <col min="10498" max="10498" width="16.28515625" customWidth="1"/>
    <col min="10499" max="10499" width="10.28515625" customWidth="1"/>
    <col min="10500" max="10500" width="33.42578125" customWidth="1"/>
    <col min="10501" max="10502" width="15.42578125" customWidth="1"/>
    <col min="10503" max="10503" width="15.28515625" customWidth="1"/>
    <col min="10504" max="10504" width="9.140625" customWidth="1"/>
    <col min="10753" max="10753" width="11" customWidth="1"/>
    <col min="10754" max="10754" width="16.28515625" customWidth="1"/>
    <col min="10755" max="10755" width="10.28515625" customWidth="1"/>
    <col min="10756" max="10756" width="33.42578125" customWidth="1"/>
    <col min="10757" max="10758" width="15.42578125" customWidth="1"/>
    <col min="10759" max="10759" width="15.28515625" customWidth="1"/>
    <col min="10760" max="10760" width="9.140625" customWidth="1"/>
    <col min="11009" max="11009" width="11" customWidth="1"/>
    <col min="11010" max="11010" width="16.28515625" customWidth="1"/>
    <col min="11011" max="11011" width="10.28515625" customWidth="1"/>
    <col min="11012" max="11012" width="33.42578125" customWidth="1"/>
    <col min="11013" max="11014" width="15.42578125" customWidth="1"/>
    <col min="11015" max="11015" width="15.28515625" customWidth="1"/>
    <col min="11016" max="11016" width="9.140625" customWidth="1"/>
    <col min="11265" max="11265" width="11" customWidth="1"/>
    <col min="11266" max="11266" width="16.28515625" customWidth="1"/>
    <col min="11267" max="11267" width="10.28515625" customWidth="1"/>
    <col min="11268" max="11268" width="33.42578125" customWidth="1"/>
    <col min="11269" max="11270" width="15.42578125" customWidth="1"/>
    <col min="11271" max="11271" width="15.28515625" customWidth="1"/>
    <col min="11272" max="11272" width="9.140625" customWidth="1"/>
    <col min="11521" max="11521" width="11" customWidth="1"/>
    <col min="11522" max="11522" width="16.28515625" customWidth="1"/>
    <col min="11523" max="11523" width="10.28515625" customWidth="1"/>
    <col min="11524" max="11524" width="33.42578125" customWidth="1"/>
    <col min="11525" max="11526" width="15.42578125" customWidth="1"/>
    <col min="11527" max="11527" width="15.28515625" customWidth="1"/>
    <col min="11528" max="11528" width="9.140625" customWidth="1"/>
    <col min="11777" max="11777" width="11" customWidth="1"/>
    <col min="11778" max="11778" width="16.28515625" customWidth="1"/>
    <col min="11779" max="11779" width="10.28515625" customWidth="1"/>
    <col min="11780" max="11780" width="33.42578125" customWidth="1"/>
    <col min="11781" max="11782" width="15.42578125" customWidth="1"/>
    <col min="11783" max="11783" width="15.28515625" customWidth="1"/>
    <col min="11784" max="11784" width="9.140625" customWidth="1"/>
    <col min="12033" max="12033" width="11" customWidth="1"/>
    <col min="12034" max="12034" width="16.28515625" customWidth="1"/>
    <col min="12035" max="12035" width="10.28515625" customWidth="1"/>
    <col min="12036" max="12036" width="33.42578125" customWidth="1"/>
    <col min="12037" max="12038" width="15.42578125" customWidth="1"/>
    <col min="12039" max="12039" width="15.28515625" customWidth="1"/>
    <col min="12040" max="12040" width="9.140625" customWidth="1"/>
    <col min="12289" max="12289" width="11" customWidth="1"/>
    <col min="12290" max="12290" width="16.28515625" customWidth="1"/>
    <col min="12291" max="12291" width="10.28515625" customWidth="1"/>
    <col min="12292" max="12292" width="33.42578125" customWidth="1"/>
    <col min="12293" max="12294" width="15.42578125" customWidth="1"/>
    <col min="12295" max="12295" width="15.28515625" customWidth="1"/>
    <col min="12296" max="12296" width="9.140625" customWidth="1"/>
    <col min="12545" max="12545" width="11" customWidth="1"/>
    <col min="12546" max="12546" width="16.28515625" customWidth="1"/>
    <col min="12547" max="12547" width="10.28515625" customWidth="1"/>
    <col min="12548" max="12548" width="33.42578125" customWidth="1"/>
    <col min="12549" max="12550" width="15.42578125" customWidth="1"/>
    <col min="12551" max="12551" width="15.28515625" customWidth="1"/>
    <col min="12552" max="12552" width="9.140625" customWidth="1"/>
    <col min="12801" max="12801" width="11" customWidth="1"/>
    <col min="12802" max="12802" width="16.28515625" customWidth="1"/>
    <col min="12803" max="12803" width="10.28515625" customWidth="1"/>
    <col min="12804" max="12804" width="33.42578125" customWidth="1"/>
    <col min="12805" max="12806" width="15.42578125" customWidth="1"/>
    <col min="12807" max="12807" width="15.28515625" customWidth="1"/>
    <col min="12808" max="12808" width="9.140625" customWidth="1"/>
    <col min="13057" max="13057" width="11" customWidth="1"/>
    <col min="13058" max="13058" width="16.28515625" customWidth="1"/>
    <col min="13059" max="13059" width="10.28515625" customWidth="1"/>
    <col min="13060" max="13060" width="33.42578125" customWidth="1"/>
    <col min="13061" max="13062" width="15.42578125" customWidth="1"/>
    <col min="13063" max="13063" width="15.28515625" customWidth="1"/>
    <col min="13064" max="13064" width="9.140625" customWidth="1"/>
    <col min="13313" max="13313" width="11" customWidth="1"/>
    <col min="13314" max="13314" width="16.28515625" customWidth="1"/>
    <col min="13315" max="13315" width="10.28515625" customWidth="1"/>
    <col min="13316" max="13316" width="33.42578125" customWidth="1"/>
    <col min="13317" max="13318" width="15.42578125" customWidth="1"/>
    <col min="13319" max="13319" width="15.28515625" customWidth="1"/>
    <col min="13320" max="13320" width="9.140625" customWidth="1"/>
    <col min="13569" max="13569" width="11" customWidth="1"/>
    <col min="13570" max="13570" width="16.28515625" customWidth="1"/>
    <col min="13571" max="13571" width="10.28515625" customWidth="1"/>
    <col min="13572" max="13572" width="33.42578125" customWidth="1"/>
    <col min="13573" max="13574" width="15.42578125" customWidth="1"/>
    <col min="13575" max="13575" width="15.28515625" customWidth="1"/>
    <col min="13576" max="13576" width="9.140625" customWidth="1"/>
    <col min="13825" max="13825" width="11" customWidth="1"/>
    <col min="13826" max="13826" width="16.28515625" customWidth="1"/>
    <col min="13827" max="13827" width="10.28515625" customWidth="1"/>
    <col min="13828" max="13828" width="33.42578125" customWidth="1"/>
    <col min="13829" max="13830" width="15.42578125" customWidth="1"/>
    <col min="13831" max="13831" width="15.28515625" customWidth="1"/>
    <col min="13832" max="13832" width="9.140625" customWidth="1"/>
    <col min="14081" max="14081" width="11" customWidth="1"/>
    <col min="14082" max="14082" width="16.28515625" customWidth="1"/>
    <col min="14083" max="14083" width="10.28515625" customWidth="1"/>
    <col min="14084" max="14084" width="33.42578125" customWidth="1"/>
    <col min="14085" max="14086" width="15.42578125" customWidth="1"/>
    <col min="14087" max="14087" width="15.28515625" customWidth="1"/>
    <col min="14088" max="14088" width="9.140625" customWidth="1"/>
    <col min="14337" max="14337" width="11" customWidth="1"/>
    <col min="14338" max="14338" width="16.28515625" customWidth="1"/>
    <col min="14339" max="14339" width="10.28515625" customWidth="1"/>
    <col min="14340" max="14340" width="33.42578125" customWidth="1"/>
    <col min="14341" max="14342" width="15.42578125" customWidth="1"/>
    <col min="14343" max="14343" width="15.28515625" customWidth="1"/>
    <col min="14344" max="14344" width="9.140625" customWidth="1"/>
    <col min="14593" max="14593" width="11" customWidth="1"/>
    <col min="14594" max="14594" width="16.28515625" customWidth="1"/>
    <col min="14595" max="14595" width="10.28515625" customWidth="1"/>
    <col min="14596" max="14596" width="33.42578125" customWidth="1"/>
    <col min="14597" max="14598" width="15.42578125" customWidth="1"/>
    <col min="14599" max="14599" width="15.28515625" customWidth="1"/>
    <col min="14600" max="14600" width="9.140625" customWidth="1"/>
    <col min="14849" max="14849" width="11" customWidth="1"/>
    <col min="14850" max="14850" width="16.28515625" customWidth="1"/>
    <col min="14851" max="14851" width="10.28515625" customWidth="1"/>
    <col min="14852" max="14852" width="33.42578125" customWidth="1"/>
    <col min="14853" max="14854" width="15.42578125" customWidth="1"/>
    <col min="14855" max="14855" width="15.28515625" customWidth="1"/>
    <col min="14856" max="14856" width="9.140625" customWidth="1"/>
    <col min="15105" max="15105" width="11" customWidth="1"/>
    <col min="15106" max="15106" width="16.28515625" customWidth="1"/>
    <col min="15107" max="15107" width="10.28515625" customWidth="1"/>
    <col min="15108" max="15108" width="33.42578125" customWidth="1"/>
    <col min="15109" max="15110" width="15.42578125" customWidth="1"/>
    <col min="15111" max="15111" width="15.28515625" customWidth="1"/>
    <col min="15112" max="15112" width="9.140625" customWidth="1"/>
    <col min="15361" max="15361" width="11" customWidth="1"/>
    <col min="15362" max="15362" width="16.28515625" customWidth="1"/>
    <col min="15363" max="15363" width="10.28515625" customWidth="1"/>
    <col min="15364" max="15364" width="33.42578125" customWidth="1"/>
    <col min="15365" max="15366" width="15.42578125" customWidth="1"/>
    <col min="15367" max="15367" width="15.28515625" customWidth="1"/>
    <col min="15368" max="15368" width="9.140625" customWidth="1"/>
    <col min="15617" max="15617" width="11" customWidth="1"/>
    <col min="15618" max="15618" width="16.28515625" customWidth="1"/>
    <col min="15619" max="15619" width="10.28515625" customWidth="1"/>
    <col min="15620" max="15620" width="33.42578125" customWidth="1"/>
    <col min="15621" max="15622" width="15.42578125" customWidth="1"/>
    <col min="15623" max="15623" width="15.28515625" customWidth="1"/>
    <col min="15624" max="15624" width="9.140625" customWidth="1"/>
    <col min="15873" max="15873" width="11" customWidth="1"/>
    <col min="15874" max="15874" width="16.28515625" customWidth="1"/>
    <col min="15875" max="15875" width="10.28515625" customWidth="1"/>
    <col min="15876" max="15876" width="33.42578125" customWidth="1"/>
    <col min="15877" max="15878" width="15.42578125" customWidth="1"/>
    <col min="15879" max="15879" width="15.28515625" customWidth="1"/>
    <col min="15880" max="15880" width="9.140625" customWidth="1"/>
    <col min="16129" max="16129" width="11" customWidth="1"/>
    <col min="16130" max="16130" width="16.28515625" customWidth="1"/>
    <col min="16131" max="16131" width="10.28515625" customWidth="1"/>
    <col min="16132" max="16132" width="33.42578125" customWidth="1"/>
    <col min="16133" max="16134" width="15.42578125" customWidth="1"/>
    <col min="16135" max="16135" width="15.28515625" customWidth="1"/>
    <col min="16136" max="16136" width="9.140625" customWidth="1"/>
  </cols>
  <sheetData>
    <row r="1" spans="1:8" ht="15">
      <c r="A1" s="217"/>
      <c r="B1" s="217"/>
      <c r="C1" s="217"/>
      <c r="D1" s="217"/>
      <c r="E1" s="1"/>
      <c r="F1" s="9"/>
      <c r="G1" s="9" t="s">
        <v>830</v>
      </c>
      <c r="H1" s="1"/>
    </row>
    <row r="2" spans="1:8" ht="15">
      <c r="A2" s="178"/>
      <c r="B2" s="1"/>
      <c r="C2" s="1"/>
      <c r="D2" s="1"/>
      <c r="E2" s="1"/>
      <c r="F2" s="9"/>
      <c r="G2" s="9" t="s">
        <v>520</v>
      </c>
      <c r="H2" s="1"/>
    </row>
    <row r="3" spans="1:8" ht="15">
      <c r="A3" s="178"/>
      <c r="B3" s="1"/>
      <c r="C3" s="1"/>
      <c r="D3" s="1"/>
      <c r="E3" s="1"/>
      <c r="F3" s="9"/>
      <c r="G3" s="9" t="s">
        <v>521</v>
      </c>
      <c r="H3" s="1"/>
    </row>
    <row r="4" spans="1:8" ht="15">
      <c r="A4" s="178"/>
      <c r="B4" s="1"/>
      <c r="C4" s="1"/>
      <c r="D4" s="1"/>
      <c r="E4" s="1"/>
      <c r="F4" s="9"/>
      <c r="G4" s="9" t="s">
        <v>831</v>
      </c>
      <c r="H4" s="1"/>
    </row>
    <row r="5" spans="1:8">
      <c r="A5" s="178"/>
      <c r="B5" s="1"/>
      <c r="C5" s="1"/>
      <c r="D5" s="1"/>
      <c r="E5" s="1"/>
      <c r="F5" s="1"/>
      <c r="G5" s="1"/>
      <c r="H5" s="1"/>
    </row>
    <row r="6" spans="1:8" ht="14.25">
      <c r="A6" s="179"/>
      <c r="B6" s="2"/>
      <c r="C6" s="2"/>
      <c r="D6" s="2"/>
      <c r="E6" s="2"/>
      <c r="F6" s="2"/>
      <c r="G6" s="2"/>
      <c r="H6" s="2"/>
    </row>
    <row r="7" spans="1:8" ht="42" customHeight="1">
      <c r="A7" s="218" t="s">
        <v>832</v>
      </c>
      <c r="B7" s="218"/>
      <c r="C7" s="218"/>
      <c r="D7" s="218"/>
      <c r="E7" s="218"/>
      <c r="F7" s="219"/>
      <c r="G7" s="220"/>
      <c r="H7" s="2"/>
    </row>
    <row r="8" spans="1:8">
      <c r="A8" s="221"/>
      <c r="B8" s="222"/>
      <c r="C8" s="222"/>
      <c r="D8" s="222"/>
      <c r="E8" s="222"/>
      <c r="F8" s="222"/>
      <c r="G8" s="177"/>
      <c r="H8" s="177"/>
    </row>
    <row r="9" spans="1:8">
      <c r="A9" s="221"/>
      <c r="B9" s="222"/>
      <c r="C9" s="222"/>
      <c r="D9" s="222"/>
      <c r="E9" s="222"/>
    </row>
    <row r="10" spans="1:8" ht="73.5" customHeight="1">
      <c r="A10" s="4" t="s">
        <v>833</v>
      </c>
      <c r="B10" s="4" t="s">
        <v>510</v>
      </c>
      <c r="C10" s="4" t="s">
        <v>834</v>
      </c>
      <c r="D10" s="4" t="s">
        <v>835</v>
      </c>
      <c r="E10" s="4" t="s">
        <v>512</v>
      </c>
      <c r="F10" s="4" t="s">
        <v>513</v>
      </c>
      <c r="G10" s="180" t="s">
        <v>514</v>
      </c>
    </row>
    <row r="11" spans="1:8" ht="18" customHeight="1">
      <c r="A11" s="181" t="s">
        <v>515</v>
      </c>
      <c r="B11" s="181" t="s">
        <v>516</v>
      </c>
      <c r="C11" s="181" t="s">
        <v>517</v>
      </c>
      <c r="D11" s="181" t="s">
        <v>518</v>
      </c>
      <c r="E11" s="181" t="s">
        <v>519</v>
      </c>
      <c r="F11" s="181" t="s">
        <v>546</v>
      </c>
      <c r="G11" s="182" t="s">
        <v>547</v>
      </c>
    </row>
    <row r="12" spans="1:8" ht="40.5" customHeight="1">
      <c r="A12" s="183" t="s">
        <v>522</v>
      </c>
      <c r="B12" s="183"/>
      <c r="C12" s="183"/>
      <c r="D12" s="184" t="s">
        <v>523</v>
      </c>
      <c r="E12" s="197">
        <f>E13+E24+E31+E64+E68+E84+E90</f>
        <v>97704.59</v>
      </c>
      <c r="F12" s="197">
        <f>F13+F24+F31+F64+F68+F84+F90</f>
        <v>93800.75</v>
      </c>
      <c r="G12" s="199">
        <f>(F12/E12)*100</f>
        <v>96.004445645798214</v>
      </c>
    </row>
    <row r="13" spans="1:8" ht="69" customHeight="1">
      <c r="A13" s="4" t="s">
        <v>0</v>
      </c>
      <c r="B13" s="185"/>
      <c r="C13" s="185"/>
      <c r="D13" s="6" t="s">
        <v>1</v>
      </c>
      <c r="E13" s="5">
        <v>2957.52</v>
      </c>
      <c r="F13" s="5">
        <v>2955.28</v>
      </c>
      <c r="G13" s="200">
        <f>(F13/E13)*100</f>
        <v>99.924260867213079</v>
      </c>
    </row>
    <row r="14" spans="1:8" ht="70.5" customHeight="1" outlineLevel="1">
      <c r="A14" s="4" t="s">
        <v>0</v>
      </c>
      <c r="B14" s="4" t="s">
        <v>836</v>
      </c>
      <c r="C14" s="4"/>
      <c r="D14" s="6" t="s">
        <v>837</v>
      </c>
      <c r="E14" s="5">
        <v>2205.2600000000002</v>
      </c>
      <c r="F14" s="5">
        <v>2203.0100000000002</v>
      </c>
      <c r="G14" s="200">
        <f t="shared" ref="G14:G77" si="0">(F14/E14)*100</f>
        <v>99.897971214278584</v>
      </c>
    </row>
    <row r="15" spans="1:8" ht="81.75" customHeight="1" outlineLevel="2">
      <c r="A15" s="4" t="s">
        <v>0</v>
      </c>
      <c r="B15" s="4" t="s">
        <v>838</v>
      </c>
      <c r="C15" s="4"/>
      <c r="D15" s="6" t="s">
        <v>839</v>
      </c>
      <c r="E15" s="5">
        <v>2205.2600000000002</v>
      </c>
      <c r="F15" s="5">
        <v>2203.0100000000002</v>
      </c>
      <c r="G15" s="200">
        <f t="shared" si="0"/>
        <v>99.897971214278584</v>
      </c>
    </row>
    <row r="16" spans="1:8" ht="78.75" customHeight="1" outlineLevel="3">
      <c r="A16" s="4" t="s">
        <v>0</v>
      </c>
      <c r="B16" s="4" t="s">
        <v>840</v>
      </c>
      <c r="C16" s="4"/>
      <c r="D16" s="6" t="s">
        <v>42</v>
      </c>
      <c r="E16" s="5">
        <v>2205.2600000000002</v>
      </c>
      <c r="F16" s="5">
        <v>2203.0100000000002</v>
      </c>
      <c r="G16" s="200">
        <f t="shared" si="0"/>
        <v>99.897971214278584</v>
      </c>
    </row>
    <row r="17" spans="1:7" ht="44.25" customHeight="1" outlineLevel="4">
      <c r="A17" s="4" t="s">
        <v>0</v>
      </c>
      <c r="B17" s="4" t="s">
        <v>841</v>
      </c>
      <c r="C17" s="4"/>
      <c r="D17" s="6" t="s">
        <v>4</v>
      </c>
      <c r="E17" s="5">
        <v>2205.2600000000002</v>
      </c>
      <c r="F17" s="5">
        <v>2203.0100000000002</v>
      </c>
      <c r="G17" s="200">
        <f t="shared" si="0"/>
        <v>99.897971214278584</v>
      </c>
    </row>
    <row r="18" spans="1:7" ht="126" outlineLevel="7">
      <c r="A18" s="4" t="s">
        <v>0</v>
      </c>
      <c r="B18" s="4" t="s">
        <v>841</v>
      </c>
      <c r="C18" s="4" t="s">
        <v>5</v>
      </c>
      <c r="D18" s="6" t="s">
        <v>6</v>
      </c>
      <c r="E18" s="5">
        <v>2205.2600000000002</v>
      </c>
      <c r="F18" s="5">
        <v>2203.0100000000002</v>
      </c>
      <c r="G18" s="200">
        <f t="shared" si="0"/>
        <v>99.897971214278584</v>
      </c>
    </row>
    <row r="19" spans="1:7" ht="63" outlineLevel="1">
      <c r="A19" s="4" t="s">
        <v>0</v>
      </c>
      <c r="B19" s="4" t="s">
        <v>2</v>
      </c>
      <c r="C19" s="4"/>
      <c r="D19" s="6" t="s">
        <v>3</v>
      </c>
      <c r="E19" s="5">
        <v>752.27</v>
      </c>
      <c r="F19" s="5">
        <v>752.27</v>
      </c>
      <c r="G19" s="200">
        <f t="shared" si="0"/>
        <v>100</v>
      </c>
    </row>
    <row r="20" spans="1:7" ht="94.5" outlineLevel="2">
      <c r="A20" s="4" t="s">
        <v>0</v>
      </c>
      <c r="B20" s="4" t="s">
        <v>7</v>
      </c>
      <c r="C20" s="4"/>
      <c r="D20" s="6" t="s">
        <v>8</v>
      </c>
      <c r="E20" s="5">
        <v>582.27</v>
      </c>
      <c r="F20" s="5">
        <v>582.27</v>
      </c>
      <c r="G20" s="200">
        <f t="shared" si="0"/>
        <v>100</v>
      </c>
    </row>
    <row r="21" spans="1:7" ht="151.5" customHeight="1" outlineLevel="7">
      <c r="A21" s="4" t="s">
        <v>0</v>
      </c>
      <c r="B21" s="4" t="s">
        <v>7</v>
      </c>
      <c r="C21" s="4" t="s">
        <v>5</v>
      </c>
      <c r="D21" s="6" t="s">
        <v>6</v>
      </c>
      <c r="E21" s="5">
        <v>582.27</v>
      </c>
      <c r="F21" s="5">
        <v>582.27</v>
      </c>
      <c r="G21" s="200">
        <f t="shared" si="0"/>
        <v>100</v>
      </c>
    </row>
    <row r="22" spans="1:7" ht="57.75" customHeight="1" outlineLevel="2">
      <c r="A22" s="4" t="s">
        <v>0</v>
      </c>
      <c r="B22" s="4" t="s">
        <v>9</v>
      </c>
      <c r="C22" s="4"/>
      <c r="D22" s="6" t="s">
        <v>10</v>
      </c>
      <c r="E22" s="5">
        <v>170</v>
      </c>
      <c r="F22" s="5">
        <v>170</v>
      </c>
      <c r="G22" s="200">
        <f t="shared" si="0"/>
        <v>100</v>
      </c>
    </row>
    <row r="23" spans="1:7" ht="126" outlineLevel="7">
      <c r="A23" s="4" t="s">
        <v>0</v>
      </c>
      <c r="B23" s="4" t="s">
        <v>9</v>
      </c>
      <c r="C23" s="4" t="s">
        <v>5</v>
      </c>
      <c r="D23" s="6" t="s">
        <v>6</v>
      </c>
      <c r="E23" s="5">
        <v>170</v>
      </c>
      <c r="F23" s="5">
        <v>170</v>
      </c>
      <c r="G23" s="200">
        <f t="shared" si="0"/>
        <v>100</v>
      </c>
    </row>
    <row r="24" spans="1:7" ht="108.75" customHeight="1">
      <c r="A24" s="4" t="s">
        <v>11</v>
      </c>
      <c r="B24" s="4"/>
      <c r="C24" s="4"/>
      <c r="D24" s="6" t="s">
        <v>12</v>
      </c>
      <c r="E24" s="5">
        <v>1275.2</v>
      </c>
      <c r="F24" s="5">
        <v>1272.56</v>
      </c>
      <c r="G24" s="200">
        <f t="shared" si="0"/>
        <v>99.792973651191957</v>
      </c>
    </row>
    <row r="25" spans="1:7" ht="63" outlineLevel="1">
      <c r="A25" s="4" t="s">
        <v>11</v>
      </c>
      <c r="B25" s="4" t="s">
        <v>2</v>
      </c>
      <c r="C25" s="4"/>
      <c r="D25" s="6" t="s">
        <v>3</v>
      </c>
      <c r="E25" s="5">
        <v>1275.2</v>
      </c>
      <c r="F25" s="5">
        <v>1272.56</v>
      </c>
      <c r="G25" s="200">
        <f t="shared" si="0"/>
        <v>99.792973651191957</v>
      </c>
    </row>
    <row r="26" spans="1:7" ht="42.75" customHeight="1" outlineLevel="2">
      <c r="A26" s="4" t="s">
        <v>11</v>
      </c>
      <c r="B26" s="4" t="s">
        <v>13</v>
      </c>
      <c r="C26" s="4"/>
      <c r="D26" s="6" t="s">
        <v>14</v>
      </c>
      <c r="E26" s="5">
        <v>95</v>
      </c>
      <c r="F26" s="5">
        <v>94.67</v>
      </c>
      <c r="G26" s="200">
        <f t="shared" si="0"/>
        <v>99.652631578947364</v>
      </c>
    </row>
    <row r="27" spans="1:7" ht="126" outlineLevel="7">
      <c r="A27" s="4" t="s">
        <v>11</v>
      </c>
      <c r="B27" s="4" t="s">
        <v>13</v>
      </c>
      <c r="C27" s="4" t="s">
        <v>5</v>
      </c>
      <c r="D27" s="6" t="s">
        <v>6</v>
      </c>
      <c r="E27" s="5">
        <v>95</v>
      </c>
      <c r="F27" s="5">
        <v>94.67</v>
      </c>
      <c r="G27" s="200">
        <f t="shared" si="0"/>
        <v>99.652631578947364</v>
      </c>
    </row>
    <row r="28" spans="1:7" ht="44.25" customHeight="1" outlineLevel="2">
      <c r="A28" s="4" t="s">
        <v>11</v>
      </c>
      <c r="B28" s="4" t="s">
        <v>15</v>
      </c>
      <c r="C28" s="4"/>
      <c r="D28" s="6" t="s">
        <v>16</v>
      </c>
      <c r="E28" s="5">
        <v>1180.2</v>
      </c>
      <c r="F28" s="5">
        <v>1177.8800000000001</v>
      </c>
      <c r="G28" s="200">
        <f t="shared" si="0"/>
        <v>99.80342314861889</v>
      </c>
    </row>
    <row r="29" spans="1:7" ht="126" outlineLevel="7">
      <c r="A29" s="4" t="s">
        <v>11</v>
      </c>
      <c r="B29" s="4" t="s">
        <v>15</v>
      </c>
      <c r="C29" s="4" t="s">
        <v>5</v>
      </c>
      <c r="D29" s="6" t="s">
        <v>6</v>
      </c>
      <c r="E29" s="5">
        <v>1054.47</v>
      </c>
      <c r="F29" s="5">
        <v>1054.24</v>
      </c>
      <c r="G29" s="200">
        <f t="shared" si="0"/>
        <v>99.978188094492964</v>
      </c>
    </row>
    <row r="30" spans="1:7" ht="57.75" customHeight="1" outlineLevel="7">
      <c r="A30" s="4" t="s">
        <v>11</v>
      </c>
      <c r="B30" s="4" t="s">
        <v>15</v>
      </c>
      <c r="C30" s="4" t="s">
        <v>17</v>
      </c>
      <c r="D30" s="6" t="s">
        <v>18</v>
      </c>
      <c r="E30" s="5">
        <v>125.73</v>
      </c>
      <c r="F30" s="5">
        <v>123.64</v>
      </c>
      <c r="G30" s="200">
        <f t="shared" si="0"/>
        <v>98.337707786526678</v>
      </c>
    </row>
    <row r="31" spans="1:7" ht="135" customHeight="1">
      <c r="A31" s="4" t="s">
        <v>19</v>
      </c>
      <c r="B31" s="4"/>
      <c r="C31" s="4"/>
      <c r="D31" s="6" t="s">
        <v>20</v>
      </c>
      <c r="E31" s="5">
        <v>44467.040000000001</v>
      </c>
      <c r="F31" s="5">
        <v>43718.18</v>
      </c>
      <c r="G31" s="200">
        <f t="shared" si="0"/>
        <v>98.315921185669211</v>
      </c>
    </row>
    <row r="32" spans="1:7" ht="84" customHeight="1" outlineLevel="1">
      <c r="A32" s="4" t="s">
        <v>19</v>
      </c>
      <c r="B32" s="4" t="s">
        <v>836</v>
      </c>
      <c r="C32" s="4"/>
      <c r="D32" s="6" t="s">
        <v>837</v>
      </c>
      <c r="E32" s="5">
        <v>43903.32</v>
      </c>
      <c r="F32" s="5">
        <v>43154.46</v>
      </c>
      <c r="G32" s="200">
        <f t="shared" si="0"/>
        <v>98.294297561095604</v>
      </c>
    </row>
    <row r="33" spans="1:7" ht="78.75" outlineLevel="2">
      <c r="A33" s="4" t="s">
        <v>19</v>
      </c>
      <c r="B33" s="4" t="s">
        <v>838</v>
      </c>
      <c r="C33" s="4"/>
      <c r="D33" s="6" t="s">
        <v>839</v>
      </c>
      <c r="E33" s="5">
        <v>43903.32</v>
      </c>
      <c r="F33" s="5">
        <v>43154.46</v>
      </c>
      <c r="G33" s="200">
        <f t="shared" si="0"/>
        <v>98.294297561095604</v>
      </c>
    </row>
    <row r="34" spans="1:7" ht="63" outlineLevel="3">
      <c r="A34" s="4" t="s">
        <v>19</v>
      </c>
      <c r="B34" s="4" t="s">
        <v>840</v>
      </c>
      <c r="C34" s="4"/>
      <c r="D34" s="6" t="s">
        <v>42</v>
      </c>
      <c r="E34" s="5">
        <v>43903.32</v>
      </c>
      <c r="F34" s="5">
        <v>43154.46</v>
      </c>
      <c r="G34" s="200">
        <f t="shared" si="0"/>
        <v>98.294297561095604</v>
      </c>
    </row>
    <row r="35" spans="1:7" ht="31.5" outlineLevel="4">
      <c r="A35" s="4" t="s">
        <v>19</v>
      </c>
      <c r="B35" s="4" t="s">
        <v>842</v>
      </c>
      <c r="C35" s="4"/>
      <c r="D35" s="6" t="s">
        <v>16</v>
      </c>
      <c r="E35" s="5">
        <v>41490.99</v>
      </c>
      <c r="F35" s="5">
        <v>40742.14</v>
      </c>
      <c r="G35" s="200">
        <f t="shared" si="0"/>
        <v>98.195150320587672</v>
      </c>
    </row>
    <row r="36" spans="1:7" ht="126" outlineLevel="7">
      <c r="A36" s="4" t="s">
        <v>19</v>
      </c>
      <c r="B36" s="4" t="s">
        <v>842</v>
      </c>
      <c r="C36" s="4" t="s">
        <v>5</v>
      </c>
      <c r="D36" s="6" t="s">
        <v>6</v>
      </c>
      <c r="E36" s="5">
        <v>32230.54</v>
      </c>
      <c r="F36" s="5">
        <v>32202.26</v>
      </c>
      <c r="G36" s="200">
        <f t="shared" si="0"/>
        <v>99.912257132520892</v>
      </c>
    </row>
    <row r="37" spans="1:7" ht="47.25" outlineLevel="7">
      <c r="A37" s="4" t="s">
        <v>19</v>
      </c>
      <c r="B37" s="4" t="s">
        <v>842</v>
      </c>
      <c r="C37" s="4" t="s">
        <v>17</v>
      </c>
      <c r="D37" s="6" t="s">
        <v>18</v>
      </c>
      <c r="E37" s="5">
        <v>8867.77</v>
      </c>
      <c r="F37" s="5">
        <v>8147.19</v>
      </c>
      <c r="G37" s="200">
        <f t="shared" si="0"/>
        <v>91.874169041371161</v>
      </c>
    </row>
    <row r="38" spans="1:7" ht="31.5" outlineLevel="7">
      <c r="A38" s="4" t="s">
        <v>19</v>
      </c>
      <c r="B38" s="4" t="s">
        <v>842</v>
      </c>
      <c r="C38" s="4" t="s">
        <v>384</v>
      </c>
      <c r="D38" s="6" t="s">
        <v>385</v>
      </c>
      <c r="E38" s="5">
        <v>84.54</v>
      </c>
      <c r="F38" s="5">
        <v>84.54</v>
      </c>
      <c r="G38" s="200">
        <f t="shared" si="0"/>
        <v>100</v>
      </c>
    </row>
    <row r="39" spans="1:7" ht="15.75" outlineLevel="7">
      <c r="A39" s="4" t="s">
        <v>19</v>
      </c>
      <c r="B39" s="4" t="s">
        <v>842</v>
      </c>
      <c r="C39" s="4" t="s">
        <v>21</v>
      </c>
      <c r="D39" s="6" t="s">
        <v>22</v>
      </c>
      <c r="E39" s="5">
        <v>308.14999999999998</v>
      </c>
      <c r="F39" s="5">
        <v>308.14999999999998</v>
      </c>
      <c r="G39" s="200">
        <f t="shared" si="0"/>
        <v>100</v>
      </c>
    </row>
    <row r="40" spans="1:7" ht="110.25" outlineLevel="4">
      <c r="A40" s="4" t="s">
        <v>19</v>
      </c>
      <c r="B40" s="4" t="s">
        <v>843</v>
      </c>
      <c r="C40" s="4"/>
      <c r="D40" s="6" t="s">
        <v>23</v>
      </c>
      <c r="E40" s="5">
        <v>16.399999999999999</v>
      </c>
      <c r="F40" s="5">
        <v>16.399999999999999</v>
      </c>
      <c r="G40" s="200">
        <f t="shared" si="0"/>
        <v>100</v>
      </c>
    </row>
    <row r="41" spans="1:7" ht="126" outlineLevel="7">
      <c r="A41" s="4" t="s">
        <v>19</v>
      </c>
      <c r="B41" s="4" t="s">
        <v>843</v>
      </c>
      <c r="C41" s="4" t="s">
        <v>5</v>
      </c>
      <c r="D41" s="6" t="s">
        <v>6</v>
      </c>
      <c r="E41" s="5">
        <v>16.399999999999999</v>
      </c>
      <c r="F41" s="5">
        <v>16.399999999999999</v>
      </c>
      <c r="G41" s="200">
        <f t="shared" si="0"/>
        <v>100</v>
      </c>
    </row>
    <row r="42" spans="1:7" ht="94.5" outlineLevel="4">
      <c r="A42" s="4" t="s">
        <v>19</v>
      </c>
      <c r="B42" s="4" t="s">
        <v>844</v>
      </c>
      <c r="C42" s="4"/>
      <c r="D42" s="6" t="s">
        <v>24</v>
      </c>
      <c r="E42" s="5">
        <v>523.4</v>
      </c>
      <c r="F42" s="5">
        <v>523.4</v>
      </c>
      <c r="G42" s="200">
        <f t="shared" si="0"/>
        <v>100</v>
      </c>
    </row>
    <row r="43" spans="1:7" ht="126" outlineLevel="7">
      <c r="A43" s="4" t="s">
        <v>19</v>
      </c>
      <c r="B43" s="4" t="s">
        <v>844</v>
      </c>
      <c r="C43" s="4" t="s">
        <v>5</v>
      </c>
      <c r="D43" s="6" t="s">
        <v>6</v>
      </c>
      <c r="E43" s="5">
        <v>447.55</v>
      </c>
      <c r="F43" s="5">
        <v>447.55</v>
      </c>
      <c r="G43" s="200">
        <f t="shared" si="0"/>
        <v>100</v>
      </c>
    </row>
    <row r="44" spans="1:7" ht="47.25" outlineLevel="7">
      <c r="A44" s="4" t="s">
        <v>19</v>
      </c>
      <c r="B44" s="4" t="s">
        <v>844</v>
      </c>
      <c r="C44" s="4" t="s">
        <v>17</v>
      </c>
      <c r="D44" s="6" t="s">
        <v>18</v>
      </c>
      <c r="E44" s="5">
        <v>75.849999999999994</v>
      </c>
      <c r="F44" s="5">
        <v>75.849999999999994</v>
      </c>
      <c r="G44" s="200">
        <f t="shared" si="0"/>
        <v>100</v>
      </c>
    </row>
    <row r="45" spans="1:7" ht="63" customHeight="1" outlineLevel="4">
      <c r="A45" s="4" t="s">
        <v>19</v>
      </c>
      <c r="B45" s="4" t="s">
        <v>845</v>
      </c>
      <c r="C45" s="4"/>
      <c r="D45" s="6" t="s">
        <v>25</v>
      </c>
      <c r="E45" s="5">
        <v>12.2</v>
      </c>
      <c r="F45" s="5">
        <v>12.2</v>
      </c>
      <c r="G45" s="200">
        <f t="shared" si="0"/>
        <v>100</v>
      </c>
    </row>
    <row r="46" spans="1:7" ht="47.25" outlineLevel="7">
      <c r="A46" s="4" t="s">
        <v>19</v>
      </c>
      <c r="B46" s="4" t="s">
        <v>845</v>
      </c>
      <c r="C46" s="4" t="s">
        <v>17</v>
      </c>
      <c r="D46" s="6" t="s">
        <v>18</v>
      </c>
      <c r="E46" s="5">
        <v>12.2</v>
      </c>
      <c r="F46" s="5">
        <v>12.2</v>
      </c>
      <c r="G46" s="200">
        <f t="shared" si="0"/>
        <v>100</v>
      </c>
    </row>
    <row r="47" spans="1:7" ht="63" outlineLevel="4">
      <c r="A47" s="4" t="s">
        <v>19</v>
      </c>
      <c r="B47" s="4" t="s">
        <v>846</v>
      </c>
      <c r="C47" s="4"/>
      <c r="D47" s="6" t="s">
        <v>26</v>
      </c>
      <c r="E47" s="5">
        <v>69.3</v>
      </c>
      <c r="F47" s="5">
        <v>69.3</v>
      </c>
      <c r="G47" s="200">
        <f t="shared" si="0"/>
        <v>100</v>
      </c>
    </row>
    <row r="48" spans="1:7" ht="126" outlineLevel="7">
      <c r="A48" s="4" t="s">
        <v>19</v>
      </c>
      <c r="B48" s="4" t="s">
        <v>846</v>
      </c>
      <c r="C48" s="4" t="s">
        <v>5</v>
      </c>
      <c r="D48" s="6" t="s">
        <v>6</v>
      </c>
      <c r="E48" s="5">
        <v>64.3</v>
      </c>
      <c r="F48" s="5">
        <v>64.3</v>
      </c>
      <c r="G48" s="200">
        <f t="shared" si="0"/>
        <v>100</v>
      </c>
    </row>
    <row r="49" spans="1:7" ht="47.25" outlineLevel="7">
      <c r="A49" s="4" t="s">
        <v>19</v>
      </c>
      <c r="B49" s="4" t="s">
        <v>846</v>
      </c>
      <c r="C49" s="4" t="s">
        <v>17</v>
      </c>
      <c r="D49" s="6" t="s">
        <v>18</v>
      </c>
      <c r="E49" s="5">
        <v>5</v>
      </c>
      <c r="F49" s="5">
        <v>5</v>
      </c>
      <c r="G49" s="200">
        <f t="shared" si="0"/>
        <v>100</v>
      </c>
    </row>
    <row r="50" spans="1:7" ht="63" outlineLevel="4">
      <c r="A50" s="4" t="s">
        <v>19</v>
      </c>
      <c r="B50" s="4" t="s">
        <v>847</v>
      </c>
      <c r="C50" s="4"/>
      <c r="D50" s="6" t="s">
        <v>27</v>
      </c>
      <c r="E50" s="5">
        <v>1262.0999999999999</v>
      </c>
      <c r="F50" s="5">
        <v>1262.0999999999999</v>
      </c>
      <c r="G50" s="200">
        <f t="shared" si="0"/>
        <v>100</v>
      </c>
    </row>
    <row r="51" spans="1:7" ht="126" outlineLevel="7">
      <c r="A51" s="4" t="s">
        <v>19</v>
      </c>
      <c r="B51" s="4" t="s">
        <v>847</v>
      </c>
      <c r="C51" s="4" t="s">
        <v>5</v>
      </c>
      <c r="D51" s="6" t="s">
        <v>6</v>
      </c>
      <c r="E51" s="5">
        <v>1219.6099999999999</v>
      </c>
      <c r="F51" s="5">
        <v>1219.6099999999999</v>
      </c>
      <c r="G51" s="200">
        <f t="shared" si="0"/>
        <v>100</v>
      </c>
    </row>
    <row r="52" spans="1:7" ht="47.25" outlineLevel="7">
      <c r="A52" s="4" t="s">
        <v>19</v>
      </c>
      <c r="B52" s="4" t="s">
        <v>847</v>
      </c>
      <c r="C52" s="4" t="s">
        <v>17</v>
      </c>
      <c r="D52" s="6" t="s">
        <v>18</v>
      </c>
      <c r="E52" s="5">
        <v>42.49</v>
      </c>
      <c r="F52" s="5">
        <v>42.49</v>
      </c>
      <c r="G52" s="200">
        <f t="shared" si="0"/>
        <v>100</v>
      </c>
    </row>
    <row r="53" spans="1:7" ht="126" outlineLevel="4">
      <c r="A53" s="4" t="s">
        <v>19</v>
      </c>
      <c r="B53" s="4" t="s">
        <v>848</v>
      </c>
      <c r="C53" s="4"/>
      <c r="D53" s="6" t="s">
        <v>28</v>
      </c>
      <c r="E53" s="5">
        <v>86.8</v>
      </c>
      <c r="F53" s="5">
        <v>86.8</v>
      </c>
      <c r="G53" s="200">
        <f t="shared" si="0"/>
        <v>100</v>
      </c>
    </row>
    <row r="54" spans="1:7" ht="126" outlineLevel="7">
      <c r="A54" s="4" t="s">
        <v>19</v>
      </c>
      <c r="B54" s="4" t="s">
        <v>848</v>
      </c>
      <c r="C54" s="4" t="s">
        <v>5</v>
      </c>
      <c r="D54" s="6" t="s">
        <v>6</v>
      </c>
      <c r="E54" s="5">
        <v>86.8</v>
      </c>
      <c r="F54" s="5">
        <v>86.8</v>
      </c>
      <c r="G54" s="200">
        <f t="shared" si="0"/>
        <v>100</v>
      </c>
    </row>
    <row r="55" spans="1:7" ht="110.25" outlineLevel="4">
      <c r="A55" s="4" t="s">
        <v>19</v>
      </c>
      <c r="B55" s="4" t="s">
        <v>849</v>
      </c>
      <c r="C55" s="4"/>
      <c r="D55" s="6" t="s">
        <v>29</v>
      </c>
      <c r="E55" s="5">
        <v>1.02</v>
      </c>
      <c r="F55" s="5">
        <v>1.02</v>
      </c>
      <c r="G55" s="200">
        <f t="shared" si="0"/>
        <v>100</v>
      </c>
    </row>
    <row r="56" spans="1:7" ht="126" outlineLevel="7">
      <c r="A56" s="4" t="s">
        <v>19</v>
      </c>
      <c r="B56" s="4" t="s">
        <v>849</v>
      </c>
      <c r="C56" s="4" t="s">
        <v>5</v>
      </c>
      <c r="D56" s="6" t="s">
        <v>6</v>
      </c>
      <c r="E56" s="5">
        <v>1.02</v>
      </c>
      <c r="F56" s="5">
        <v>1.02</v>
      </c>
      <c r="G56" s="200">
        <f t="shared" si="0"/>
        <v>100</v>
      </c>
    </row>
    <row r="57" spans="1:7" ht="105" customHeight="1" outlineLevel="4">
      <c r="A57" s="4" t="s">
        <v>19</v>
      </c>
      <c r="B57" s="4" t="s">
        <v>850</v>
      </c>
      <c r="C57" s="4"/>
      <c r="D57" s="6" t="s">
        <v>30</v>
      </c>
      <c r="E57" s="5">
        <v>14.4</v>
      </c>
      <c r="F57" s="5">
        <v>14.4</v>
      </c>
      <c r="G57" s="200">
        <f t="shared" si="0"/>
        <v>100</v>
      </c>
    </row>
    <row r="58" spans="1:7" ht="126" outlineLevel="7">
      <c r="A58" s="4" t="s">
        <v>19</v>
      </c>
      <c r="B58" s="4" t="s">
        <v>850</v>
      </c>
      <c r="C58" s="4" t="s">
        <v>5</v>
      </c>
      <c r="D58" s="6" t="s">
        <v>6</v>
      </c>
      <c r="E58" s="5">
        <v>14.4</v>
      </c>
      <c r="F58" s="5">
        <v>14.4</v>
      </c>
      <c r="G58" s="200">
        <f t="shared" si="0"/>
        <v>100</v>
      </c>
    </row>
    <row r="59" spans="1:7" ht="93" customHeight="1" outlineLevel="4">
      <c r="A59" s="4" t="s">
        <v>19</v>
      </c>
      <c r="B59" s="4" t="s">
        <v>851</v>
      </c>
      <c r="C59" s="4"/>
      <c r="D59" s="6" t="s">
        <v>852</v>
      </c>
      <c r="E59" s="5">
        <v>426.7</v>
      </c>
      <c r="F59" s="5">
        <v>426.7</v>
      </c>
      <c r="G59" s="200">
        <f t="shared" si="0"/>
        <v>100</v>
      </c>
    </row>
    <row r="60" spans="1:7" ht="126" outlineLevel="7">
      <c r="A60" s="4" t="s">
        <v>19</v>
      </c>
      <c r="B60" s="4" t="s">
        <v>851</v>
      </c>
      <c r="C60" s="4" t="s">
        <v>5</v>
      </c>
      <c r="D60" s="6" t="s">
        <v>6</v>
      </c>
      <c r="E60" s="5">
        <v>426.7</v>
      </c>
      <c r="F60" s="5">
        <v>426.7</v>
      </c>
      <c r="G60" s="200">
        <f t="shared" si="0"/>
        <v>100</v>
      </c>
    </row>
    <row r="61" spans="1:7" ht="63" outlineLevel="1">
      <c r="A61" s="4" t="s">
        <v>19</v>
      </c>
      <c r="B61" s="4" t="s">
        <v>2</v>
      </c>
      <c r="C61" s="4"/>
      <c r="D61" s="6" t="s">
        <v>3</v>
      </c>
      <c r="E61" s="5">
        <v>563.72</v>
      </c>
      <c r="F61" s="5">
        <v>563.72</v>
      </c>
      <c r="G61" s="200">
        <f t="shared" si="0"/>
        <v>100</v>
      </c>
    </row>
    <row r="62" spans="1:7" ht="58.5" customHeight="1" outlineLevel="2">
      <c r="A62" s="4" t="s">
        <v>19</v>
      </c>
      <c r="B62" s="4" t="s">
        <v>9</v>
      </c>
      <c r="C62" s="4"/>
      <c r="D62" s="6" t="s">
        <v>10</v>
      </c>
      <c r="E62" s="5">
        <v>563.72</v>
      </c>
      <c r="F62" s="5">
        <v>563.72</v>
      </c>
      <c r="G62" s="200">
        <f t="shared" si="0"/>
        <v>100</v>
      </c>
    </row>
    <row r="63" spans="1:7" ht="135.75" customHeight="1" outlineLevel="7">
      <c r="A63" s="4" t="s">
        <v>19</v>
      </c>
      <c r="B63" s="4" t="s">
        <v>9</v>
      </c>
      <c r="C63" s="4" t="s">
        <v>5</v>
      </c>
      <c r="D63" s="6" t="s">
        <v>6</v>
      </c>
      <c r="E63" s="5">
        <v>563.72</v>
      </c>
      <c r="F63" s="5">
        <v>563.72</v>
      </c>
      <c r="G63" s="200">
        <f t="shared" si="0"/>
        <v>100</v>
      </c>
    </row>
    <row r="64" spans="1:7" ht="24" customHeight="1">
      <c r="A64" s="4" t="s">
        <v>31</v>
      </c>
      <c r="B64" s="4"/>
      <c r="C64" s="4"/>
      <c r="D64" s="6" t="s">
        <v>32</v>
      </c>
      <c r="E64" s="5">
        <v>7.2</v>
      </c>
      <c r="F64" s="5">
        <v>0.9</v>
      </c>
      <c r="G64" s="200">
        <f t="shared" si="0"/>
        <v>12.5</v>
      </c>
    </row>
    <row r="65" spans="1:7" ht="89.25" customHeight="1" outlineLevel="1">
      <c r="A65" s="4" t="s">
        <v>31</v>
      </c>
      <c r="B65" s="4" t="s">
        <v>2</v>
      </c>
      <c r="C65" s="4"/>
      <c r="D65" s="6" t="s">
        <v>3</v>
      </c>
      <c r="E65" s="5">
        <v>7.2</v>
      </c>
      <c r="F65" s="5">
        <v>0.9</v>
      </c>
      <c r="G65" s="200">
        <f t="shared" si="0"/>
        <v>12.5</v>
      </c>
    </row>
    <row r="66" spans="1:7" ht="110.25" outlineLevel="2">
      <c r="A66" s="4" t="s">
        <v>31</v>
      </c>
      <c r="B66" s="4" t="s">
        <v>33</v>
      </c>
      <c r="C66" s="4"/>
      <c r="D66" s="6" t="s">
        <v>34</v>
      </c>
      <c r="E66" s="5">
        <v>7.2</v>
      </c>
      <c r="F66" s="5">
        <v>0.9</v>
      </c>
      <c r="G66" s="200">
        <f t="shared" si="0"/>
        <v>12.5</v>
      </c>
    </row>
    <row r="67" spans="1:7" ht="74.25" customHeight="1" outlineLevel="7">
      <c r="A67" s="4" t="s">
        <v>31</v>
      </c>
      <c r="B67" s="4" t="s">
        <v>33</v>
      </c>
      <c r="C67" s="4" t="s">
        <v>17</v>
      </c>
      <c r="D67" s="6" t="s">
        <v>18</v>
      </c>
      <c r="E67" s="5">
        <v>7.2</v>
      </c>
      <c r="F67" s="5">
        <v>0.9</v>
      </c>
      <c r="G67" s="200">
        <f t="shared" si="0"/>
        <v>12.5</v>
      </c>
    </row>
    <row r="68" spans="1:7" ht="78.75">
      <c r="A68" s="4" t="s">
        <v>35</v>
      </c>
      <c r="B68" s="4"/>
      <c r="C68" s="4"/>
      <c r="D68" s="6" t="s">
        <v>36</v>
      </c>
      <c r="E68" s="5">
        <v>11541.67</v>
      </c>
      <c r="F68" s="5">
        <v>11402.25</v>
      </c>
      <c r="G68" s="200">
        <f t="shared" si="0"/>
        <v>98.792029229738858</v>
      </c>
    </row>
    <row r="69" spans="1:7" ht="78.75" outlineLevel="1">
      <c r="A69" s="4" t="s">
        <v>35</v>
      </c>
      <c r="B69" s="4" t="s">
        <v>37</v>
      </c>
      <c r="C69" s="4"/>
      <c r="D69" s="6" t="s">
        <v>38</v>
      </c>
      <c r="E69" s="5">
        <v>9582.9</v>
      </c>
      <c r="F69" s="5">
        <v>9443.67</v>
      </c>
      <c r="G69" s="200">
        <f t="shared" si="0"/>
        <v>98.547099521021821</v>
      </c>
    </row>
    <row r="70" spans="1:7" ht="31.5" outlineLevel="2">
      <c r="A70" s="4" t="s">
        <v>35</v>
      </c>
      <c r="B70" s="4" t="s">
        <v>39</v>
      </c>
      <c r="C70" s="4"/>
      <c r="D70" s="6" t="s">
        <v>40</v>
      </c>
      <c r="E70" s="5">
        <v>9582.9</v>
      </c>
      <c r="F70" s="5">
        <v>9443.67</v>
      </c>
      <c r="G70" s="200">
        <f t="shared" si="0"/>
        <v>98.547099521021821</v>
      </c>
    </row>
    <row r="71" spans="1:7" ht="63" outlineLevel="3">
      <c r="A71" s="4" t="s">
        <v>35</v>
      </c>
      <c r="B71" s="4" t="s">
        <v>41</v>
      </c>
      <c r="C71" s="4"/>
      <c r="D71" s="6" t="s">
        <v>42</v>
      </c>
      <c r="E71" s="5">
        <v>9582.9</v>
      </c>
      <c r="F71" s="5">
        <v>9443.67</v>
      </c>
      <c r="G71" s="200">
        <f t="shared" si="0"/>
        <v>98.547099521021821</v>
      </c>
    </row>
    <row r="72" spans="1:7" ht="31.5" outlineLevel="4">
      <c r="A72" s="4" t="s">
        <v>35</v>
      </c>
      <c r="B72" s="4" t="s">
        <v>43</v>
      </c>
      <c r="C72" s="4"/>
      <c r="D72" s="6" t="s">
        <v>16</v>
      </c>
      <c r="E72" s="5">
        <v>9582.9</v>
      </c>
      <c r="F72" s="5">
        <v>9443.67</v>
      </c>
      <c r="G72" s="200">
        <f t="shared" si="0"/>
        <v>98.547099521021821</v>
      </c>
    </row>
    <row r="73" spans="1:7" ht="126" outlineLevel="7">
      <c r="A73" s="4" t="s">
        <v>35</v>
      </c>
      <c r="B73" s="4" t="s">
        <v>43</v>
      </c>
      <c r="C73" s="4" t="s">
        <v>5</v>
      </c>
      <c r="D73" s="6" t="s">
        <v>6</v>
      </c>
      <c r="E73" s="5">
        <v>9432.3700000000008</v>
      </c>
      <c r="F73" s="5">
        <v>9293.2900000000009</v>
      </c>
      <c r="G73" s="200">
        <f t="shared" si="0"/>
        <v>98.525503134419026</v>
      </c>
    </row>
    <row r="74" spans="1:7" ht="47.25" outlineLevel="7">
      <c r="A74" s="4" t="s">
        <v>35</v>
      </c>
      <c r="B74" s="4" t="s">
        <v>43</v>
      </c>
      <c r="C74" s="4" t="s">
        <v>17</v>
      </c>
      <c r="D74" s="6" t="s">
        <v>18</v>
      </c>
      <c r="E74" s="5">
        <v>150.53</v>
      </c>
      <c r="F74" s="5">
        <v>150.38</v>
      </c>
      <c r="G74" s="200">
        <f t="shared" si="0"/>
        <v>99.900352089284524</v>
      </c>
    </row>
    <row r="75" spans="1:7" ht="63" outlineLevel="1">
      <c r="A75" s="4" t="s">
        <v>35</v>
      </c>
      <c r="B75" s="4" t="s">
        <v>2</v>
      </c>
      <c r="C75" s="4"/>
      <c r="D75" s="6" t="s">
        <v>3</v>
      </c>
      <c r="E75" s="5">
        <v>1958.77</v>
      </c>
      <c r="F75" s="5">
        <v>1958.58</v>
      </c>
      <c r="G75" s="200">
        <f t="shared" si="0"/>
        <v>99.990300035226184</v>
      </c>
    </row>
    <row r="76" spans="1:7" ht="47.25" outlineLevel="2">
      <c r="A76" s="4" t="s">
        <v>35</v>
      </c>
      <c r="B76" s="4" t="s">
        <v>44</v>
      </c>
      <c r="C76" s="4"/>
      <c r="D76" s="6" t="s">
        <v>45</v>
      </c>
      <c r="E76" s="5">
        <v>1068.72</v>
      </c>
      <c r="F76" s="5">
        <v>1068.6099999999999</v>
      </c>
      <c r="G76" s="200">
        <f t="shared" si="0"/>
        <v>99.989707313421647</v>
      </c>
    </row>
    <row r="77" spans="1:7" ht="126" outlineLevel="7">
      <c r="A77" s="4" t="s">
        <v>35</v>
      </c>
      <c r="B77" s="4" t="s">
        <v>44</v>
      </c>
      <c r="C77" s="4" t="s">
        <v>5</v>
      </c>
      <c r="D77" s="6" t="s">
        <v>6</v>
      </c>
      <c r="E77" s="5">
        <v>1068.72</v>
      </c>
      <c r="F77" s="5">
        <v>1068.6099999999999</v>
      </c>
      <c r="G77" s="200">
        <f t="shared" si="0"/>
        <v>99.989707313421647</v>
      </c>
    </row>
    <row r="78" spans="1:7" ht="31.5" outlineLevel="2">
      <c r="A78" s="4" t="s">
        <v>35</v>
      </c>
      <c r="B78" s="4" t="s">
        <v>15</v>
      </c>
      <c r="C78" s="4"/>
      <c r="D78" s="6" t="s">
        <v>16</v>
      </c>
      <c r="E78" s="5">
        <v>748.18</v>
      </c>
      <c r="F78" s="5">
        <v>748.1</v>
      </c>
      <c r="G78" s="200">
        <f t="shared" ref="G78:G141" si="1">(F78/E78)*100</f>
        <v>99.989307385923183</v>
      </c>
    </row>
    <row r="79" spans="1:7" ht="126" outlineLevel="7">
      <c r="A79" s="4" t="s">
        <v>35</v>
      </c>
      <c r="B79" s="4" t="s">
        <v>15</v>
      </c>
      <c r="C79" s="4" t="s">
        <v>5</v>
      </c>
      <c r="D79" s="6" t="s">
        <v>6</v>
      </c>
      <c r="E79" s="5">
        <v>542.95000000000005</v>
      </c>
      <c r="F79" s="5">
        <v>542.95000000000005</v>
      </c>
      <c r="G79" s="200">
        <f t="shared" si="1"/>
        <v>100</v>
      </c>
    </row>
    <row r="80" spans="1:7" ht="47.25" outlineLevel="7">
      <c r="A80" s="4" t="s">
        <v>35</v>
      </c>
      <c r="B80" s="4" t="s">
        <v>15</v>
      </c>
      <c r="C80" s="4" t="s">
        <v>17</v>
      </c>
      <c r="D80" s="6" t="s">
        <v>18</v>
      </c>
      <c r="E80" s="5">
        <v>203.4</v>
      </c>
      <c r="F80" s="5">
        <v>203.32</v>
      </c>
      <c r="G80" s="200">
        <f t="shared" si="1"/>
        <v>99.960668633234988</v>
      </c>
    </row>
    <row r="81" spans="1:7" ht="31.5" outlineLevel="7">
      <c r="A81" s="4" t="s">
        <v>35</v>
      </c>
      <c r="B81" s="4" t="s">
        <v>15</v>
      </c>
      <c r="C81" s="4" t="s">
        <v>384</v>
      </c>
      <c r="D81" s="6" t="s">
        <v>385</v>
      </c>
      <c r="E81" s="5">
        <v>1.83</v>
      </c>
      <c r="F81" s="5">
        <v>1.83</v>
      </c>
      <c r="G81" s="200">
        <f t="shared" si="1"/>
        <v>100</v>
      </c>
    </row>
    <row r="82" spans="1:7" ht="54.75" customHeight="1" outlineLevel="2">
      <c r="A82" s="4" t="s">
        <v>35</v>
      </c>
      <c r="B82" s="4" t="s">
        <v>9</v>
      </c>
      <c r="C82" s="4"/>
      <c r="D82" s="6" t="s">
        <v>10</v>
      </c>
      <c r="E82" s="5">
        <v>141.87</v>
      </c>
      <c r="F82" s="5">
        <v>141.87</v>
      </c>
      <c r="G82" s="200">
        <f t="shared" si="1"/>
        <v>100</v>
      </c>
    </row>
    <row r="83" spans="1:7" ht="126" outlineLevel="7">
      <c r="A83" s="4" t="s">
        <v>35</v>
      </c>
      <c r="B83" s="4" t="s">
        <v>9</v>
      </c>
      <c r="C83" s="4" t="s">
        <v>5</v>
      </c>
      <c r="D83" s="6" t="s">
        <v>6</v>
      </c>
      <c r="E83" s="5">
        <v>141.87</v>
      </c>
      <c r="F83" s="5">
        <v>141.87</v>
      </c>
      <c r="G83" s="200">
        <f t="shared" si="1"/>
        <v>100</v>
      </c>
    </row>
    <row r="84" spans="1:7" ht="15.75">
      <c r="A84" s="4" t="s">
        <v>46</v>
      </c>
      <c r="B84" s="4"/>
      <c r="C84" s="4"/>
      <c r="D84" s="6" t="s">
        <v>47</v>
      </c>
      <c r="E84" s="5">
        <v>686.01</v>
      </c>
      <c r="F84" s="5">
        <v>0</v>
      </c>
      <c r="G84" s="200">
        <f t="shared" si="1"/>
        <v>0</v>
      </c>
    </row>
    <row r="85" spans="1:7" ht="78.75" outlineLevel="1">
      <c r="A85" s="4" t="s">
        <v>46</v>
      </c>
      <c r="B85" s="4" t="s">
        <v>37</v>
      </c>
      <c r="C85" s="4"/>
      <c r="D85" s="6" t="s">
        <v>38</v>
      </c>
      <c r="E85" s="5">
        <v>686.01</v>
      </c>
      <c r="F85" s="5">
        <v>0</v>
      </c>
      <c r="G85" s="200">
        <f t="shared" si="1"/>
        <v>0</v>
      </c>
    </row>
    <row r="86" spans="1:7" ht="47.25" outlineLevel="2">
      <c r="A86" s="4" t="s">
        <v>46</v>
      </c>
      <c r="B86" s="4" t="s">
        <v>48</v>
      </c>
      <c r="C86" s="4"/>
      <c r="D86" s="6" t="s">
        <v>49</v>
      </c>
      <c r="E86" s="5">
        <v>686.01</v>
      </c>
      <c r="F86" s="5">
        <v>0</v>
      </c>
      <c r="G86" s="200">
        <f t="shared" si="1"/>
        <v>0</v>
      </c>
    </row>
    <row r="87" spans="1:7" ht="94.5" outlineLevel="3">
      <c r="A87" s="4" t="s">
        <v>46</v>
      </c>
      <c r="B87" s="4" t="s">
        <v>50</v>
      </c>
      <c r="C87" s="4"/>
      <c r="D87" s="6" t="s">
        <v>51</v>
      </c>
      <c r="E87" s="5">
        <v>686.01</v>
      </c>
      <c r="F87" s="5">
        <v>0</v>
      </c>
      <c r="G87" s="200">
        <f t="shared" si="1"/>
        <v>0</v>
      </c>
    </row>
    <row r="88" spans="1:7" ht="78.75" outlineLevel="4">
      <c r="A88" s="4" t="s">
        <v>46</v>
      </c>
      <c r="B88" s="4" t="s">
        <v>52</v>
      </c>
      <c r="C88" s="4"/>
      <c r="D88" s="6" t="s">
        <v>53</v>
      </c>
      <c r="E88" s="5">
        <v>686.01</v>
      </c>
      <c r="F88" s="5">
        <v>0</v>
      </c>
      <c r="G88" s="200">
        <f t="shared" si="1"/>
        <v>0</v>
      </c>
    </row>
    <row r="89" spans="1:7" ht="26.25" customHeight="1" outlineLevel="7">
      <c r="A89" s="4" t="s">
        <v>46</v>
      </c>
      <c r="B89" s="4" t="s">
        <v>52</v>
      </c>
      <c r="C89" s="4" t="s">
        <v>21</v>
      </c>
      <c r="D89" s="6" t="s">
        <v>22</v>
      </c>
      <c r="E89" s="5">
        <v>686.01</v>
      </c>
      <c r="F89" s="5">
        <v>0</v>
      </c>
      <c r="G89" s="200">
        <f t="shared" si="1"/>
        <v>0</v>
      </c>
    </row>
    <row r="90" spans="1:7" ht="36.75" customHeight="1">
      <c r="A90" s="4" t="s">
        <v>54</v>
      </c>
      <c r="B90" s="4"/>
      <c r="C90" s="4"/>
      <c r="D90" s="6" t="s">
        <v>55</v>
      </c>
      <c r="E90" s="5">
        <v>36769.949999999997</v>
      </c>
      <c r="F90" s="5">
        <v>34451.58</v>
      </c>
      <c r="G90" s="200">
        <f t="shared" si="1"/>
        <v>93.694932954763345</v>
      </c>
    </row>
    <row r="91" spans="1:7" ht="63" outlineLevel="1">
      <c r="A91" s="4" t="s">
        <v>54</v>
      </c>
      <c r="B91" s="4" t="s">
        <v>56</v>
      </c>
      <c r="C91" s="4"/>
      <c r="D91" s="6" t="s">
        <v>57</v>
      </c>
      <c r="E91" s="5">
        <v>32</v>
      </c>
      <c r="F91" s="5">
        <v>32</v>
      </c>
      <c r="G91" s="200">
        <f t="shared" si="1"/>
        <v>100</v>
      </c>
    </row>
    <row r="92" spans="1:7" ht="39.75" customHeight="1" outlineLevel="2">
      <c r="A92" s="4" t="s">
        <v>54</v>
      </c>
      <c r="B92" s="4" t="s">
        <v>58</v>
      </c>
      <c r="C92" s="4"/>
      <c r="D92" s="6" t="s">
        <v>59</v>
      </c>
      <c r="E92" s="5">
        <v>32</v>
      </c>
      <c r="F92" s="5">
        <v>32</v>
      </c>
      <c r="G92" s="200">
        <f t="shared" si="1"/>
        <v>100</v>
      </c>
    </row>
    <row r="93" spans="1:7" ht="78.75" outlineLevel="3">
      <c r="A93" s="4" t="s">
        <v>54</v>
      </c>
      <c r="B93" s="4" t="s">
        <v>159</v>
      </c>
      <c r="C93" s="4"/>
      <c r="D93" s="6" t="s">
        <v>853</v>
      </c>
      <c r="E93" s="5">
        <v>32</v>
      </c>
      <c r="F93" s="5">
        <v>32</v>
      </c>
      <c r="G93" s="200">
        <f t="shared" si="1"/>
        <v>100</v>
      </c>
    </row>
    <row r="94" spans="1:7" ht="25.5" customHeight="1" outlineLevel="4">
      <c r="A94" s="4" t="s">
        <v>54</v>
      </c>
      <c r="B94" s="4" t="s">
        <v>854</v>
      </c>
      <c r="C94" s="4"/>
      <c r="D94" s="6" t="s">
        <v>60</v>
      </c>
      <c r="E94" s="5">
        <v>32</v>
      </c>
      <c r="F94" s="5">
        <v>32</v>
      </c>
      <c r="G94" s="200">
        <f t="shared" si="1"/>
        <v>100</v>
      </c>
    </row>
    <row r="95" spans="1:7" ht="47.25" outlineLevel="7">
      <c r="A95" s="4" t="s">
        <v>54</v>
      </c>
      <c r="B95" s="4" t="s">
        <v>854</v>
      </c>
      <c r="C95" s="4" t="s">
        <v>17</v>
      </c>
      <c r="D95" s="6" t="s">
        <v>18</v>
      </c>
      <c r="E95" s="5">
        <v>32</v>
      </c>
      <c r="F95" s="5">
        <v>32</v>
      </c>
      <c r="G95" s="200">
        <f t="shared" si="1"/>
        <v>100</v>
      </c>
    </row>
    <row r="96" spans="1:7" ht="94.5" outlineLevel="1">
      <c r="A96" s="4" t="s">
        <v>54</v>
      </c>
      <c r="B96" s="4" t="s">
        <v>61</v>
      </c>
      <c r="C96" s="4"/>
      <c r="D96" s="6" t="s">
        <v>62</v>
      </c>
      <c r="E96" s="5">
        <v>5852.36</v>
      </c>
      <c r="F96" s="5">
        <v>4768.4799999999996</v>
      </c>
      <c r="G96" s="200">
        <f t="shared" si="1"/>
        <v>81.479608226424887</v>
      </c>
    </row>
    <row r="97" spans="1:7" ht="47.25" outlineLevel="2">
      <c r="A97" s="4" t="s">
        <v>54</v>
      </c>
      <c r="B97" s="4" t="s">
        <v>63</v>
      </c>
      <c r="C97" s="4"/>
      <c r="D97" s="6" t="s">
        <v>64</v>
      </c>
      <c r="E97" s="5">
        <v>4877.6000000000004</v>
      </c>
      <c r="F97" s="5">
        <v>3920.56</v>
      </c>
      <c r="G97" s="200">
        <f t="shared" si="1"/>
        <v>80.378874856486789</v>
      </c>
    </row>
    <row r="98" spans="1:7" ht="47.25" outlineLevel="3">
      <c r="A98" s="4" t="s">
        <v>54</v>
      </c>
      <c r="B98" s="4" t="s">
        <v>65</v>
      </c>
      <c r="C98" s="4"/>
      <c r="D98" s="6" t="s">
        <v>66</v>
      </c>
      <c r="E98" s="5">
        <v>1526.57</v>
      </c>
      <c r="F98" s="5">
        <v>1428.87</v>
      </c>
      <c r="G98" s="200">
        <f t="shared" si="1"/>
        <v>93.600031443038972</v>
      </c>
    </row>
    <row r="99" spans="1:7" ht="47.25" outlineLevel="4">
      <c r="A99" s="4" t="s">
        <v>54</v>
      </c>
      <c r="B99" s="4" t="s">
        <v>67</v>
      </c>
      <c r="C99" s="4"/>
      <c r="D99" s="6" t="s">
        <v>68</v>
      </c>
      <c r="E99" s="5">
        <v>754.98</v>
      </c>
      <c r="F99" s="5">
        <v>657.28</v>
      </c>
      <c r="G99" s="200">
        <f t="shared" si="1"/>
        <v>87.059259847942982</v>
      </c>
    </row>
    <row r="100" spans="1:7" ht="47.25" outlineLevel="7">
      <c r="A100" s="4" t="s">
        <v>54</v>
      </c>
      <c r="B100" s="4" t="s">
        <v>67</v>
      </c>
      <c r="C100" s="4" t="s">
        <v>17</v>
      </c>
      <c r="D100" s="6" t="s">
        <v>18</v>
      </c>
      <c r="E100" s="5">
        <v>754.98</v>
      </c>
      <c r="F100" s="5">
        <v>657.28</v>
      </c>
      <c r="G100" s="200">
        <f t="shared" si="1"/>
        <v>87.059259847942982</v>
      </c>
    </row>
    <row r="101" spans="1:7" ht="31.5" outlineLevel="4">
      <c r="A101" s="4" t="s">
        <v>54</v>
      </c>
      <c r="B101" s="4" t="s">
        <v>69</v>
      </c>
      <c r="C101" s="4"/>
      <c r="D101" s="6" t="s">
        <v>70</v>
      </c>
      <c r="E101" s="5">
        <v>9.36</v>
      </c>
      <c r="F101" s="5">
        <v>9.36</v>
      </c>
      <c r="G101" s="200">
        <f t="shared" si="1"/>
        <v>100</v>
      </c>
    </row>
    <row r="102" spans="1:7" ht="47.25" outlineLevel="7">
      <c r="A102" s="4" t="s">
        <v>54</v>
      </c>
      <c r="B102" s="4" t="s">
        <v>69</v>
      </c>
      <c r="C102" s="4" t="s">
        <v>17</v>
      </c>
      <c r="D102" s="6" t="s">
        <v>18</v>
      </c>
      <c r="E102" s="5">
        <v>9.36</v>
      </c>
      <c r="F102" s="5">
        <v>9.36</v>
      </c>
      <c r="G102" s="200">
        <f t="shared" si="1"/>
        <v>100</v>
      </c>
    </row>
    <row r="103" spans="1:7" ht="47.25" outlineLevel="4">
      <c r="A103" s="4" t="s">
        <v>54</v>
      </c>
      <c r="B103" s="4" t="s">
        <v>855</v>
      </c>
      <c r="C103" s="4"/>
      <c r="D103" s="6" t="s">
        <v>856</v>
      </c>
      <c r="E103" s="5">
        <v>762.23</v>
      </c>
      <c r="F103" s="5">
        <v>762.23</v>
      </c>
      <c r="G103" s="200">
        <f t="shared" si="1"/>
        <v>100</v>
      </c>
    </row>
    <row r="104" spans="1:7" ht="47.25" outlineLevel="7">
      <c r="A104" s="4" t="s">
        <v>54</v>
      </c>
      <c r="B104" s="4" t="s">
        <v>855</v>
      </c>
      <c r="C104" s="4" t="s">
        <v>17</v>
      </c>
      <c r="D104" s="6" t="s">
        <v>18</v>
      </c>
      <c r="E104" s="5">
        <v>762.23</v>
      </c>
      <c r="F104" s="5">
        <v>762.23</v>
      </c>
      <c r="G104" s="200">
        <f t="shared" si="1"/>
        <v>100</v>
      </c>
    </row>
    <row r="105" spans="1:7" ht="47.25" outlineLevel="3">
      <c r="A105" s="4" t="s">
        <v>54</v>
      </c>
      <c r="B105" s="4" t="s">
        <v>71</v>
      </c>
      <c r="C105" s="4"/>
      <c r="D105" s="6" t="s">
        <v>72</v>
      </c>
      <c r="E105" s="5">
        <v>2757.44</v>
      </c>
      <c r="F105" s="5">
        <v>2030.42</v>
      </c>
      <c r="G105" s="200">
        <f t="shared" si="1"/>
        <v>73.634240454914703</v>
      </c>
    </row>
    <row r="106" spans="1:7" ht="47.25" outlineLevel="4">
      <c r="A106" s="4" t="s">
        <v>54</v>
      </c>
      <c r="B106" s="4" t="s">
        <v>73</v>
      </c>
      <c r="C106" s="4"/>
      <c r="D106" s="6" t="s">
        <v>74</v>
      </c>
      <c r="E106" s="5">
        <v>49.78</v>
      </c>
      <c r="F106" s="5">
        <v>49.78</v>
      </c>
      <c r="G106" s="200">
        <f t="shared" si="1"/>
        <v>100</v>
      </c>
    </row>
    <row r="107" spans="1:7" ht="47.25" outlineLevel="7">
      <c r="A107" s="4" t="s">
        <v>54</v>
      </c>
      <c r="B107" s="4" t="s">
        <v>73</v>
      </c>
      <c r="C107" s="4" t="s">
        <v>17</v>
      </c>
      <c r="D107" s="6" t="s">
        <v>18</v>
      </c>
      <c r="E107" s="5">
        <v>49.78</v>
      </c>
      <c r="F107" s="5">
        <v>49.78</v>
      </c>
      <c r="G107" s="200">
        <f t="shared" si="1"/>
        <v>100</v>
      </c>
    </row>
    <row r="108" spans="1:7" ht="47.25" outlineLevel="4">
      <c r="A108" s="4" t="s">
        <v>54</v>
      </c>
      <c r="B108" s="4" t="s">
        <v>75</v>
      </c>
      <c r="C108" s="4"/>
      <c r="D108" s="6" t="s">
        <v>76</v>
      </c>
      <c r="E108" s="5">
        <v>15</v>
      </c>
      <c r="F108" s="5">
        <v>15</v>
      </c>
      <c r="G108" s="200">
        <f t="shared" si="1"/>
        <v>100</v>
      </c>
    </row>
    <row r="109" spans="1:7" ht="47.25" outlineLevel="7">
      <c r="A109" s="4" t="s">
        <v>54</v>
      </c>
      <c r="B109" s="4" t="s">
        <v>75</v>
      </c>
      <c r="C109" s="4" t="s">
        <v>17</v>
      </c>
      <c r="D109" s="6" t="s">
        <v>18</v>
      </c>
      <c r="E109" s="5">
        <v>15</v>
      </c>
      <c r="F109" s="5">
        <v>15</v>
      </c>
      <c r="G109" s="200">
        <f t="shared" si="1"/>
        <v>100</v>
      </c>
    </row>
    <row r="110" spans="1:7" ht="78.75" outlineLevel="4">
      <c r="A110" s="4" t="s">
        <v>54</v>
      </c>
      <c r="B110" s="4" t="s">
        <v>857</v>
      </c>
      <c r="C110" s="4"/>
      <c r="D110" s="6" t="s">
        <v>858</v>
      </c>
      <c r="E110" s="5">
        <v>2692.66</v>
      </c>
      <c r="F110" s="5">
        <v>1965.64</v>
      </c>
      <c r="G110" s="200">
        <f t="shared" si="1"/>
        <v>72.99993315160475</v>
      </c>
    </row>
    <row r="111" spans="1:7" ht="47.25" outlineLevel="7">
      <c r="A111" s="4" t="s">
        <v>54</v>
      </c>
      <c r="B111" s="4" t="s">
        <v>857</v>
      </c>
      <c r="C111" s="4" t="s">
        <v>17</v>
      </c>
      <c r="D111" s="6" t="s">
        <v>18</v>
      </c>
      <c r="E111" s="5">
        <v>2692.66</v>
      </c>
      <c r="F111" s="5">
        <v>1965.64</v>
      </c>
      <c r="G111" s="200">
        <f t="shared" si="1"/>
        <v>72.99993315160475</v>
      </c>
    </row>
    <row r="112" spans="1:7" ht="71.25" customHeight="1" outlineLevel="3">
      <c r="A112" s="4" t="s">
        <v>54</v>
      </c>
      <c r="B112" s="4" t="s">
        <v>77</v>
      </c>
      <c r="C112" s="4"/>
      <c r="D112" s="6" t="s">
        <v>78</v>
      </c>
      <c r="E112" s="5">
        <v>593.6</v>
      </c>
      <c r="F112" s="5">
        <v>461.27</v>
      </c>
      <c r="G112" s="200">
        <f t="shared" si="1"/>
        <v>77.707210242587593</v>
      </c>
    </row>
    <row r="113" spans="1:7" ht="63" outlineLevel="4">
      <c r="A113" s="4" t="s">
        <v>54</v>
      </c>
      <c r="B113" s="4" t="s">
        <v>859</v>
      </c>
      <c r="C113" s="4"/>
      <c r="D113" s="6" t="s">
        <v>860</v>
      </c>
      <c r="E113" s="5">
        <v>593.6</v>
      </c>
      <c r="F113" s="5">
        <v>461.27</v>
      </c>
      <c r="G113" s="200">
        <f t="shared" si="1"/>
        <v>77.707210242587593</v>
      </c>
    </row>
    <row r="114" spans="1:7" ht="47.25" outlineLevel="7">
      <c r="A114" s="4" t="s">
        <v>54</v>
      </c>
      <c r="B114" s="4" t="s">
        <v>859</v>
      </c>
      <c r="C114" s="4" t="s">
        <v>17</v>
      </c>
      <c r="D114" s="6" t="s">
        <v>18</v>
      </c>
      <c r="E114" s="5">
        <v>571.99</v>
      </c>
      <c r="F114" s="5">
        <v>439.65</v>
      </c>
      <c r="G114" s="200">
        <f t="shared" si="1"/>
        <v>76.863231874683109</v>
      </c>
    </row>
    <row r="115" spans="1:7" ht="15.75" outlineLevel="7">
      <c r="A115" s="4" t="s">
        <v>54</v>
      </c>
      <c r="B115" s="4" t="s">
        <v>859</v>
      </c>
      <c r="C115" s="4" t="s">
        <v>21</v>
      </c>
      <c r="D115" s="6" t="s">
        <v>22</v>
      </c>
      <c r="E115" s="5">
        <v>21.61</v>
      </c>
      <c r="F115" s="5">
        <v>21.61</v>
      </c>
      <c r="G115" s="200">
        <f t="shared" si="1"/>
        <v>100</v>
      </c>
    </row>
    <row r="116" spans="1:7" ht="47.25" outlineLevel="2">
      <c r="A116" s="4" t="s">
        <v>54</v>
      </c>
      <c r="B116" s="4" t="s">
        <v>81</v>
      </c>
      <c r="C116" s="4"/>
      <c r="D116" s="6" t="s">
        <v>82</v>
      </c>
      <c r="E116" s="5">
        <v>949.76</v>
      </c>
      <c r="F116" s="5">
        <v>822.93</v>
      </c>
      <c r="G116" s="200">
        <f t="shared" si="1"/>
        <v>86.646100067385447</v>
      </c>
    </row>
    <row r="117" spans="1:7" ht="47.25" outlineLevel="3">
      <c r="A117" s="4" t="s">
        <v>54</v>
      </c>
      <c r="B117" s="4" t="s">
        <v>83</v>
      </c>
      <c r="C117" s="4"/>
      <c r="D117" s="6" t="s">
        <v>84</v>
      </c>
      <c r="E117" s="5">
        <v>522.07000000000005</v>
      </c>
      <c r="F117" s="5">
        <v>473.67</v>
      </c>
      <c r="G117" s="200">
        <f t="shared" si="1"/>
        <v>90.729212557702994</v>
      </c>
    </row>
    <row r="118" spans="1:7" ht="63" outlineLevel="4">
      <c r="A118" s="4" t="s">
        <v>54</v>
      </c>
      <c r="B118" s="4" t="s">
        <v>861</v>
      </c>
      <c r="C118" s="4"/>
      <c r="D118" s="6" t="s">
        <v>862</v>
      </c>
      <c r="E118" s="5">
        <v>343.67</v>
      </c>
      <c r="F118" s="5">
        <v>343.67</v>
      </c>
      <c r="G118" s="200">
        <f t="shared" si="1"/>
        <v>100</v>
      </c>
    </row>
    <row r="119" spans="1:7" ht="47.25" outlineLevel="7">
      <c r="A119" s="4" t="s">
        <v>54</v>
      </c>
      <c r="B119" s="4" t="s">
        <v>861</v>
      </c>
      <c r="C119" s="4" t="s">
        <v>17</v>
      </c>
      <c r="D119" s="6" t="s">
        <v>18</v>
      </c>
      <c r="E119" s="5">
        <v>343.67</v>
      </c>
      <c r="F119" s="5">
        <v>343.67</v>
      </c>
      <c r="G119" s="200">
        <f t="shared" si="1"/>
        <v>100</v>
      </c>
    </row>
    <row r="120" spans="1:7" ht="63" outlineLevel="4">
      <c r="A120" s="4" t="s">
        <v>54</v>
      </c>
      <c r="B120" s="4" t="s">
        <v>85</v>
      </c>
      <c r="C120" s="4"/>
      <c r="D120" s="6" t="s">
        <v>86</v>
      </c>
      <c r="E120" s="5">
        <v>130</v>
      </c>
      <c r="F120" s="5">
        <v>130</v>
      </c>
      <c r="G120" s="200">
        <f t="shared" si="1"/>
        <v>100</v>
      </c>
    </row>
    <row r="121" spans="1:7" ht="47.25" outlineLevel="7">
      <c r="A121" s="4" t="s">
        <v>54</v>
      </c>
      <c r="B121" s="4" t="s">
        <v>85</v>
      </c>
      <c r="C121" s="4" t="s">
        <v>17</v>
      </c>
      <c r="D121" s="6" t="s">
        <v>18</v>
      </c>
      <c r="E121" s="5">
        <v>130</v>
      </c>
      <c r="F121" s="5">
        <v>130</v>
      </c>
      <c r="G121" s="200">
        <f t="shared" si="1"/>
        <v>100</v>
      </c>
    </row>
    <row r="122" spans="1:7" ht="110.25" outlineLevel="4">
      <c r="A122" s="4" t="s">
        <v>54</v>
      </c>
      <c r="B122" s="4" t="s">
        <v>87</v>
      </c>
      <c r="C122" s="4"/>
      <c r="D122" s="6" t="s">
        <v>88</v>
      </c>
      <c r="E122" s="5">
        <v>48.4</v>
      </c>
      <c r="F122" s="5">
        <v>0</v>
      </c>
      <c r="G122" s="200">
        <f t="shared" si="1"/>
        <v>0</v>
      </c>
    </row>
    <row r="123" spans="1:7" ht="57" customHeight="1" outlineLevel="7">
      <c r="A123" s="4" t="s">
        <v>54</v>
      </c>
      <c r="B123" s="4" t="s">
        <v>87</v>
      </c>
      <c r="C123" s="4" t="s">
        <v>17</v>
      </c>
      <c r="D123" s="6" t="s">
        <v>18</v>
      </c>
      <c r="E123" s="5">
        <v>48.4</v>
      </c>
      <c r="F123" s="5">
        <v>0</v>
      </c>
      <c r="G123" s="200">
        <f t="shared" si="1"/>
        <v>0</v>
      </c>
    </row>
    <row r="124" spans="1:7" ht="58.5" customHeight="1" outlineLevel="3">
      <c r="A124" s="4" t="s">
        <v>54</v>
      </c>
      <c r="B124" s="4" t="s">
        <v>89</v>
      </c>
      <c r="C124" s="4"/>
      <c r="D124" s="6" t="s">
        <v>90</v>
      </c>
      <c r="E124" s="5">
        <v>427.68</v>
      </c>
      <c r="F124" s="5">
        <v>349.25</v>
      </c>
      <c r="G124" s="200">
        <f t="shared" si="1"/>
        <v>81.661522633744852</v>
      </c>
    </row>
    <row r="125" spans="1:7" ht="110.25" outlineLevel="4">
      <c r="A125" s="4" t="s">
        <v>54</v>
      </c>
      <c r="B125" s="4" t="s">
        <v>91</v>
      </c>
      <c r="C125" s="4"/>
      <c r="D125" s="6" t="s">
        <v>92</v>
      </c>
      <c r="E125" s="5">
        <v>337.88</v>
      </c>
      <c r="F125" s="5">
        <v>261.05</v>
      </c>
      <c r="G125" s="200">
        <f t="shared" si="1"/>
        <v>77.261157807505626</v>
      </c>
    </row>
    <row r="126" spans="1:7" ht="60.75" customHeight="1" outlineLevel="7">
      <c r="A126" s="4" t="s">
        <v>54</v>
      </c>
      <c r="B126" s="4" t="s">
        <v>91</v>
      </c>
      <c r="C126" s="4" t="s">
        <v>17</v>
      </c>
      <c r="D126" s="6" t="s">
        <v>18</v>
      </c>
      <c r="E126" s="5">
        <v>337.88</v>
      </c>
      <c r="F126" s="5">
        <v>261.05</v>
      </c>
      <c r="G126" s="200">
        <f t="shared" si="1"/>
        <v>77.261157807505626</v>
      </c>
    </row>
    <row r="127" spans="1:7" ht="31.5" outlineLevel="4">
      <c r="A127" s="4" t="s">
        <v>54</v>
      </c>
      <c r="B127" s="4" t="s">
        <v>863</v>
      </c>
      <c r="C127" s="4"/>
      <c r="D127" s="6" t="s">
        <v>864</v>
      </c>
      <c r="E127" s="5">
        <v>8</v>
      </c>
      <c r="F127" s="5">
        <v>8</v>
      </c>
      <c r="G127" s="200">
        <f t="shared" si="1"/>
        <v>100</v>
      </c>
    </row>
    <row r="128" spans="1:7" ht="47.25" outlineLevel="7">
      <c r="A128" s="4" t="s">
        <v>54</v>
      </c>
      <c r="B128" s="4" t="s">
        <v>863</v>
      </c>
      <c r="C128" s="4" t="s">
        <v>17</v>
      </c>
      <c r="D128" s="6" t="s">
        <v>18</v>
      </c>
      <c r="E128" s="5">
        <v>8</v>
      </c>
      <c r="F128" s="5">
        <v>8</v>
      </c>
      <c r="G128" s="200">
        <f t="shared" si="1"/>
        <v>100</v>
      </c>
    </row>
    <row r="129" spans="1:7" ht="78.75" outlineLevel="4">
      <c r="A129" s="4" t="s">
        <v>54</v>
      </c>
      <c r="B129" s="4" t="s">
        <v>93</v>
      </c>
      <c r="C129" s="4"/>
      <c r="D129" s="6" t="s">
        <v>94</v>
      </c>
      <c r="E129" s="5">
        <v>61.8</v>
      </c>
      <c r="F129" s="5">
        <v>60.21</v>
      </c>
      <c r="G129" s="200">
        <f t="shared" si="1"/>
        <v>97.427184466019426</v>
      </c>
    </row>
    <row r="130" spans="1:7" ht="47.25" outlineLevel="7">
      <c r="A130" s="4" t="s">
        <v>54</v>
      </c>
      <c r="B130" s="4" t="s">
        <v>93</v>
      </c>
      <c r="C130" s="4" t="s">
        <v>17</v>
      </c>
      <c r="D130" s="6" t="s">
        <v>18</v>
      </c>
      <c r="E130" s="5">
        <v>61.8</v>
      </c>
      <c r="F130" s="5">
        <v>60.21</v>
      </c>
      <c r="G130" s="200">
        <f t="shared" si="1"/>
        <v>97.427184466019426</v>
      </c>
    </row>
    <row r="131" spans="1:7" ht="31.5" outlineLevel="4">
      <c r="A131" s="4" t="s">
        <v>54</v>
      </c>
      <c r="B131" s="4" t="s">
        <v>865</v>
      </c>
      <c r="C131" s="4"/>
      <c r="D131" s="6" t="s">
        <v>95</v>
      </c>
      <c r="E131" s="5">
        <v>20</v>
      </c>
      <c r="F131" s="5">
        <v>20</v>
      </c>
      <c r="G131" s="200">
        <f t="shared" si="1"/>
        <v>100</v>
      </c>
    </row>
    <row r="132" spans="1:7" ht="47.25" outlineLevel="7">
      <c r="A132" s="4" t="s">
        <v>54</v>
      </c>
      <c r="B132" s="4" t="s">
        <v>865</v>
      </c>
      <c r="C132" s="4" t="s">
        <v>17</v>
      </c>
      <c r="D132" s="6" t="s">
        <v>18</v>
      </c>
      <c r="E132" s="5">
        <v>20</v>
      </c>
      <c r="F132" s="5">
        <v>20</v>
      </c>
      <c r="G132" s="200">
        <f t="shared" si="1"/>
        <v>100</v>
      </c>
    </row>
    <row r="133" spans="1:7" ht="63" outlineLevel="2">
      <c r="A133" s="4" t="s">
        <v>54</v>
      </c>
      <c r="B133" s="4" t="s">
        <v>96</v>
      </c>
      <c r="C133" s="4"/>
      <c r="D133" s="6" t="s">
        <v>97</v>
      </c>
      <c r="E133" s="5">
        <v>25</v>
      </c>
      <c r="F133" s="5">
        <v>25</v>
      </c>
      <c r="G133" s="200">
        <f t="shared" si="1"/>
        <v>100</v>
      </c>
    </row>
    <row r="134" spans="1:7" ht="63" outlineLevel="3">
      <c r="A134" s="4" t="s">
        <v>54</v>
      </c>
      <c r="B134" s="4" t="s">
        <v>98</v>
      </c>
      <c r="C134" s="4"/>
      <c r="D134" s="6" t="s">
        <v>99</v>
      </c>
      <c r="E134" s="5">
        <v>25</v>
      </c>
      <c r="F134" s="5">
        <v>25</v>
      </c>
      <c r="G134" s="200">
        <f t="shared" si="1"/>
        <v>100</v>
      </c>
    </row>
    <row r="135" spans="1:7" ht="47.25" outlineLevel="4">
      <c r="A135" s="4" t="s">
        <v>54</v>
      </c>
      <c r="B135" s="4" t="s">
        <v>866</v>
      </c>
      <c r="C135" s="4"/>
      <c r="D135" s="6" t="s">
        <v>100</v>
      </c>
      <c r="E135" s="5">
        <v>25</v>
      </c>
      <c r="F135" s="5">
        <v>25</v>
      </c>
      <c r="G135" s="200">
        <f t="shared" si="1"/>
        <v>100</v>
      </c>
    </row>
    <row r="136" spans="1:7" ht="47.25" outlineLevel="7">
      <c r="A136" s="4" t="s">
        <v>54</v>
      </c>
      <c r="B136" s="4" t="s">
        <v>866</v>
      </c>
      <c r="C136" s="4" t="s">
        <v>17</v>
      </c>
      <c r="D136" s="6" t="s">
        <v>18</v>
      </c>
      <c r="E136" s="5">
        <v>25</v>
      </c>
      <c r="F136" s="5">
        <v>25</v>
      </c>
      <c r="G136" s="200">
        <f t="shared" si="1"/>
        <v>100</v>
      </c>
    </row>
    <row r="137" spans="1:7" ht="47.25" outlineLevel="1">
      <c r="A137" s="4" t="s">
        <v>54</v>
      </c>
      <c r="B137" s="4" t="s">
        <v>101</v>
      </c>
      <c r="C137" s="4"/>
      <c r="D137" s="6" t="s">
        <v>102</v>
      </c>
      <c r="E137" s="5">
        <v>595.70000000000005</v>
      </c>
      <c r="F137" s="5">
        <v>565.25</v>
      </c>
      <c r="G137" s="200">
        <f t="shared" si="1"/>
        <v>94.888366627497049</v>
      </c>
    </row>
    <row r="138" spans="1:7" ht="47.25" outlineLevel="2">
      <c r="A138" s="4" t="s">
        <v>54</v>
      </c>
      <c r="B138" s="4" t="s">
        <v>253</v>
      </c>
      <c r="C138" s="4"/>
      <c r="D138" s="6" t="s">
        <v>104</v>
      </c>
      <c r="E138" s="5">
        <v>330.7</v>
      </c>
      <c r="F138" s="5">
        <v>328.3</v>
      </c>
      <c r="G138" s="200">
        <f t="shared" si="1"/>
        <v>99.274266706985188</v>
      </c>
    </row>
    <row r="139" spans="1:7" ht="47.25" outlineLevel="3">
      <c r="A139" s="4" t="s">
        <v>54</v>
      </c>
      <c r="B139" s="4" t="s">
        <v>254</v>
      </c>
      <c r="C139" s="4"/>
      <c r="D139" s="6" t="s">
        <v>106</v>
      </c>
      <c r="E139" s="5">
        <v>250.7</v>
      </c>
      <c r="F139" s="5">
        <v>248.3</v>
      </c>
      <c r="G139" s="200">
        <f t="shared" si="1"/>
        <v>99.042680494615084</v>
      </c>
    </row>
    <row r="140" spans="1:7" ht="63" outlineLevel="4">
      <c r="A140" s="4" t="s">
        <v>54</v>
      </c>
      <c r="B140" s="4" t="s">
        <v>867</v>
      </c>
      <c r="C140" s="4"/>
      <c r="D140" s="6" t="s">
        <v>107</v>
      </c>
      <c r="E140" s="5">
        <v>250.7</v>
      </c>
      <c r="F140" s="5">
        <v>248.3</v>
      </c>
      <c r="G140" s="200">
        <f t="shared" si="1"/>
        <v>99.042680494615084</v>
      </c>
    </row>
    <row r="141" spans="1:7" ht="63" outlineLevel="7">
      <c r="A141" s="4" t="s">
        <v>54</v>
      </c>
      <c r="B141" s="4" t="s">
        <v>867</v>
      </c>
      <c r="C141" s="4" t="s">
        <v>79</v>
      </c>
      <c r="D141" s="6" t="s">
        <v>80</v>
      </c>
      <c r="E141" s="5">
        <v>250.7</v>
      </c>
      <c r="F141" s="5">
        <v>248.3</v>
      </c>
      <c r="G141" s="200">
        <f t="shared" si="1"/>
        <v>99.042680494615084</v>
      </c>
    </row>
    <row r="142" spans="1:7" ht="63" outlineLevel="3">
      <c r="A142" s="4" t="s">
        <v>54</v>
      </c>
      <c r="B142" s="4" t="s">
        <v>868</v>
      </c>
      <c r="C142" s="4"/>
      <c r="D142" s="6" t="s">
        <v>109</v>
      </c>
      <c r="E142" s="5">
        <v>64</v>
      </c>
      <c r="F142" s="5">
        <v>64</v>
      </c>
      <c r="G142" s="200">
        <f t="shared" ref="G142:G205" si="2">(F142/E142)*100</f>
        <v>100</v>
      </c>
    </row>
    <row r="143" spans="1:7" ht="63" outlineLevel="4">
      <c r="A143" s="4" t="s">
        <v>54</v>
      </c>
      <c r="B143" s="4" t="s">
        <v>869</v>
      </c>
      <c r="C143" s="4"/>
      <c r="D143" s="6" t="s">
        <v>870</v>
      </c>
      <c r="E143" s="5">
        <v>64</v>
      </c>
      <c r="F143" s="5">
        <v>64</v>
      </c>
      <c r="G143" s="200">
        <f t="shared" si="2"/>
        <v>100</v>
      </c>
    </row>
    <row r="144" spans="1:7" ht="63" outlineLevel="7">
      <c r="A144" s="4" t="s">
        <v>54</v>
      </c>
      <c r="B144" s="4" t="s">
        <v>869</v>
      </c>
      <c r="C144" s="4" t="s">
        <v>79</v>
      </c>
      <c r="D144" s="6" t="s">
        <v>80</v>
      </c>
      <c r="E144" s="5">
        <v>64</v>
      </c>
      <c r="F144" s="5">
        <v>64</v>
      </c>
      <c r="G144" s="200">
        <f t="shared" si="2"/>
        <v>100</v>
      </c>
    </row>
    <row r="145" spans="1:7" ht="63" outlineLevel="3">
      <c r="A145" s="4" t="s">
        <v>54</v>
      </c>
      <c r="B145" s="4" t="s">
        <v>871</v>
      </c>
      <c r="C145" s="4"/>
      <c r="D145" s="6" t="s">
        <v>110</v>
      </c>
      <c r="E145" s="5">
        <v>16</v>
      </c>
      <c r="F145" s="5">
        <v>16</v>
      </c>
      <c r="G145" s="200">
        <f t="shared" si="2"/>
        <v>100</v>
      </c>
    </row>
    <row r="146" spans="1:7" ht="31.5" outlineLevel="4">
      <c r="A146" s="4" t="s">
        <v>54</v>
      </c>
      <c r="B146" s="4" t="s">
        <v>872</v>
      </c>
      <c r="C146" s="4"/>
      <c r="D146" s="6" t="s">
        <v>111</v>
      </c>
      <c r="E146" s="5">
        <v>10</v>
      </c>
      <c r="F146" s="5">
        <v>10</v>
      </c>
      <c r="G146" s="200">
        <f t="shared" si="2"/>
        <v>100</v>
      </c>
    </row>
    <row r="147" spans="1:7" ht="63" outlineLevel="7">
      <c r="A147" s="4" t="s">
        <v>54</v>
      </c>
      <c r="B147" s="4" t="s">
        <v>872</v>
      </c>
      <c r="C147" s="4" t="s">
        <v>79</v>
      </c>
      <c r="D147" s="6" t="s">
        <v>80</v>
      </c>
      <c r="E147" s="5">
        <v>10</v>
      </c>
      <c r="F147" s="5">
        <v>10</v>
      </c>
      <c r="G147" s="200">
        <f t="shared" si="2"/>
        <v>100</v>
      </c>
    </row>
    <row r="148" spans="1:7" ht="47.25" outlineLevel="4">
      <c r="A148" s="4" t="s">
        <v>54</v>
      </c>
      <c r="B148" s="4" t="s">
        <v>873</v>
      </c>
      <c r="C148" s="4"/>
      <c r="D148" s="6" t="s">
        <v>112</v>
      </c>
      <c r="E148" s="5">
        <v>3</v>
      </c>
      <c r="F148" s="5">
        <v>3</v>
      </c>
      <c r="G148" s="200">
        <f t="shared" si="2"/>
        <v>100</v>
      </c>
    </row>
    <row r="149" spans="1:7" ht="63" outlineLevel="7">
      <c r="A149" s="4" t="s">
        <v>54</v>
      </c>
      <c r="B149" s="4" t="s">
        <v>873</v>
      </c>
      <c r="C149" s="4" t="s">
        <v>79</v>
      </c>
      <c r="D149" s="6" t="s">
        <v>80</v>
      </c>
      <c r="E149" s="5">
        <v>3</v>
      </c>
      <c r="F149" s="5">
        <v>3</v>
      </c>
      <c r="G149" s="200">
        <f t="shared" si="2"/>
        <v>100</v>
      </c>
    </row>
    <row r="150" spans="1:7" ht="94.5" outlineLevel="4">
      <c r="A150" s="4" t="s">
        <v>54</v>
      </c>
      <c r="B150" s="4" t="s">
        <v>874</v>
      </c>
      <c r="C150" s="4"/>
      <c r="D150" s="6" t="s">
        <v>875</v>
      </c>
      <c r="E150" s="5">
        <v>3</v>
      </c>
      <c r="F150" s="5">
        <v>3</v>
      </c>
      <c r="G150" s="200">
        <f t="shared" si="2"/>
        <v>100</v>
      </c>
    </row>
    <row r="151" spans="1:7" ht="63" outlineLevel="7">
      <c r="A151" s="4" t="s">
        <v>54</v>
      </c>
      <c r="B151" s="4" t="s">
        <v>874</v>
      </c>
      <c r="C151" s="4" t="s">
        <v>79</v>
      </c>
      <c r="D151" s="6" t="s">
        <v>80</v>
      </c>
      <c r="E151" s="5">
        <v>3</v>
      </c>
      <c r="F151" s="5">
        <v>3</v>
      </c>
      <c r="G151" s="200">
        <f t="shared" si="2"/>
        <v>100</v>
      </c>
    </row>
    <row r="152" spans="1:7" ht="47.25" outlineLevel="2">
      <c r="A152" s="4" t="s">
        <v>54</v>
      </c>
      <c r="B152" s="4" t="s">
        <v>103</v>
      </c>
      <c r="C152" s="4"/>
      <c r="D152" s="6" t="s">
        <v>113</v>
      </c>
      <c r="E152" s="5">
        <v>265</v>
      </c>
      <c r="F152" s="5">
        <v>236.95</v>
      </c>
      <c r="G152" s="200">
        <f t="shared" si="2"/>
        <v>89.415094339622641</v>
      </c>
    </row>
    <row r="153" spans="1:7" ht="47.25" outlineLevel="3">
      <c r="A153" s="4" t="s">
        <v>54</v>
      </c>
      <c r="B153" s="4" t="s">
        <v>105</v>
      </c>
      <c r="C153" s="4"/>
      <c r="D153" s="6" t="s">
        <v>114</v>
      </c>
      <c r="E153" s="5">
        <v>92</v>
      </c>
      <c r="F153" s="5">
        <v>92</v>
      </c>
      <c r="G153" s="200">
        <f t="shared" si="2"/>
        <v>100</v>
      </c>
    </row>
    <row r="154" spans="1:7" ht="63" outlineLevel="4">
      <c r="A154" s="4" t="s">
        <v>54</v>
      </c>
      <c r="B154" s="4" t="s">
        <v>876</v>
      </c>
      <c r="C154" s="4"/>
      <c r="D154" s="6" t="s">
        <v>115</v>
      </c>
      <c r="E154" s="5">
        <v>92</v>
      </c>
      <c r="F154" s="5">
        <v>92</v>
      </c>
      <c r="G154" s="200">
        <f t="shared" si="2"/>
        <v>100</v>
      </c>
    </row>
    <row r="155" spans="1:7" ht="63" outlineLevel="7">
      <c r="A155" s="4" t="s">
        <v>54</v>
      </c>
      <c r="B155" s="4" t="s">
        <v>876</v>
      </c>
      <c r="C155" s="4" t="s">
        <v>79</v>
      </c>
      <c r="D155" s="6" t="s">
        <v>80</v>
      </c>
      <c r="E155" s="5">
        <v>92</v>
      </c>
      <c r="F155" s="5">
        <v>92</v>
      </c>
      <c r="G155" s="200">
        <f t="shared" si="2"/>
        <v>100</v>
      </c>
    </row>
    <row r="156" spans="1:7" ht="94.5" outlineLevel="3">
      <c r="A156" s="4" t="s">
        <v>54</v>
      </c>
      <c r="B156" s="4" t="s">
        <v>108</v>
      </c>
      <c r="C156" s="4"/>
      <c r="D156" s="6" t="s">
        <v>116</v>
      </c>
      <c r="E156" s="5">
        <v>173</v>
      </c>
      <c r="F156" s="5">
        <v>144.94999999999999</v>
      </c>
      <c r="G156" s="200">
        <f t="shared" si="2"/>
        <v>83.786127167630056</v>
      </c>
    </row>
    <row r="157" spans="1:7" ht="63" outlineLevel="4">
      <c r="A157" s="4" t="s">
        <v>54</v>
      </c>
      <c r="B157" s="4" t="s">
        <v>877</v>
      </c>
      <c r="C157" s="4"/>
      <c r="D157" s="6" t="s">
        <v>878</v>
      </c>
      <c r="E157" s="5">
        <v>160</v>
      </c>
      <c r="F157" s="5">
        <v>138.9</v>
      </c>
      <c r="G157" s="200">
        <f t="shared" si="2"/>
        <v>86.8125</v>
      </c>
    </row>
    <row r="158" spans="1:7" ht="63" outlineLevel="7">
      <c r="A158" s="4" t="s">
        <v>54</v>
      </c>
      <c r="B158" s="4" t="s">
        <v>877</v>
      </c>
      <c r="C158" s="4" t="s">
        <v>79</v>
      </c>
      <c r="D158" s="6" t="s">
        <v>80</v>
      </c>
      <c r="E158" s="5">
        <v>160</v>
      </c>
      <c r="F158" s="5">
        <v>138.9</v>
      </c>
      <c r="G158" s="200">
        <f t="shared" si="2"/>
        <v>86.8125</v>
      </c>
    </row>
    <row r="159" spans="1:7" ht="63" outlineLevel="4">
      <c r="A159" s="4" t="s">
        <v>54</v>
      </c>
      <c r="B159" s="4" t="s">
        <v>879</v>
      </c>
      <c r="C159" s="4"/>
      <c r="D159" s="6" t="s">
        <v>117</v>
      </c>
      <c r="E159" s="5">
        <v>13</v>
      </c>
      <c r="F159" s="5">
        <v>6.06</v>
      </c>
      <c r="G159" s="200">
        <f t="shared" si="2"/>
        <v>46.615384615384613</v>
      </c>
    </row>
    <row r="160" spans="1:7" ht="63" outlineLevel="7">
      <c r="A160" s="4" t="s">
        <v>54</v>
      </c>
      <c r="B160" s="4" t="s">
        <v>879</v>
      </c>
      <c r="C160" s="4" t="s">
        <v>79</v>
      </c>
      <c r="D160" s="6" t="s">
        <v>80</v>
      </c>
      <c r="E160" s="5">
        <v>13</v>
      </c>
      <c r="F160" s="5">
        <v>6.06</v>
      </c>
      <c r="G160" s="200">
        <f t="shared" si="2"/>
        <v>46.615384615384613</v>
      </c>
    </row>
    <row r="161" spans="1:7" ht="63" outlineLevel="1">
      <c r="A161" s="4" t="s">
        <v>54</v>
      </c>
      <c r="B161" s="4" t="s">
        <v>836</v>
      </c>
      <c r="C161" s="4"/>
      <c r="D161" s="6" t="s">
        <v>837</v>
      </c>
      <c r="E161" s="5">
        <v>1031.51</v>
      </c>
      <c r="F161" s="5">
        <v>970.85</v>
      </c>
      <c r="G161" s="200">
        <f t="shared" si="2"/>
        <v>94.119300830820833</v>
      </c>
    </row>
    <row r="162" spans="1:7" ht="47.25" outlineLevel="2">
      <c r="A162" s="4" t="s">
        <v>54</v>
      </c>
      <c r="B162" s="4" t="s">
        <v>880</v>
      </c>
      <c r="C162" s="4"/>
      <c r="D162" s="6" t="s">
        <v>881</v>
      </c>
      <c r="E162" s="5">
        <v>736.51</v>
      </c>
      <c r="F162" s="5">
        <v>675.85</v>
      </c>
      <c r="G162" s="200">
        <f t="shared" si="2"/>
        <v>91.763859282290809</v>
      </c>
    </row>
    <row r="163" spans="1:7" ht="47.25" outlineLevel="3">
      <c r="A163" s="4" t="s">
        <v>54</v>
      </c>
      <c r="B163" s="4" t="s">
        <v>882</v>
      </c>
      <c r="C163" s="4"/>
      <c r="D163" s="6" t="s">
        <v>883</v>
      </c>
      <c r="E163" s="5">
        <v>736.51</v>
      </c>
      <c r="F163" s="5">
        <v>675.85</v>
      </c>
      <c r="G163" s="200">
        <f t="shared" si="2"/>
        <v>91.763859282290809</v>
      </c>
    </row>
    <row r="164" spans="1:7" ht="31.5" outlineLevel="4">
      <c r="A164" s="4" t="s">
        <v>54</v>
      </c>
      <c r="B164" s="4" t="s">
        <v>884</v>
      </c>
      <c r="C164" s="4"/>
      <c r="D164" s="6" t="s">
        <v>885</v>
      </c>
      <c r="E164" s="5">
        <v>736.51</v>
      </c>
      <c r="F164" s="5">
        <v>675.85</v>
      </c>
      <c r="G164" s="200">
        <f t="shared" si="2"/>
        <v>91.763859282290809</v>
      </c>
    </row>
    <row r="165" spans="1:7" ht="47.25" outlineLevel="7">
      <c r="A165" s="4" t="s">
        <v>54</v>
      </c>
      <c r="B165" s="4" t="s">
        <v>884</v>
      </c>
      <c r="C165" s="4" t="s">
        <v>17</v>
      </c>
      <c r="D165" s="6" t="s">
        <v>18</v>
      </c>
      <c r="E165" s="5">
        <v>736.51</v>
      </c>
      <c r="F165" s="5">
        <v>675.85</v>
      </c>
      <c r="G165" s="200">
        <f t="shared" si="2"/>
        <v>91.763859282290809</v>
      </c>
    </row>
    <row r="166" spans="1:7" ht="78.75" outlineLevel="2">
      <c r="A166" s="4" t="s">
        <v>54</v>
      </c>
      <c r="B166" s="4" t="s">
        <v>838</v>
      </c>
      <c r="C166" s="4"/>
      <c r="D166" s="6" t="s">
        <v>839</v>
      </c>
      <c r="E166" s="5">
        <v>295</v>
      </c>
      <c r="F166" s="5">
        <v>295</v>
      </c>
      <c r="G166" s="200">
        <f t="shared" si="2"/>
        <v>100</v>
      </c>
    </row>
    <row r="167" spans="1:7" ht="63" outlineLevel="3">
      <c r="A167" s="4" t="s">
        <v>54</v>
      </c>
      <c r="B167" s="4" t="s">
        <v>840</v>
      </c>
      <c r="C167" s="4"/>
      <c r="D167" s="6" t="s">
        <v>42</v>
      </c>
      <c r="E167" s="5">
        <v>295</v>
      </c>
      <c r="F167" s="5">
        <v>295</v>
      </c>
      <c r="G167" s="200">
        <f t="shared" si="2"/>
        <v>100</v>
      </c>
    </row>
    <row r="168" spans="1:7" ht="31.5" outlineLevel="4">
      <c r="A168" s="4" t="s">
        <v>54</v>
      </c>
      <c r="B168" s="4" t="s">
        <v>886</v>
      </c>
      <c r="C168" s="4"/>
      <c r="D168" s="6" t="s">
        <v>887</v>
      </c>
      <c r="E168" s="5">
        <v>295</v>
      </c>
      <c r="F168" s="5">
        <v>295</v>
      </c>
      <c r="G168" s="200">
        <f t="shared" si="2"/>
        <v>100</v>
      </c>
    </row>
    <row r="169" spans="1:7" ht="15.75" outlineLevel="7">
      <c r="A169" s="4" t="s">
        <v>54</v>
      </c>
      <c r="B169" s="4" t="s">
        <v>886</v>
      </c>
      <c r="C169" s="4" t="s">
        <v>21</v>
      </c>
      <c r="D169" s="6" t="s">
        <v>22</v>
      </c>
      <c r="E169" s="5">
        <v>295</v>
      </c>
      <c r="F169" s="5">
        <v>295</v>
      </c>
      <c r="G169" s="200">
        <f t="shared" si="2"/>
        <v>100</v>
      </c>
    </row>
    <row r="170" spans="1:7" ht="63" outlineLevel="1">
      <c r="A170" s="4" t="s">
        <v>54</v>
      </c>
      <c r="B170" s="4" t="s">
        <v>2</v>
      </c>
      <c r="C170" s="4"/>
      <c r="D170" s="6" t="s">
        <v>3</v>
      </c>
      <c r="E170" s="5">
        <v>28697.74</v>
      </c>
      <c r="F170" s="5">
        <v>27590.09</v>
      </c>
      <c r="G170" s="200">
        <f t="shared" si="2"/>
        <v>96.140288399016782</v>
      </c>
    </row>
    <row r="171" spans="1:7" ht="63" outlineLevel="2">
      <c r="A171" s="4" t="s">
        <v>54</v>
      </c>
      <c r="B171" s="4" t="s">
        <v>118</v>
      </c>
      <c r="C171" s="4"/>
      <c r="D171" s="6" t="s">
        <v>119</v>
      </c>
      <c r="E171" s="5">
        <v>27233.14</v>
      </c>
      <c r="F171" s="5">
        <v>26125.49</v>
      </c>
      <c r="G171" s="200">
        <f t="shared" si="2"/>
        <v>95.93271286381227</v>
      </c>
    </row>
    <row r="172" spans="1:7" ht="126" outlineLevel="7">
      <c r="A172" s="4" t="s">
        <v>54</v>
      </c>
      <c r="B172" s="4" t="s">
        <v>118</v>
      </c>
      <c r="C172" s="4" t="s">
        <v>5</v>
      </c>
      <c r="D172" s="6" t="s">
        <v>6</v>
      </c>
      <c r="E172" s="5">
        <v>23124.93</v>
      </c>
      <c r="F172" s="5">
        <v>22234.71</v>
      </c>
      <c r="G172" s="200">
        <f t="shared" si="2"/>
        <v>96.150388347121478</v>
      </c>
    </row>
    <row r="173" spans="1:7" ht="47.25" outlineLevel="7">
      <c r="A173" s="4" t="s">
        <v>54</v>
      </c>
      <c r="B173" s="4" t="s">
        <v>118</v>
      </c>
      <c r="C173" s="4" t="s">
        <v>17</v>
      </c>
      <c r="D173" s="6" t="s">
        <v>18</v>
      </c>
      <c r="E173" s="5">
        <v>4026.01</v>
      </c>
      <c r="F173" s="5">
        <v>3815.21</v>
      </c>
      <c r="G173" s="200">
        <f t="shared" si="2"/>
        <v>94.764046785775491</v>
      </c>
    </row>
    <row r="174" spans="1:7" ht="15.75" outlineLevel="7">
      <c r="A174" s="4" t="s">
        <v>54</v>
      </c>
      <c r="B174" s="4" t="s">
        <v>118</v>
      </c>
      <c r="C174" s="4" t="s">
        <v>21</v>
      </c>
      <c r="D174" s="6" t="s">
        <v>22</v>
      </c>
      <c r="E174" s="5">
        <v>82.2</v>
      </c>
      <c r="F174" s="5">
        <v>75.569999999999993</v>
      </c>
      <c r="G174" s="200">
        <f t="shared" si="2"/>
        <v>91.93430656934305</v>
      </c>
    </row>
    <row r="175" spans="1:7" ht="31.5" outlineLevel="2">
      <c r="A175" s="4" t="s">
        <v>54</v>
      </c>
      <c r="B175" s="4" t="s">
        <v>120</v>
      </c>
      <c r="C175" s="4"/>
      <c r="D175" s="6" t="s">
        <v>121</v>
      </c>
      <c r="E175" s="5">
        <v>1464.6</v>
      </c>
      <c r="F175" s="5">
        <v>1464.6</v>
      </c>
      <c r="G175" s="200">
        <f t="shared" si="2"/>
        <v>100</v>
      </c>
    </row>
    <row r="176" spans="1:7" ht="126" outlineLevel="7">
      <c r="A176" s="4" t="s">
        <v>54</v>
      </c>
      <c r="B176" s="4" t="s">
        <v>120</v>
      </c>
      <c r="C176" s="4" t="s">
        <v>5</v>
      </c>
      <c r="D176" s="6" t="s">
        <v>6</v>
      </c>
      <c r="E176" s="5">
        <v>881.11</v>
      </c>
      <c r="F176" s="5">
        <v>881.11</v>
      </c>
      <c r="G176" s="200">
        <f t="shared" si="2"/>
        <v>100</v>
      </c>
    </row>
    <row r="177" spans="1:7" ht="47.25" outlineLevel="7">
      <c r="A177" s="4" t="s">
        <v>54</v>
      </c>
      <c r="B177" s="4" t="s">
        <v>120</v>
      </c>
      <c r="C177" s="4" t="s">
        <v>17</v>
      </c>
      <c r="D177" s="6" t="s">
        <v>18</v>
      </c>
      <c r="E177" s="5">
        <v>554.04999999999995</v>
      </c>
      <c r="F177" s="5">
        <v>554.04999999999995</v>
      </c>
      <c r="G177" s="200">
        <f t="shared" si="2"/>
        <v>100</v>
      </c>
    </row>
    <row r="178" spans="1:7" ht="31.5" outlineLevel="7">
      <c r="A178" s="4" t="s">
        <v>54</v>
      </c>
      <c r="B178" s="4" t="s">
        <v>120</v>
      </c>
      <c r="C178" s="4" t="s">
        <v>384</v>
      </c>
      <c r="D178" s="6" t="s">
        <v>385</v>
      </c>
      <c r="E178" s="5">
        <v>29.44</v>
      </c>
      <c r="F178" s="5">
        <v>29.44</v>
      </c>
      <c r="G178" s="200">
        <f t="shared" si="2"/>
        <v>100</v>
      </c>
    </row>
    <row r="179" spans="1:7" ht="47.25" outlineLevel="1">
      <c r="A179" s="4" t="s">
        <v>54</v>
      </c>
      <c r="B179" s="4" t="s">
        <v>122</v>
      </c>
      <c r="C179" s="4"/>
      <c r="D179" s="6" t="s">
        <v>123</v>
      </c>
      <c r="E179" s="5">
        <v>560.64</v>
      </c>
      <c r="F179" s="5">
        <v>524.9</v>
      </c>
      <c r="G179" s="200">
        <f t="shared" si="2"/>
        <v>93.625142694063925</v>
      </c>
    </row>
    <row r="180" spans="1:7" ht="31.5" outlineLevel="2">
      <c r="A180" s="4" t="s">
        <v>54</v>
      </c>
      <c r="B180" s="4" t="s">
        <v>888</v>
      </c>
      <c r="C180" s="4"/>
      <c r="D180" s="6" t="s">
        <v>889</v>
      </c>
      <c r="E180" s="5">
        <v>25</v>
      </c>
      <c r="F180" s="5">
        <v>25</v>
      </c>
      <c r="G180" s="200">
        <f t="shared" si="2"/>
        <v>100</v>
      </c>
    </row>
    <row r="181" spans="1:7" ht="31.5" outlineLevel="7">
      <c r="A181" s="4" t="s">
        <v>54</v>
      </c>
      <c r="B181" s="4" t="s">
        <v>888</v>
      </c>
      <c r="C181" s="4" t="s">
        <v>384</v>
      </c>
      <c r="D181" s="6" t="s">
        <v>385</v>
      </c>
      <c r="E181" s="5">
        <v>25</v>
      </c>
      <c r="F181" s="5">
        <v>25</v>
      </c>
      <c r="G181" s="200">
        <f t="shared" si="2"/>
        <v>100</v>
      </c>
    </row>
    <row r="182" spans="1:7" ht="78.75" outlineLevel="2">
      <c r="A182" s="4" t="s">
        <v>54</v>
      </c>
      <c r="B182" s="4" t="s">
        <v>124</v>
      </c>
      <c r="C182" s="4"/>
      <c r="D182" s="6" t="s">
        <v>125</v>
      </c>
      <c r="E182" s="5">
        <v>502.1</v>
      </c>
      <c r="F182" s="5">
        <v>467.62</v>
      </c>
      <c r="G182" s="200">
        <f t="shared" si="2"/>
        <v>93.132842063333996</v>
      </c>
    </row>
    <row r="183" spans="1:7" ht="15.75" outlineLevel="7">
      <c r="A183" s="4" t="s">
        <v>54</v>
      </c>
      <c r="B183" s="4" t="s">
        <v>124</v>
      </c>
      <c r="C183" s="4" t="s">
        <v>21</v>
      </c>
      <c r="D183" s="6" t="s">
        <v>22</v>
      </c>
      <c r="E183" s="5">
        <v>502.1</v>
      </c>
      <c r="F183" s="5">
        <v>467.62</v>
      </c>
      <c r="G183" s="200">
        <f t="shared" si="2"/>
        <v>93.132842063333996</v>
      </c>
    </row>
    <row r="184" spans="1:7" ht="47.25" outlineLevel="2">
      <c r="A184" s="4" t="s">
        <v>54</v>
      </c>
      <c r="B184" s="4" t="s">
        <v>890</v>
      </c>
      <c r="C184" s="4"/>
      <c r="D184" s="6" t="s">
        <v>891</v>
      </c>
      <c r="E184" s="5">
        <v>32.270000000000003</v>
      </c>
      <c r="F184" s="5">
        <v>32.270000000000003</v>
      </c>
      <c r="G184" s="200">
        <f t="shared" si="2"/>
        <v>100</v>
      </c>
    </row>
    <row r="185" spans="1:7" ht="47.25" outlineLevel="7">
      <c r="A185" s="4" t="s">
        <v>54</v>
      </c>
      <c r="B185" s="4" t="s">
        <v>890</v>
      </c>
      <c r="C185" s="4" t="s">
        <v>17</v>
      </c>
      <c r="D185" s="6" t="s">
        <v>18</v>
      </c>
      <c r="E185" s="5">
        <v>32.270000000000003</v>
      </c>
      <c r="F185" s="5">
        <v>32.270000000000003</v>
      </c>
      <c r="G185" s="200">
        <f t="shared" si="2"/>
        <v>100</v>
      </c>
    </row>
    <row r="186" spans="1:7" ht="110.25" outlineLevel="2">
      <c r="A186" s="4" t="s">
        <v>54</v>
      </c>
      <c r="B186" s="4" t="s">
        <v>126</v>
      </c>
      <c r="C186" s="4"/>
      <c r="D186" s="6" t="s">
        <v>127</v>
      </c>
      <c r="E186" s="5">
        <v>1.27</v>
      </c>
      <c r="F186" s="5">
        <v>0</v>
      </c>
      <c r="G186" s="200">
        <f t="shared" si="2"/>
        <v>0</v>
      </c>
    </row>
    <row r="187" spans="1:7" ht="15.75" outlineLevel="7">
      <c r="A187" s="4" t="s">
        <v>54</v>
      </c>
      <c r="B187" s="4" t="s">
        <v>126</v>
      </c>
      <c r="C187" s="4" t="s">
        <v>21</v>
      </c>
      <c r="D187" s="6" t="s">
        <v>22</v>
      </c>
      <c r="E187" s="5">
        <v>1.27</v>
      </c>
      <c r="F187" s="5">
        <v>0</v>
      </c>
      <c r="G187" s="200">
        <f t="shared" si="2"/>
        <v>0</v>
      </c>
    </row>
    <row r="188" spans="1:7" ht="15.75" outlineLevel="7">
      <c r="A188" s="186" t="s">
        <v>524</v>
      </c>
      <c r="B188" s="186"/>
      <c r="C188" s="186"/>
      <c r="D188" s="187" t="s">
        <v>525</v>
      </c>
      <c r="E188" s="10">
        <f>E189</f>
        <v>1382.9</v>
      </c>
      <c r="F188" s="10">
        <f>F189</f>
        <v>1382.9</v>
      </c>
      <c r="G188" s="199">
        <f t="shared" si="2"/>
        <v>100</v>
      </c>
    </row>
    <row r="189" spans="1:7" ht="31.5">
      <c r="A189" s="4" t="s">
        <v>128</v>
      </c>
      <c r="B189" s="4"/>
      <c r="C189" s="4"/>
      <c r="D189" s="6" t="s">
        <v>129</v>
      </c>
      <c r="E189" s="5">
        <v>1382.9</v>
      </c>
      <c r="F189" s="5">
        <v>1382.9</v>
      </c>
      <c r="G189" s="200">
        <f t="shared" si="2"/>
        <v>100</v>
      </c>
    </row>
    <row r="190" spans="1:7" ht="63" outlineLevel="1">
      <c r="A190" s="4" t="s">
        <v>128</v>
      </c>
      <c r="B190" s="4" t="s">
        <v>2</v>
      </c>
      <c r="C190" s="4"/>
      <c r="D190" s="6" t="s">
        <v>3</v>
      </c>
      <c r="E190" s="5">
        <v>1382.9</v>
      </c>
      <c r="F190" s="5">
        <v>1382.9</v>
      </c>
      <c r="G190" s="200">
        <f t="shared" si="2"/>
        <v>100</v>
      </c>
    </row>
    <row r="191" spans="1:7" ht="78.75" outlineLevel="2">
      <c r="A191" s="4" t="s">
        <v>128</v>
      </c>
      <c r="B191" s="4" t="s">
        <v>130</v>
      </c>
      <c r="C191" s="4"/>
      <c r="D191" s="6" t="s">
        <v>892</v>
      </c>
      <c r="E191" s="5">
        <v>1382.9</v>
      </c>
      <c r="F191" s="5">
        <v>1382.9</v>
      </c>
      <c r="G191" s="200">
        <f t="shared" si="2"/>
        <v>100</v>
      </c>
    </row>
    <row r="192" spans="1:7" ht="126" outlineLevel="7">
      <c r="A192" s="4" t="s">
        <v>128</v>
      </c>
      <c r="B192" s="4" t="s">
        <v>130</v>
      </c>
      <c r="C192" s="4" t="s">
        <v>5</v>
      </c>
      <c r="D192" s="6" t="s">
        <v>6</v>
      </c>
      <c r="E192" s="5">
        <v>1371.25</v>
      </c>
      <c r="F192" s="5">
        <v>1371.25</v>
      </c>
      <c r="G192" s="200">
        <f t="shared" si="2"/>
        <v>100</v>
      </c>
    </row>
    <row r="193" spans="1:7" ht="47.25" outlineLevel="7">
      <c r="A193" s="4" t="s">
        <v>128</v>
      </c>
      <c r="B193" s="4" t="s">
        <v>130</v>
      </c>
      <c r="C193" s="4" t="s">
        <v>17</v>
      </c>
      <c r="D193" s="6" t="s">
        <v>18</v>
      </c>
      <c r="E193" s="5">
        <v>11.65</v>
      </c>
      <c r="F193" s="5">
        <v>11.65</v>
      </c>
      <c r="G193" s="200">
        <f t="shared" si="2"/>
        <v>100</v>
      </c>
    </row>
    <row r="194" spans="1:7" ht="72.75" customHeight="1" outlineLevel="7">
      <c r="A194" s="186" t="s">
        <v>526</v>
      </c>
      <c r="B194" s="186"/>
      <c r="C194" s="186"/>
      <c r="D194" s="187" t="s">
        <v>527</v>
      </c>
      <c r="E194" s="10">
        <f>E195+E242</f>
        <v>27899.35</v>
      </c>
      <c r="F194" s="10">
        <f>F195+F242</f>
        <v>26775.18</v>
      </c>
      <c r="G194" s="199">
        <f t="shared" si="2"/>
        <v>95.970622971502934</v>
      </c>
    </row>
    <row r="195" spans="1:7" ht="63">
      <c r="A195" s="4" t="s">
        <v>131</v>
      </c>
      <c r="B195" s="4"/>
      <c r="C195" s="4"/>
      <c r="D195" s="6" t="s">
        <v>132</v>
      </c>
      <c r="E195" s="5">
        <v>27800.35</v>
      </c>
      <c r="F195" s="5">
        <v>26688.959999999999</v>
      </c>
      <c r="G195" s="200">
        <f t="shared" si="2"/>
        <v>96.002244576057493</v>
      </c>
    </row>
    <row r="196" spans="1:7" ht="63" outlineLevel="1">
      <c r="A196" s="4" t="s">
        <v>131</v>
      </c>
      <c r="B196" s="4" t="s">
        <v>56</v>
      </c>
      <c r="C196" s="4"/>
      <c r="D196" s="6" t="s">
        <v>57</v>
      </c>
      <c r="E196" s="5">
        <v>27785.35</v>
      </c>
      <c r="F196" s="5">
        <v>26673.96</v>
      </c>
      <c r="G196" s="200">
        <f t="shared" si="2"/>
        <v>96.00008637645378</v>
      </c>
    </row>
    <row r="197" spans="1:7" ht="31.5" outlineLevel="2">
      <c r="A197" s="4" t="s">
        <v>131</v>
      </c>
      <c r="B197" s="4" t="s">
        <v>133</v>
      </c>
      <c r="C197" s="4"/>
      <c r="D197" s="6" t="s">
        <v>134</v>
      </c>
      <c r="E197" s="5">
        <v>318.25</v>
      </c>
      <c r="F197" s="5">
        <v>318.25</v>
      </c>
      <c r="G197" s="200">
        <f t="shared" si="2"/>
        <v>100</v>
      </c>
    </row>
    <row r="198" spans="1:7" ht="110.25" outlineLevel="3">
      <c r="A198" s="4" t="s">
        <v>131</v>
      </c>
      <c r="B198" s="4" t="s">
        <v>893</v>
      </c>
      <c r="C198" s="4"/>
      <c r="D198" s="6" t="s">
        <v>135</v>
      </c>
      <c r="E198" s="5">
        <v>318.25</v>
      </c>
      <c r="F198" s="5">
        <v>318.25</v>
      </c>
      <c r="G198" s="200">
        <f t="shared" si="2"/>
        <v>100</v>
      </c>
    </row>
    <row r="199" spans="1:7" ht="47.25" outlineLevel="4">
      <c r="A199" s="4" t="s">
        <v>131</v>
      </c>
      <c r="B199" s="4" t="s">
        <v>894</v>
      </c>
      <c r="C199" s="4"/>
      <c r="D199" s="6" t="s">
        <v>895</v>
      </c>
      <c r="E199" s="5">
        <v>223.3</v>
      </c>
      <c r="F199" s="5">
        <v>223.3</v>
      </c>
      <c r="G199" s="200">
        <f t="shared" si="2"/>
        <v>100</v>
      </c>
    </row>
    <row r="200" spans="1:7" ht="47.25" outlineLevel="7">
      <c r="A200" s="4" t="s">
        <v>131</v>
      </c>
      <c r="B200" s="4" t="s">
        <v>894</v>
      </c>
      <c r="C200" s="4" t="s">
        <v>17</v>
      </c>
      <c r="D200" s="6" t="s">
        <v>18</v>
      </c>
      <c r="E200" s="5">
        <v>223.3</v>
      </c>
      <c r="F200" s="5">
        <v>223.3</v>
      </c>
      <c r="G200" s="200">
        <f t="shared" si="2"/>
        <v>100</v>
      </c>
    </row>
    <row r="201" spans="1:7" ht="31.5" outlineLevel="4">
      <c r="A201" s="4" t="s">
        <v>131</v>
      </c>
      <c r="B201" s="4" t="s">
        <v>896</v>
      </c>
      <c r="C201" s="4"/>
      <c r="D201" s="6" t="s">
        <v>136</v>
      </c>
      <c r="E201" s="5">
        <v>94.95</v>
      </c>
      <c r="F201" s="5">
        <v>94.95</v>
      </c>
      <c r="G201" s="200">
        <f t="shared" si="2"/>
        <v>100</v>
      </c>
    </row>
    <row r="202" spans="1:7" ht="78" customHeight="1" outlineLevel="7">
      <c r="A202" s="4" t="s">
        <v>131</v>
      </c>
      <c r="B202" s="4" t="s">
        <v>896</v>
      </c>
      <c r="C202" s="4" t="s">
        <v>17</v>
      </c>
      <c r="D202" s="6" t="s">
        <v>18</v>
      </c>
      <c r="E202" s="5">
        <v>94.95</v>
      </c>
      <c r="F202" s="5">
        <v>94.95</v>
      </c>
      <c r="G202" s="200">
        <f t="shared" si="2"/>
        <v>100</v>
      </c>
    </row>
    <row r="203" spans="1:7" ht="126" outlineLevel="2">
      <c r="A203" s="4" t="s">
        <v>131</v>
      </c>
      <c r="B203" s="4" t="s">
        <v>137</v>
      </c>
      <c r="C203" s="4"/>
      <c r="D203" s="6" t="s">
        <v>138</v>
      </c>
      <c r="E203" s="5">
        <v>1621.44</v>
      </c>
      <c r="F203" s="5">
        <v>569.44000000000005</v>
      </c>
      <c r="G203" s="200">
        <f t="shared" si="2"/>
        <v>35.119400039471088</v>
      </c>
    </row>
    <row r="204" spans="1:7" ht="63" outlineLevel="3">
      <c r="A204" s="4" t="s">
        <v>131</v>
      </c>
      <c r="B204" s="4" t="s">
        <v>139</v>
      </c>
      <c r="C204" s="4"/>
      <c r="D204" s="6" t="s">
        <v>140</v>
      </c>
      <c r="E204" s="5">
        <v>84.5</v>
      </c>
      <c r="F204" s="5">
        <v>84.5</v>
      </c>
      <c r="G204" s="200">
        <f t="shared" si="2"/>
        <v>100</v>
      </c>
    </row>
    <row r="205" spans="1:7" ht="78.75" outlineLevel="4">
      <c r="A205" s="4" t="s">
        <v>131</v>
      </c>
      <c r="B205" s="4" t="s">
        <v>897</v>
      </c>
      <c r="C205" s="4"/>
      <c r="D205" s="6" t="s">
        <v>898</v>
      </c>
      <c r="E205" s="5">
        <v>84.5</v>
      </c>
      <c r="F205" s="5">
        <v>84.5</v>
      </c>
      <c r="G205" s="200">
        <f t="shared" si="2"/>
        <v>100</v>
      </c>
    </row>
    <row r="206" spans="1:7" ht="47.25" outlineLevel="7">
      <c r="A206" s="4" t="s">
        <v>131</v>
      </c>
      <c r="B206" s="4" t="s">
        <v>897</v>
      </c>
      <c r="C206" s="4" t="s">
        <v>17</v>
      </c>
      <c r="D206" s="6" t="s">
        <v>18</v>
      </c>
      <c r="E206" s="5">
        <v>84.5</v>
      </c>
      <c r="F206" s="5">
        <v>84.5</v>
      </c>
      <c r="G206" s="200">
        <f t="shared" ref="G206:G269" si="3">(F206/E206)*100</f>
        <v>100</v>
      </c>
    </row>
    <row r="207" spans="1:7" ht="78.75" outlineLevel="3">
      <c r="A207" s="4" t="s">
        <v>131</v>
      </c>
      <c r="B207" s="4" t="s">
        <v>141</v>
      </c>
      <c r="C207" s="4"/>
      <c r="D207" s="6" t="s">
        <v>899</v>
      </c>
      <c r="E207" s="5">
        <v>57.09</v>
      </c>
      <c r="F207" s="5">
        <v>57.09</v>
      </c>
      <c r="G207" s="200">
        <f t="shared" si="3"/>
        <v>100</v>
      </c>
    </row>
    <row r="208" spans="1:7" ht="63" outlineLevel="4">
      <c r="A208" s="4" t="s">
        <v>131</v>
      </c>
      <c r="B208" s="4" t="s">
        <v>900</v>
      </c>
      <c r="C208" s="4"/>
      <c r="D208" s="6" t="s">
        <v>901</v>
      </c>
      <c r="E208" s="5">
        <v>16.59</v>
      </c>
      <c r="F208" s="5">
        <v>16.59</v>
      </c>
      <c r="G208" s="200">
        <f t="shared" si="3"/>
        <v>100</v>
      </c>
    </row>
    <row r="209" spans="1:7" ht="47.25" outlineLevel="7">
      <c r="A209" s="4" t="s">
        <v>131</v>
      </c>
      <c r="B209" s="4" t="s">
        <v>900</v>
      </c>
      <c r="C209" s="4" t="s">
        <v>17</v>
      </c>
      <c r="D209" s="6" t="s">
        <v>18</v>
      </c>
      <c r="E209" s="5">
        <v>16.59</v>
      </c>
      <c r="F209" s="5">
        <v>16.59</v>
      </c>
      <c r="G209" s="200">
        <f t="shared" si="3"/>
        <v>100</v>
      </c>
    </row>
    <row r="210" spans="1:7" ht="78.75" outlineLevel="4">
      <c r="A210" s="4" t="s">
        <v>131</v>
      </c>
      <c r="B210" s="4" t="s">
        <v>902</v>
      </c>
      <c r="C210" s="4"/>
      <c r="D210" s="6" t="s">
        <v>903</v>
      </c>
      <c r="E210" s="5">
        <v>40.5</v>
      </c>
      <c r="F210" s="5">
        <v>40.5</v>
      </c>
      <c r="G210" s="200">
        <f t="shared" si="3"/>
        <v>100</v>
      </c>
    </row>
    <row r="211" spans="1:7" ht="47.25" outlineLevel="7">
      <c r="A211" s="4" t="s">
        <v>131</v>
      </c>
      <c r="B211" s="4" t="s">
        <v>902</v>
      </c>
      <c r="C211" s="4" t="s">
        <v>17</v>
      </c>
      <c r="D211" s="6" t="s">
        <v>18</v>
      </c>
      <c r="E211" s="5">
        <v>40.5</v>
      </c>
      <c r="F211" s="5">
        <v>40.5</v>
      </c>
      <c r="G211" s="200">
        <f t="shared" si="3"/>
        <v>100</v>
      </c>
    </row>
    <row r="212" spans="1:7" ht="110.25" outlineLevel="3">
      <c r="A212" s="4" t="s">
        <v>131</v>
      </c>
      <c r="B212" s="4" t="s">
        <v>142</v>
      </c>
      <c r="C212" s="4"/>
      <c r="D212" s="6" t="s">
        <v>904</v>
      </c>
      <c r="E212" s="5">
        <v>1464.85</v>
      </c>
      <c r="F212" s="5">
        <v>427.85</v>
      </c>
      <c r="G212" s="200">
        <f t="shared" si="3"/>
        <v>29.20776871352016</v>
      </c>
    </row>
    <row r="213" spans="1:7" ht="63" outlineLevel="4">
      <c r="A213" s="4" t="s">
        <v>131</v>
      </c>
      <c r="B213" s="4" t="s">
        <v>905</v>
      </c>
      <c r="C213" s="4"/>
      <c r="D213" s="6" t="s">
        <v>906</v>
      </c>
      <c r="E213" s="5">
        <v>1464.85</v>
      </c>
      <c r="F213" s="5">
        <v>427.85</v>
      </c>
      <c r="G213" s="200">
        <f t="shared" si="3"/>
        <v>29.20776871352016</v>
      </c>
    </row>
    <row r="214" spans="1:7" ht="47.25" outlineLevel="7">
      <c r="A214" s="4" t="s">
        <v>131</v>
      </c>
      <c r="B214" s="4" t="s">
        <v>905</v>
      </c>
      <c r="C214" s="4" t="s">
        <v>17</v>
      </c>
      <c r="D214" s="6" t="s">
        <v>18</v>
      </c>
      <c r="E214" s="5">
        <v>1464.85</v>
      </c>
      <c r="F214" s="5">
        <v>427.85</v>
      </c>
      <c r="G214" s="200">
        <f t="shared" si="3"/>
        <v>29.20776871352016</v>
      </c>
    </row>
    <row r="215" spans="1:7" ht="78.75" outlineLevel="3">
      <c r="A215" s="4" t="s">
        <v>131</v>
      </c>
      <c r="B215" s="4" t="s">
        <v>907</v>
      </c>
      <c r="C215" s="4"/>
      <c r="D215" s="6" t="s">
        <v>908</v>
      </c>
      <c r="E215" s="5">
        <v>15</v>
      </c>
      <c r="F215" s="5">
        <v>0</v>
      </c>
      <c r="G215" s="200">
        <f t="shared" si="3"/>
        <v>0</v>
      </c>
    </row>
    <row r="216" spans="1:7" ht="63" outlineLevel="4">
      <c r="A216" s="4" t="s">
        <v>131</v>
      </c>
      <c r="B216" s="4" t="s">
        <v>909</v>
      </c>
      <c r="C216" s="4"/>
      <c r="D216" s="6" t="s">
        <v>910</v>
      </c>
      <c r="E216" s="5">
        <v>15</v>
      </c>
      <c r="F216" s="5">
        <v>0</v>
      </c>
      <c r="G216" s="200">
        <f t="shared" si="3"/>
        <v>0</v>
      </c>
    </row>
    <row r="217" spans="1:7" ht="47.25" outlineLevel="7">
      <c r="A217" s="4" t="s">
        <v>131</v>
      </c>
      <c r="B217" s="4" t="s">
        <v>909</v>
      </c>
      <c r="C217" s="4" t="s">
        <v>17</v>
      </c>
      <c r="D217" s="6" t="s">
        <v>18</v>
      </c>
      <c r="E217" s="5">
        <v>15</v>
      </c>
      <c r="F217" s="5">
        <v>0</v>
      </c>
      <c r="G217" s="200">
        <f t="shared" si="3"/>
        <v>0</v>
      </c>
    </row>
    <row r="218" spans="1:7" ht="47.25" outlineLevel="2">
      <c r="A218" s="4" t="s">
        <v>131</v>
      </c>
      <c r="B218" s="4" t="s">
        <v>143</v>
      </c>
      <c r="C218" s="4"/>
      <c r="D218" s="6" t="s">
        <v>144</v>
      </c>
      <c r="E218" s="5">
        <v>20901.759999999998</v>
      </c>
      <c r="F218" s="5">
        <v>20853.189999999999</v>
      </c>
      <c r="G218" s="200">
        <f t="shared" si="3"/>
        <v>99.767627223736184</v>
      </c>
    </row>
    <row r="219" spans="1:7" ht="78.75" outlineLevel="3">
      <c r="A219" s="4" t="s">
        <v>131</v>
      </c>
      <c r="B219" s="4" t="s">
        <v>911</v>
      </c>
      <c r="C219" s="4"/>
      <c r="D219" s="6" t="s">
        <v>145</v>
      </c>
      <c r="E219" s="5">
        <v>20901.759999999998</v>
      </c>
      <c r="F219" s="5">
        <v>20853.189999999999</v>
      </c>
      <c r="G219" s="200">
        <f t="shared" si="3"/>
        <v>99.767627223736184</v>
      </c>
    </row>
    <row r="220" spans="1:7" ht="63" outlineLevel="4">
      <c r="A220" s="4" t="s">
        <v>131</v>
      </c>
      <c r="B220" s="4" t="s">
        <v>912</v>
      </c>
      <c r="C220" s="4"/>
      <c r="D220" s="6" t="s">
        <v>146</v>
      </c>
      <c r="E220" s="5">
        <v>16269.01</v>
      </c>
      <c r="F220" s="5">
        <v>16220.43</v>
      </c>
      <c r="G220" s="200">
        <f t="shared" si="3"/>
        <v>99.701395475201011</v>
      </c>
    </row>
    <row r="221" spans="1:7" ht="126" outlineLevel="7">
      <c r="A221" s="4" t="s">
        <v>131</v>
      </c>
      <c r="B221" s="4" t="s">
        <v>912</v>
      </c>
      <c r="C221" s="4" t="s">
        <v>5</v>
      </c>
      <c r="D221" s="6" t="s">
        <v>6</v>
      </c>
      <c r="E221" s="5">
        <v>13074.29</v>
      </c>
      <c r="F221" s="5">
        <v>13074.29</v>
      </c>
      <c r="G221" s="200">
        <f t="shared" si="3"/>
        <v>100</v>
      </c>
    </row>
    <row r="222" spans="1:7" ht="47.25" outlineLevel="7">
      <c r="A222" s="4" t="s">
        <v>131</v>
      </c>
      <c r="B222" s="4" t="s">
        <v>912</v>
      </c>
      <c r="C222" s="4" t="s">
        <v>17</v>
      </c>
      <c r="D222" s="6" t="s">
        <v>18</v>
      </c>
      <c r="E222" s="5">
        <v>3164.6</v>
      </c>
      <c r="F222" s="5">
        <v>3116.02</v>
      </c>
      <c r="G222" s="200">
        <f t="shared" si="3"/>
        <v>98.464892877456862</v>
      </c>
    </row>
    <row r="223" spans="1:7" ht="15.75" outlineLevel="7">
      <c r="A223" s="4" t="s">
        <v>131</v>
      </c>
      <c r="B223" s="4" t="s">
        <v>912</v>
      </c>
      <c r="C223" s="4" t="s">
        <v>21</v>
      </c>
      <c r="D223" s="6" t="s">
        <v>22</v>
      </c>
      <c r="E223" s="5">
        <v>30.12</v>
      </c>
      <c r="F223" s="5">
        <v>30.12</v>
      </c>
      <c r="G223" s="200">
        <f t="shared" si="3"/>
        <v>100</v>
      </c>
    </row>
    <row r="224" spans="1:7" ht="110.25" outlineLevel="4">
      <c r="A224" s="4" t="s">
        <v>131</v>
      </c>
      <c r="B224" s="4" t="s">
        <v>913</v>
      </c>
      <c r="C224" s="4"/>
      <c r="D224" s="6" t="s">
        <v>147</v>
      </c>
      <c r="E224" s="5">
        <v>92.19</v>
      </c>
      <c r="F224" s="5">
        <v>92.19</v>
      </c>
      <c r="G224" s="200">
        <f t="shared" si="3"/>
        <v>100</v>
      </c>
    </row>
    <row r="225" spans="1:7" ht="47.25" outlineLevel="7">
      <c r="A225" s="4" t="s">
        <v>131</v>
      </c>
      <c r="B225" s="4" t="s">
        <v>913</v>
      </c>
      <c r="C225" s="4" t="s">
        <v>17</v>
      </c>
      <c r="D225" s="6" t="s">
        <v>18</v>
      </c>
      <c r="E225" s="5">
        <v>92.19</v>
      </c>
      <c r="F225" s="5">
        <v>92.19</v>
      </c>
      <c r="G225" s="200">
        <f t="shared" si="3"/>
        <v>100</v>
      </c>
    </row>
    <row r="226" spans="1:7" ht="110.25" outlineLevel="4">
      <c r="A226" s="4" t="s">
        <v>131</v>
      </c>
      <c r="B226" s="4" t="s">
        <v>914</v>
      </c>
      <c r="C226" s="4"/>
      <c r="D226" s="6" t="s">
        <v>148</v>
      </c>
      <c r="E226" s="5">
        <v>24.5</v>
      </c>
      <c r="F226" s="5">
        <v>24.5</v>
      </c>
      <c r="G226" s="200">
        <f t="shared" si="3"/>
        <v>100</v>
      </c>
    </row>
    <row r="227" spans="1:7" ht="47.25" outlineLevel="7">
      <c r="A227" s="4" t="s">
        <v>131</v>
      </c>
      <c r="B227" s="4" t="s">
        <v>914</v>
      </c>
      <c r="C227" s="4" t="s">
        <v>17</v>
      </c>
      <c r="D227" s="6" t="s">
        <v>18</v>
      </c>
      <c r="E227" s="5">
        <v>24.5</v>
      </c>
      <c r="F227" s="5">
        <v>24.5</v>
      </c>
      <c r="G227" s="200">
        <f t="shared" si="3"/>
        <v>100</v>
      </c>
    </row>
    <row r="228" spans="1:7" ht="47.25" outlineLevel="4">
      <c r="A228" s="4" t="s">
        <v>131</v>
      </c>
      <c r="B228" s="4" t="s">
        <v>915</v>
      </c>
      <c r="C228" s="4"/>
      <c r="D228" s="6" t="s">
        <v>149</v>
      </c>
      <c r="E228" s="5">
        <v>69.81</v>
      </c>
      <c r="F228" s="5">
        <v>69.81</v>
      </c>
      <c r="G228" s="200">
        <f t="shared" si="3"/>
        <v>100</v>
      </c>
    </row>
    <row r="229" spans="1:7" ht="47.25" outlineLevel="7">
      <c r="A229" s="4" t="s">
        <v>131</v>
      </c>
      <c r="B229" s="4" t="s">
        <v>915</v>
      </c>
      <c r="C229" s="4" t="s">
        <v>17</v>
      </c>
      <c r="D229" s="6" t="s">
        <v>18</v>
      </c>
      <c r="E229" s="5">
        <v>69.81</v>
      </c>
      <c r="F229" s="5">
        <v>69.81</v>
      </c>
      <c r="G229" s="200">
        <f t="shared" si="3"/>
        <v>100</v>
      </c>
    </row>
    <row r="230" spans="1:7" ht="47.25" outlineLevel="4">
      <c r="A230" s="4" t="s">
        <v>131</v>
      </c>
      <c r="B230" s="4" t="s">
        <v>916</v>
      </c>
      <c r="C230" s="4"/>
      <c r="D230" s="6" t="s">
        <v>917</v>
      </c>
      <c r="E230" s="5">
        <v>4416.25</v>
      </c>
      <c r="F230" s="5">
        <v>4416.25</v>
      </c>
      <c r="G230" s="200">
        <f t="shared" si="3"/>
        <v>100</v>
      </c>
    </row>
    <row r="231" spans="1:7" ht="47.25" outlineLevel="7">
      <c r="A231" s="4" t="s">
        <v>131</v>
      </c>
      <c r="B231" s="4" t="s">
        <v>916</v>
      </c>
      <c r="C231" s="4" t="s">
        <v>17</v>
      </c>
      <c r="D231" s="6" t="s">
        <v>18</v>
      </c>
      <c r="E231" s="5">
        <v>4416.25</v>
      </c>
      <c r="F231" s="5">
        <v>4416.25</v>
      </c>
      <c r="G231" s="200">
        <f t="shared" si="3"/>
        <v>100</v>
      </c>
    </row>
    <row r="232" spans="1:7" ht="63" outlineLevel="4">
      <c r="A232" s="4" t="s">
        <v>131</v>
      </c>
      <c r="B232" s="4" t="s">
        <v>918</v>
      </c>
      <c r="C232" s="4"/>
      <c r="D232" s="6" t="s">
        <v>150</v>
      </c>
      <c r="E232" s="5">
        <v>30</v>
      </c>
      <c r="F232" s="5">
        <v>30</v>
      </c>
      <c r="G232" s="200">
        <f t="shared" si="3"/>
        <v>100</v>
      </c>
    </row>
    <row r="233" spans="1:7" ht="47.25" outlineLevel="7">
      <c r="A233" s="4" t="s">
        <v>131</v>
      </c>
      <c r="B233" s="4" t="s">
        <v>918</v>
      </c>
      <c r="C233" s="4" t="s">
        <v>17</v>
      </c>
      <c r="D233" s="6" t="s">
        <v>18</v>
      </c>
      <c r="E233" s="5">
        <v>30</v>
      </c>
      <c r="F233" s="5">
        <v>30</v>
      </c>
      <c r="G233" s="200">
        <f t="shared" si="3"/>
        <v>100</v>
      </c>
    </row>
    <row r="234" spans="1:7" ht="63" outlineLevel="2">
      <c r="A234" s="4" t="s">
        <v>131</v>
      </c>
      <c r="B234" s="4" t="s">
        <v>151</v>
      </c>
      <c r="C234" s="4"/>
      <c r="D234" s="6" t="s">
        <v>152</v>
      </c>
      <c r="E234" s="5">
        <v>4943.8999999999996</v>
      </c>
      <c r="F234" s="5">
        <v>4933.09</v>
      </c>
      <c r="G234" s="200">
        <f t="shared" si="3"/>
        <v>99.781346710087192</v>
      </c>
    </row>
    <row r="235" spans="1:7" ht="78.75" outlineLevel="3">
      <c r="A235" s="4" t="s">
        <v>131</v>
      </c>
      <c r="B235" s="4" t="s">
        <v>153</v>
      </c>
      <c r="C235" s="4"/>
      <c r="D235" s="6" t="s">
        <v>154</v>
      </c>
      <c r="E235" s="5">
        <v>4943.8999999999996</v>
      </c>
      <c r="F235" s="5">
        <v>4933.09</v>
      </c>
      <c r="G235" s="200">
        <f t="shared" si="3"/>
        <v>99.781346710087192</v>
      </c>
    </row>
    <row r="236" spans="1:7" ht="47.25" outlineLevel="4">
      <c r="A236" s="4" t="s">
        <v>131</v>
      </c>
      <c r="B236" s="4" t="s">
        <v>155</v>
      </c>
      <c r="C236" s="4"/>
      <c r="D236" s="6" t="s">
        <v>156</v>
      </c>
      <c r="E236" s="5">
        <v>4943.8999999999996</v>
      </c>
      <c r="F236" s="5">
        <v>4933.09</v>
      </c>
      <c r="G236" s="200">
        <f t="shared" si="3"/>
        <v>99.781346710087192</v>
      </c>
    </row>
    <row r="237" spans="1:7" ht="126" outlineLevel="7">
      <c r="A237" s="4" t="s">
        <v>131</v>
      </c>
      <c r="B237" s="4" t="s">
        <v>155</v>
      </c>
      <c r="C237" s="4" t="s">
        <v>5</v>
      </c>
      <c r="D237" s="6" t="s">
        <v>6</v>
      </c>
      <c r="E237" s="5">
        <v>4654.54</v>
      </c>
      <c r="F237" s="5">
        <v>4654.5200000000004</v>
      </c>
      <c r="G237" s="200">
        <f t="shared" si="3"/>
        <v>99.999570311996465</v>
      </c>
    </row>
    <row r="238" spans="1:7" ht="47.25" outlineLevel="7">
      <c r="A238" s="4" t="s">
        <v>131</v>
      </c>
      <c r="B238" s="4" t="s">
        <v>155</v>
      </c>
      <c r="C238" s="4" t="s">
        <v>17</v>
      </c>
      <c r="D238" s="6" t="s">
        <v>18</v>
      </c>
      <c r="E238" s="5">
        <v>289.36</v>
      </c>
      <c r="F238" s="5">
        <v>278.57</v>
      </c>
      <c r="G238" s="200">
        <f t="shared" si="3"/>
        <v>96.271081006358855</v>
      </c>
    </row>
    <row r="239" spans="1:7" ht="47.25" outlineLevel="1">
      <c r="A239" s="4" t="s">
        <v>131</v>
      </c>
      <c r="B239" s="4" t="s">
        <v>122</v>
      </c>
      <c r="C239" s="4"/>
      <c r="D239" s="6" t="s">
        <v>123</v>
      </c>
      <c r="E239" s="5">
        <v>15</v>
      </c>
      <c r="F239" s="5">
        <v>15</v>
      </c>
      <c r="G239" s="200">
        <f t="shared" si="3"/>
        <v>100</v>
      </c>
    </row>
    <row r="240" spans="1:7" ht="63" outlineLevel="2">
      <c r="A240" s="4" t="s">
        <v>131</v>
      </c>
      <c r="B240" s="4" t="s">
        <v>919</v>
      </c>
      <c r="C240" s="4"/>
      <c r="D240" s="6" t="s">
        <v>920</v>
      </c>
      <c r="E240" s="5">
        <v>15</v>
      </c>
      <c r="F240" s="5">
        <v>15</v>
      </c>
      <c r="G240" s="200">
        <f t="shared" si="3"/>
        <v>100</v>
      </c>
    </row>
    <row r="241" spans="1:7" ht="47.25" outlineLevel="7">
      <c r="A241" s="4" t="s">
        <v>131</v>
      </c>
      <c r="B241" s="4" t="s">
        <v>919</v>
      </c>
      <c r="C241" s="4" t="s">
        <v>17</v>
      </c>
      <c r="D241" s="6" t="s">
        <v>18</v>
      </c>
      <c r="E241" s="5">
        <v>15</v>
      </c>
      <c r="F241" s="5">
        <v>15</v>
      </c>
      <c r="G241" s="200">
        <f t="shared" si="3"/>
        <v>100</v>
      </c>
    </row>
    <row r="242" spans="1:7" ht="63">
      <c r="A242" s="4" t="s">
        <v>157</v>
      </c>
      <c r="B242" s="4"/>
      <c r="C242" s="4"/>
      <c r="D242" s="6" t="s">
        <v>158</v>
      </c>
      <c r="E242" s="5">
        <v>99</v>
      </c>
      <c r="F242" s="5">
        <v>86.22</v>
      </c>
      <c r="G242" s="200">
        <f t="shared" si="3"/>
        <v>87.090909090909079</v>
      </c>
    </row>
    <row r="243" spans="1:7" ht="63" outlineLevel="1">
      <c r="A243" s="4" t="s">
        <v>157</v>
      </c>
      <c r="B243" s="4" t="s">
        <v>56</v>
      </c>
      <c r="C243" s="4"/>
      <c r="D243" s="6" t="s">
        <v>57</v>
      </c>
      <c r="E243" s="5">
        <v>99</v>
      </c>
      <c r="F243" s="5">
        <v>86.22</v>
      </c>
      <c r="G243" s="200">
        <f t="shared" si="3"/>
        <v>87.090909090909079</v>
      </c>
    </row>
    <row r="244" spans="1:7" ht="43.5" customHeight="1" outlineLevel="2">
      <c r="A244" s="4" t="s">
        <v>157</v>
      </c>
      <c r="B244" s="4" t="s">
        <v>58</v>
      </c>
      <c r="C244" s="4"/>
      <c r="D244" s="6" t="s">
        <v>59</v>
      </c>
      <c r="E244" s="5">
        <v>99</v>
      </c>
      <c r="F244" s="5">
        <v>86.22</v>
      </c>
      <c r="G244" s="200">
        <f t="shared" si="3"/>
        <v>87.090909090909079</v>
      </c>
    </row>
    <row r="245" spans="1:7" ht="63" outlineLevel="3">
      <c r="A245" s="4" t="s">
        <v>157</v>
      </c>
      <c r="B245" s="4" t="s">
        <v>921</v>
      </c>
      <c r="C245" s="4"/>
      <c r="D245" s="6" t="s">
        <v>160</v>
      </c>
      <c r="E245" s="5">
        <v>99</v>
      </c>
      <c r="F245" s="5">
        <v>86.22</v>
      </c>
      <c r="G245" s="200">
        <f t="shared" si="3"/>
        <v>87.090909090909079</v>
      </c>
    </row>
    <row r="246" spans="1:7" ht="92.25" customHeight="1" outlineLevel="4">
      <c r="A246" s="4" t="s">
        <v>157</v>
      </c>
      <c r="B246" s="4" t="s">
        <v>922</v>
      </c>
      <c r="C246" s="4"/>
      <c r="D246" s="6" t="s">
        <v>161</v>
      </c>
      <c r="E246" s="5">
        <v>99</v>
      </c>
      <c r="F246" s="5">
        <v>86.22</v>
      </c>
      <c r="G246" s="200">
        <f t="shared" si="3"/>
        <v>87.090909090909079</v>
      </c>
    </row>
    <row r="247" spans="1:7" ht="126" outlineLevel="7">
      <c r="A247" s="4" t="s">
        <v>157</v>
      </c>
      <c r="B247" s="4" t="s">
        <v>922</v>
      </c>
      <c r="C247" s="4" t="s">
        <v>5</v>
      </c>
      <c r="D247" s="6" t="s">
        <v>6</v>
      </c>
      <c r="E247" s="5">
        <v>99</v>
      </c>
      <c r="F247" s="5">
        <v>86.22</v>
      </c>
      <c r="G247" s="200">
        <f t="shared" si="3"/>
        <v>87.090909090909079</v>
      </c>
    </row>
    <row r="248" spans="1:7" ht="31.5" outlineLevel="7">
      <c r="A248" s="186" t="s">
        <v>528</v>
      </c>
      <c r="B248" s="186"/>
      <c r="C248" s="186"/>
      <c r="D248" s="187" t="s">
        <v>529</v>
      </c>
      <c r="E248" s="10">
        <f>E249+E261+E282+E290+E296+E321</f>
        <v>133120.14000000001</v>
      </c>
      <c r="F248" s="10">
        <f>F249+F261+F282+F290+F296+F321</f>
        <v>127645.53</v>
      </c>
      <c r="G248" s="199">
        <f t="shared" si="3"/>
        <v>95.88746676498387</v>
      </c>
    </row>
    <row r="249" spans="1:7" ht="15.75">
      <c r="A249" s="4" t="s">
        <v>162</v>
      </c>
      <c r="B249" s="4"/>
      <c r="C249" s="4"/>
      <c r="D249" s="6" t="s">
        <v>163</v>
      </c>
      <c r="E249" s="5">
        <v>4908.28</v>
      </c>
      <c r="F249" s="5">
        <v>4789.9399999999996</v>
      </c>
      <c r="G249" s="200">
        <f t="shared" si="3"/>
        <v>97.588972104280927</v>
      </c>
    </row>
    <row r="250" spans="1:7" ht="71.25" customHeight="1" outlineLevel="1">
      <c r="A250" s="4" t="s">
        <v>162</v>
      </c>
      <c r="B250" s="4" t="s">
        <v>164</v>
      </c>
      <c r="C250" s="4"/>
      <c r="D250" s="6" t="s">
        <v>165</v>
      </c>
      <c r="E250" s="5">
        <v>4862.6000000000004</v>
      </c>
      <c r="F250" s="5">
        <v>4744.26</v>
      </c>
      <c r="G250" s="200">
        <f t="shared" si="3"/>
        <v>97.566322543495247</v>
      </c>
    </row>
    <row r="251" spans="1:7" ht="54.75" customHeight="1" outlineLevel="2">
      <c r="A251" s="4" t="s">
        <v>162</v>
      </c>
      <c r="B251" s="4" t="s">
        <v>288</v>
      </c>
      <c r="C251" s="4"/>
      <c r="D251" s="6" t="s">
        <v>167</v>
      </c>
      <c r="E251" s="5">
        <v>4862.6000000000004</v>
      </c>
      <c r="F251" s="5">
        <v>4744.26</v>
      </c>
      <c r="G251" s="200">
        <f t="shared" si="3"/>
        <v>97.566322543495247</v>
      </c>
    </row>
    <row r="252" spans="1:7" ht="94.5" outlineLevel="3">
      <c r="A252" s="4" t="s">
        <v>162</v>
      </c>
      <c r="B252" s="4" t="s">
        <v>923</v>
      </c>
      <c r="C252" s="4"/>
      <c r="D252" s="6" t="s">
        <v>169</v>
      </c>
      <c r="E252" s="5">
        <v>4862.6000000000004</v>
      </c>
      <c r="F252" s="5">
        <v>4744.26</v>
      </c>
      <c r="G252" s="200">
        <f t="shared" si="3"/>
        <v>97.566322543495247</v>
      </c>
    </row>
    <row r="253" spans="1:7" ht="31.5" outlineLevel="4">
      <c r="A253" s="4" t="s">
        <v>162</v>
      </c>
      <c r="B253" s="4" t="s">
        <v>924</v>
      </c>
      <c r="C253" s="4"/>
      <c r="D253" s="6" t="s">
        <v>16</v>
      </c>
      <c r="E253" s="5">
        <v>4862.6000000000004</v>
      </c>
      <c r="F253" s="5">
        <v>4744.26</v>
      </c>
      <c r="G253" s="200">
        <f t="shared" si="3"/>
        <v>97.566322543495247</v>
      </c>
    </row>
    <row r="254" spans="1:7" ht="126" outlineLevel="7">
      <c r="A254" s="4" t="s">
        <v>162</v>
      </c>
      <c r="B254" s="4" t="s">
        <v>924</v>
      </c>
      <c r="C254" s="4" t="s">
        <v>5</v>
      </c>
      <c r="D254" s="6" t="s">
        <v>6</v>
      </c>
      <c r="E254" s="5">
        <v>4442.09</v>
      </c>
      <c r="F254" s="5">
        <v>4323.75</v>
      </c>
      <c r="G254" s="200">
        <f t="shared" si="3"/>
        <v>97.335938713533494</v>
      </c>
    </row>
    <row r="255" spans="1:7" ht="47.25" outlineLevel="7">
      <c r="A255" s="4" t="s">
        <v>162</v>
      </c>
      <c r="B255" s="4" t="s">
        <v>924</v>
      </c>
      <c r="C255" s="4" t="s">
        <v>17</v>
      </c>
      <c r="D255" s="6" t="s">
        <v>18</v>
      </c>
      <c r="E255" s="5">
        <v>141.5</v>
      </c>
      <c r="F255" s="5">
        <v>141.5</v>
      </c>
      <c r="G255" s="200">
        <f t="shared" si="3"/>
        <v>100</v>
      </c>
    </row>
    <row r="256" spans="1:7" ht="31.5" outlineLevel="7">
      <c r="A256" s="4" t="s">
        <v>162</v>
      </c>
      <c r="B256" s="4" t="s">
        <v>924</v>
      </c>
      <c r="C256" s="4" t="s">
        <v>384</v>
      </c>
      <c r="D256" s="6" t="s">
        <v>385</v>
      </c>
      <c r="E256" s="5">
        <v>1.46</v>
      </c>
      <c r="F256" s="5">
        <v>1.46</v>
      </c>
      <c r="G256" s="200">
        <f t="shared" si="3"/>
        <v>100</v>
      </c>
    </row>
    <row r="257" spans="1:7" ht="15.75" outlineLevel="7">
      <c r="A257" s="4" t="s">
        <v>162</v>
      </c>
      <c r="B257" s="4" t="s">
        <v>924</v>
      </c>
      <c r="C257" s="4" t="s">
        <v>21</v>
      </c>
      <c r="D257" s="6" t="s">
        <v>22</v>
      </c>
      <c r="E257" s="5">
        <v>277.55</v>
      </c>
      <c r="F257" s="5">
        <v>277.55</v>
      </c>
      <c r="G257" s="200">
        <f t="shared" si="3"/>
        <v>100</v>
      </c>
    </row>
    <row r="258" spans="1:7" ht="63" outlineLevel="1">
      <c r="A258" s="4" t="s">
        <v>162</v>
      </c>
      <c r="B258" s="4" t="s">
        <v>2</v>
      </c>
      <c r="C258" s="4"/>
      <c r="D258" s="6" t="s">
        <v>3</v>
      </c>
      <c r="E258" s="5">
        <v>45.68</v>
      </c>
      <c r="F258" s="5">
        <v>45.68</v>
      </c>
      <c r="G258" s="200">
        <f t="shared" si="3"/>
        <v>100</v>
      </c>
    </row>
    <row r="259" spans="1:7" ht="47.25" outlineLevel="2">
      <c r="A259" s="4" t="s">
        <v>162</v>
      </c>
      <c r="B259" s="4" t="s">
        <v>9</v>
      </c>
      <c r="C259" s="4"/>
      <c r="D259" s="6" t="s">
        <v>10</v>
      </c>
      <c r="E259" s="5">
        <v>45.68</v>
      </c>
      <c r="F259" s="5">
        <v>45.68</v>
      </c>
      <c r="G259" s="200">
        <f t="shared" si="3"/>
        <v>100</v>
      </c>
    </row>
    <row r="260" spans="1:7" ht="126" outlineLevel="7">
      <c r="A260" s="4" t="s">
        <v>162</v>
      </c>
      <c r="B260" s="4" t="s">
        <v>9</v>
      </c>
      <c r="C260" s="4" t="s">
        <v>5</v>
      </c>
      <c r="D260" s="6" t="s">
        <v>6</v>
      </c>
      <c r="E260" s="5">
        <v>45.68</v>
      </c>
      <c r="F260" s="5">
        <v>45.68</v>
      </c>
      <c r="G260" s="200">
        <f t="shared" si="3"/>
        <v>100</v>
      </c>
    </row>
    <row r="261" spans="1:7" ht="31.5">
      <c r="A261" s="4" t="s">
        <v>170</v>
      </c>
      <c r="B261" s="4"/>
      <c r="C261" s="4"/>
      <c r="D261" s="6" t="s">
        <v>171</v>
      </c>
      <c r="E261" s="5">
        <v>1373.91</v>
      </c>
      <c r="F261" s="5">
        <v>804.39</v>
      </c>
      <c r="G261" s="200">
        <f t="shared" si="3"/>
        <v>58.547503111557518</v>
      </c>
    </row>
    <row r="262" spans="1:7" ht="31.5" outlineLevel="1">
      <c r="A262" s="4" t="s">
        <v>170</v>
      </c>
      <c r="B262" s="4" t="s">
        <v>219</v>
      </c>
      <c r="C262" s="4"/>
      <c r="D262" s="6" t="s">
        <v>220</v>
      </c>
      <c r="E262" s="5">
        <v>300</v>
      </c>
      <c r="F262" s="5">
        <v>300</v>
      </c>
      <c r="G262" s="200">
        <f t="shared" si="3"/>
        <v>100</v>
      </c>
    </row>
    <row r="263" spans="1:7" ht="47.25" outlineLevel="2">
      <c r="A263" s="4" t="s">
        <v>170</v>
      </c>
      <c r="B263" s="4" t="s">
        <v>925</v>
      </c>
      <c r="C263" s="4"/>
      <c r="D263" s="6" t="s">
        <v>926</v>
      </c>
      <c r="E263" s="5">
        <v>300</v>
      </c>
      <c r="F263" s="5">
        <v>300</v>
      </c>
      <c r="G263" s="200">
        <f t="shared" si="3"/>
        <v>100</v>
      </c>
    </row>
    <row r="264" spans="1:7" ht="78.75" outlineLevel="3">
      <c r="A264" s="4" t="s">
        <v>170</v>
      </c>
      <c r="B264" s="4" t="s">
        <v>927</v>
      </c>
      <c r="C264" s="4"/>
      <c r="D264" s="6" t="s">
        <v>928</v>
      </c>
      <c r="E264" s="5">
        <v>200</v>
      </c>
      <c r="F264" s="5">
        <v>200</v>
      </c>
      <c r="G264" s="200">
        <f t="shared" si="3"/>
        <v>100</v>
      </c>
    </row>
    <row r="265" spans="1:7" ht="63" outlineLevel="4">
      <c r="A265" s="4" t="s">
        <v>170</v>
      </c>
      <c r="B265" s="4" t="s">
        <v>929</v>
      </c>
      <c r="C265" s="4"/>
      <c r="D265" s="6" t="s">
        <v>180</v>
      </c>
      <c r="E265" s="5">
        <v>200</v>
      </c>
      <c r="F265" s="5">
        <v>200</v>
      </c>
      <c r="G265" s="200">
        <f t="shared" si="3"/>
        <v>100</v>
      </c>
    </row>
    <row r="266" spans="1:7" ht="47.25" outlineLevel="7">
      <c r="A266" s="4" t="s">
        <v>170</v>
      </c>
      <c r="B266" s="4" t="s">
        <v>929</v>
      </c>
      <c r="C266" s="4" t="s">
        <v>17</v>
      </c>
      <c r="D266" s="6" t="s">
        <v>18</v>
      </c>
      <c r="E266" s="5">
        <v>200</v>
      </c>
      <c r="F266" s="5">
        <v>200</v>
      </c>
      <c r="G266" s="200">
        <f t="shared" si="3"/>
        <v>100</v>
      </c>
    </row>
    <row r="267" spans="1:7" ht="63" outlineLevel="3">
      <c r="A267" s="4" t="s">
        <v>170</v>
      </c>
      <c r="B267" s="4" t="s">
        <v>930</v>
      </c>
      <c r="C267" s="4"/>
      <c r="D267" s="6" t="s">
        <v>931</v>
      </c>
      <c r="E267" s="5">
        <v>100</v>
      </c>
      <c r="F267" s="5">
        <v>100</v>
      </c>
      <c r="G267" s="200">
        <f t="shared" si="3"/>
        <v>100</v>
      </c>
    </row>
    <row r="268" spans="1:7" ht="47.25" outlineLevel="4">
      <c r="A268" s="4" t="s">
        <v>170</v>
      </c>
      <c r="B268" s="4" t="s">
        <v>932</v>
      </c>
      <c r="C268" s="4"/>
      <c r="D268" s="6" t="s">
        <v>933</v>
      </c>
      <c r="E268" s="5">
        <v>100</v>
      </c>
      <c r="F268" s="5">
        <v>100</v>
      </c>
      <c r="G268" s="200">
        <f t="shared" si="3"/>
        <v>100</v>
      </c>
    </row>
    <row r="269" spans="1:7" ht="63" outlineLevel="7">
      <c r="A269" s="4" t="s">
        <v>170</v>
      </c>
      <c r="B269" s="4" t="s">
        <v>932</v>
      </c>
      <c r="C269" s="4" t="s">
        <v>79</v>
      </c>
      <c r="D269" s="6" t="s">
        <v>80</v>
      </c>
      <c r="E269" s="5">
        <v>100</v>
      </c>
      <c r="F269" s="5">
        <v>100</v>
      </c>
      <c r="G269" s="200">
        <f t="shared" si="3"/>
        <v>100</v>
      </c>
    </row>
    <row r="270" spans="1:7" ht="94.5" outlineLevel="1">
      <c r="A270" s="4" t="s">
        <v>170</v>
      </c>
      <c r="B270" s="4" t="s">
        <v>61</v>
      </c>
      <c r="C270" s="4"/>
      <c r="D270" s="6" t="s">
        <v>62</v>
      </c>
      <c r="E270" s="5">
        <v>667.61</v>
      </c>
      <c r="F270" s="5">
        <v>181.83</v>
      </c>
      <c r="G270" s="200">
        <f t="shared" ref="G270:G333" si="4">(F270/E270)*100</f>
        <v>27.235961115022246</v>
      </c>
    </row>
    <row r="271" spans="1:7" ht="47.25" outlineLevel="2">
      <c r="A271" s="4" t="s">
        <v>170</v>
      </c>
      <c r="B271" s="4" t="s">
        <v>81</v>
      </c>
      <c r="C271" s="4"/>
      <c r="D271" s="6" t="s">
        <v>82</v>
      </c>
      <c r="E271" s="5">
        <v>667.61</v>
      </c>
      <c r="F271" s="5">
        <v>181.83</v>
      </c>
      <c r="G271" s="200">
        <f t="shared" si="4"/>
        <v>27.235961115022246</v>
      </c>
    </row>
    <row r="272" spans="1:7" ht="47.25" outlineLevel="3">
      <c r="A272" s="4" t="s">
        <v>170</v>
      </c>
      <c r="B272" s="4" t="s">
        <v>89</v>
      </c>
      <c r="C272" s="4"/>
      <c r="D272" s="6" t="s">
        <v>90</v>
      </c>
      <c r="E272" s="5">
        <v>667.61</v>
      </c>
      <c r="F272" s="5">
        <v>181.83</v>
      </c>
      <c r="G272" s="200">
        <f t="shared" si="4"/>
        <v>27.235961115022246</v>
      </c>
    </row>
    <row r="273" spans="1:7" ht="94.5" outlineLevel="4">
      <c r="A273" s="4" t="s">
        <v>170</v>
      </c>
      <c r="B273" s="4" t="s">
        <v>172</v>
      </c>
      <c r="C273" s="4"/>
      <c r="D273" s="6" t="s">
        <v>934</v>
      </c>
      <c r="E273" s="5">
        <v>253.51</v>
      </c>
      <c r="F273" s="5">
        <v>90.91</v>
      </c>
      <c r="G273" s="200">
        <f t="shared" si="4"/>
        <v>35.860518322748611</v>
      </c>
    </row>
    <row r="274" spans="1:7" ht="47.25" outlineLevel="7">
      <c r="A274" s="4" t="s">
        <v>170</v>
      </c>
      <c r="B274" s="4" t="s">
        <v>172</v>
      </c>
      <c r="C274" s="4" t="s">
        <v>17</v>
      </c>
      <c r="D274" s="6" t="s">
        <v>18</v>
      </c>
      <c r="E274" s="5">
        <v>253.51</v>
      </c>
      <c r="F274" s="5">
        <v>90.91</v>
      </c>
      <c r="G274" s="200">
        <f t="shared" si="4"/>
        <v>35.860518322748611</v>
      </c>
    </row>
    <row r="275" spans="1:7" ht="189" outlineLevel="4">
      <c r="A275" s="4" t="s">
        <v>170</v>
      </c>
      <c r="B275" s="4" t="s">
        <v>173</v>
      </c>
      <c r="C275" s="4"/>
      <c r="D275" s="7" t="s">
        <v>935</v>
      </c>
      <c r="E275" s="5">
        <v>414.1</v>
      </c>
      <c r="F275" s="5">
        <v>90.91</v>
      </c>
      <c r="G275" s="200">
        <f t="shared" si="4"/>
        <v>21.953634387829023</v>
      </c>
    </row>
    <row r="276" spans="1:7" ht="47.25" outlineLevel="7">
      <c r="A276" s="4" t="s">
        <v>170</v>
      </c>
      <c r="B276" s="4" t="s">
        <v>173</v>
      </c>
      <c r="C276" s="4" t="s">
        <v>17</v>
      </c>
      <c r="D276" s="6" t="s">
        <v>18</v>
      </c>
      <c r="E276" s="5">
        <v>414.1</v>
      </c>
      <c r="F276" s="5">
        <v>90.91</v>
      </c>
      <c r="G276" s="200">
        <f t="shared" si="4"/>
        <v>21.953634387829023</v>
      </c>
    </row>
    <row r="277" spans="1:7" ht="88.5" customHeight="1" outlineLevel="1">
      <c r="A277" s="4" t="s">
        <v>170</v>
      </c>
      <c r="B277" s="4" t="s">
        <v>174</v>
      </c>
      <c r="C277" s="4"/>
      <c r="D277" s="6" t="s">
        <v>175</v>
      </c>
      <c r="E277" s="5">
        <v>406.3</v>
      </c>
      <c r="F277" s="5">
        <v>322.56</v>
      </c>
      <c r="G277" s="200">
        <f t="shared" si="4"/>
        <v>79.389613586020175</v>
      </c>
    </row>
    <row r="278" spans="1:7" ht="55.5" customHeight="1" outlineLevel="2">
      <c r="A278" s="4" t="s">
        <v>170</v>
      </c>
      <c r="B278" s="4" t="s">
        <v>176</v>
      </c>
      <c r="C278" s="4"/>
      <c r="D278" s="6" t="s">
        <v>177</v>
      </c>
      <c r="E278" s="5">
        <v>406.3</v>
      </c>
      <c r="F278" s="5">
        <v>322.56</v>
      </c>
      <c r="G278" s="200">
        <f t="shared" si="4"/>
        <v>79.389613586020175</v>
      </c>
    </row>
    <row r="279" spans="1:7" ht="42" customHeight="1" outlineLevel="3">
      <c r="A279" s="4" t="s">
        <v>170</v>
      </c>
      <c r="B279" s="4" t="s">
        <v>178</v>
      </c>
      <c r="C279" s="4"/>
      <c r="D279" s="6" t="s">
        <v>179</v>
      </c>
      <c r="E279" s="5">
        <v>406.3</v>
      </c>
      <c r="F279" s="5">
        <v>322.56</v>
      </c>
      <c r="G279" s="200">
        <f t="shared" si="4"/>
        <v>79.389613586020175</v>
      </c>
    </row>
    <row r="280" spans="1:7" ht="75" customHeight="1" outlineLevel="4">
      <c r="A280" s="4" t="s">
        <v>170</v>
      </c>
      <c r="B280" s="4" t="s">
        <v>181</v>
      </c>
      <c r="C280" s="4"/>
      <c r="D280" s="6" t="s">
        <v>182</v>
      </c>
      <c r="E280" s="5">
        <v>406.3</v>
      </c>
      <c r="F280" s="5">
        <v>322.56</v>
      </c>
      <c r="G280" s="200">
        <f t="shared" si="4"/>
        <v>79.389613586020175</v>
      </c>
    </row>
    <row r="281" spans="1:7" ht="47.25" outlineLevel="7">
      <c r="A281" s="4" t="s">
        <v>170</v>
      </c>
      <c r="B281" s="4" t="s">
        <v>181</v>
      </c>
      <c r="C281" s="4" t="s">
        <v>17</v>
      </c>
      <c r="D281" s="6" t="s">
        <v>18</v>
      </c>
      <c r="E281" s="5">
        <v>406.3</v>
      </c>
      <c r="F281" s="5">
        <v>322.56</v>
      </c>
      <c r="G281" s="200">
        <f t="shared" si="4"/>
        <v>79.389613586020175</v>
      </c>
    </row>
    <row r="282" spans="1:7" ht="15.75">
      <c r="A282" s="4" t="s">
        <v>183</v>
      </c>
      <c r="B282" s="4"/>
      <c r="C282" s="4"/>
      <c r="D282" s="6" t="s">
        <v>184</v>
      </c>
      <c r="E282" s="5">
        <v>919</v>
      </c>
      <c r="F282" s="5">
        <v>318.99</v>
      </c>
      <c r="G282" s="200">
        <f t="shared" si="4"/>
        <v>34.710554951033735</v>
      </c>
    </row>
    <row r="283" spans="1:7" ht="63" outlineLevel="1">
      <c r="A283" s="4" t="s">
        <v>183</v>
      </c>
      <c r="B283" s="4" t="s">
        <v>164</v>
      </c>
      <c r="C283" s="4"/>
      <c r="D283" s="6" t="s">
        <v>165</v>
      </c>
      <c r="E283" s="5">
        <v>919</v>
      </c>
      <c r="F283" s="5">
        <v>318.99</v>
      </c>
      <c r="G283" s="200">
        <f t="shared" si="4"/>
        <v>34.710554951033735</v>
      </c>
    </row>
    <row r="284" spans="1:7" ht="47.25" outlineLevel="2">
      <c r="A284" s="4" t="s">
        <v>183</v>
      </c>
      <c r="B284" s="4" t="s">
        <v>198</v>
      </c>
      <c r="C284" s="4"/>
      <c r="D284" s="6" t="s">
        <v>936</v>
      </c>
      <c r="E284" s="5">
        <v>919</v>
      </c>
      <c r="F284" s="5">
        <v>318.99</v>
      </c>
      <c r="G284" s="200">
        <f t="shared" si="4"/>
        <v>34.710554951033735</v>
      </c>
    </row>
    <row r="285" spans="1:7" ht="57.75" customHeight="1" outlineLevel="3">
      <c r="A285" s="4" t="s">
        <v>183</v>
      </c>
      <c r="B285" s="4" t="s">
        <v>937</v>
      </c>
      <c r="C285" s="4"/>
      <c r="D285" s="6" t="s">
        <v>938</v>
      </c>
      <c r="E285" s="5">
        <v>919</v>
      </c>
      <c r="F285" s="5">
        <v>318.99</v>
      </c>
      <c r="G285" s="200">
        <f t="shared" si="4"/>
        <v>34.710554951033735</v>
      </c>
    </row>
    <row r="286" spans="1:7" ht="110.25" outlineLevel="4">
      <c r="A286" s="4" t="s">
        <v>183</v>
      </c>
      <c r="B286" s="4" t="s">
        <v>939</v>
      </c>
      <c r="C286" s="4"/>
      <c r="D286" s="6" t="s">
        <v>940</v>
      </c>
      <c r="E286" s="5">
        <v>318.99</v>
      </c>
      <c r="F286" s="5">
        <v>318.99</v>
      </c>
      <c r="G286" s="200">
        <f t="shared" si="4"/>
        <v>100</v>
      </c>
    </row>
    <row r="287" spans="1:7" ht="47.25" outlineLevel="7">
      <c r="A287" s="4" t="s">
        <v>183</v>
      </c>
      <c r="B287" s="4" t="s">
        <v>939</v>
      </c>
      <c r="C287" s="4" t="s">
        <v>17</v>
      </c>
      <c r="D287" s="6" t="s">
        <v>18</v>
      </c>
      <c r="E287" s="5">
        <v>318.99</v>
      </c>
      <c r="F287" s="5">
        <v>318.99</v>
      </c>
      <c r="G287" s="200">
        <f t="shared" si="4"/>
        <v>100</v>
      </c>
    </row>
    <row r="288" spans="1:7" ht="47.25" outlineLevel="4">
      <c r="A288" s="4" t="s">
        <v>183</v>
      </c>
      <c r="B288" s="4" t="s">
        <v>941</v>
      </c>
      <c r="C288" s="4"/>
      <c r="D288" s="6" t="s">
        <v>942</v>
      </c>
      <c r="E288" s="5">
        <v>600</v>
      </c>
      <c r="F288" s="5">
        <v>0</v>
      </c>
      <c r="G288" s="200">
        <f t="shared" si="4"/>
        <v>0</v>
      </c>
    </row>
    <row r="289" spans="1:7" ht="47.25" outlineLevel="7">
      <c r="A289" s="4" t="s">
        <v>183</v>
      </c>
      <c r="B289" s="4" t="s">
        <v>941</v>
      </c>
      <c r="C289" s="4" t="s">
        <v>17</v>
      </c>
      <c r="D289" s="6" t="s">
        <v>18</v>
      </c>
      <c r="E289" s="5">
        <v>600</v>
      </c>
      <c r="F289" s="5">
        <v>0</v>
      </c>
      <c r="G289" s="200">
        <f t="shared" si="4"/>
        <v>0</v>
      </c>
    </row>
    <row r="290" spans="1:7" ht="15.75">
      <c r="A290" s="4" t="s">
        <v>190</v>
      </c>
      <c r="B290" s="4"/>
      <c r="C290" s="4"/>
      <c r="D290" s="6" t="s">
        <v>191</v>
      </c>
      <c r="E290" s="5">
        <v>3628.05</v>
      </c>
      <c r="F290" s="5">
        <v>3192.07</v>
      </c>
      <c r="G290" s="200">
        <f t="shared" si="4"/>
        <v>87.983076308209647</v>
      </c>
    </row>
    <row r="291" spans="1:7" ht="31.5" outlineLevel="1">
      <c r="A291" s="4" t="s">
        <v>190</v>
      </c>
      <c r="B291" s="4" t="s">
        <v>219</v>
      </c>
      <c r="C291" s="4"/>
      <c r="D291" s="6" t="s">
        <v>220</v>
      </c>
      <c r="E291" s="5">
        <v>3628.05</v>
      </c>
      <c r="F291" s="5">
        <v>3192.07</v>
      </c>
      <c r="G291" s="200">
        <f t="shared" si="4"/>
        <v>87.983076308209647</v>
      </c>
    </row>
    <row r="292" spans="1:7" ht="63" outlineLevel="2">
      <c r="A292" s="4" t="s">
        <v>190</v>
      </c>
      <c r="B292" s="4" t="s">
        <v>221</v>
      </c>
      <c r="C292" s="4"/>
      <c r="D292" s="6" t="s">
        <v>222</v>
      </c>
      <c r="E292" s="5">
        <v>3628.05</v>
      </c>
      <c r="F292" s="5">
        <v>3192.07</v>
      </c>
      <c r="G292" s="200">
        <f t="shared" si="4"/>
        <v>87.983076308209647</v>
      </c>
    </row>
    <row r="293" spans="1:7" ht="78.75" outlineLevel="3">
      <c r="A293" s="4" t="s">
        <v>190</v>
      </c>
      <c r="B293" s="4" t="s">
        <v>943</v>
      </c>
      <c r="C293" s="4"/>
      <c r="D293" s="6" t="s">
        <v>944</v>
      </c>
      <c r="E293" s="5">
        <v>3628.05</v>
      </c>
      <c r="F293" s="5">
        <v>3192.07</v>
      </c>
      <c r="G293" s="200">
        <f t="shared" si="4"/>
        <v>87.983076308209647</v>
      </c>
    </row>
    <row r="294" spans="1:7" ht="63" outlineLevel="4">
      <c r="A294" s="4" t="s">
        <v>190</v>
      </c>
      <c r="B294" s="4" t="s">
        <v>945</v>
      </c>
      <c r="C294" s="4"/>
      <c r="D294" s="6" t="s">
        <v>195</v>
      </c>
      <c r="E294" s="5">
        <v>3628.05</v>
      </c>
      <c r="F294" s="5">
        <v>3192.07</v>
      </c>
      <c r="G294" s="200">
        <f t="shared" si="4"/>
        <v>87.983076308209647</v>
      </c>
    </row>
    <row r="295" spans="1:7" ht="60.75" customHeight="1" outlineLevel="7">
      <c r="A295" s="4" t="s">
        <v>190</v>
      </c>
      <c r="B295" s="4" t="s">
        <v>945</v>
      </c>
      <c r="C295" s="4" t="s">
        <v>17</v>
      </c>
      <c r="D295" s="6" t="s">
        <v>18</v>
      </c>
      <c r="E295" s="5">
        <v>3628.05</v>
      </c>
      <c r="F295" s="5">
        <v>3192.07</v>
      </c>
      <c r="G295" s="200">
        <f t="shared" si="4"/>
        <v>87.983076308209647</v>
      </c>
    </row>
    <row r="296" spans="1:7" ht="38.25" customHeight="1">
      <c r="A296" s="4" t="s">
        <v>196</v>
      </c>
      <c r="B296" s="4"/>
      <c r="C296" s="4"/>
      <c r="D296" s="6" t="s">
        <v>197</v>
      </c>
      <c r="E296" s="5">
        <v>119529.65</v>
      </c>
      <c r="F296" s="5">
        <v>115779.15</v>
      </c>
      <c r="G296" s="200">
        <f t="shared" si="4"/>
        <v>96.862284797119386</v>
      </c>
    </row>
    <row r="297" spans="1:7" ht="72.75" customHeight="1" outlineLevel="1">
      <c r="A297" s="4" t="s">
        <v>196</v>
      </c>
      <c r="B297" s="4" t="s">
        <v>164</v>
      </c>
      <c r="C297" s="4"/>
      <c r="D297" s="6" t="s">
        <v>165</v>
      </c>
      <c r="E297" s="5">
        <v>112210.4</v>
      </c>
      <c r="F297" s="5">
        <v>108673.45</v>
      </c>
      <c r="G297" s="200">
        <f t="shared" si="4"/>
        <v>96.847930316619497</v>
      </c>
    </row>
    <row r="298" spans="1:7" ht="63" outlineLevel="2">
      <c r="A298" s="4" t="s">
        <v>196</v>
      </c>
      <c r="B298" s="4" t="s">
        <v>185</v>
      </c>
      <c r="C298" s="4"/>
      <c r="D298" s="6" t="s">
        <v>946</v>
      </c>
      <c r="E298" s="5">
        <v>112210.4</v>
      </c>
      <c r="F298" s="5">
        <v>108673.45</v>
      </c>
      <c r="G298" s="200">
        <f t="shared" si="4"/>
        <v>96.847930316619497</v>
      </c>
    </row>
    <row r="299" spans="1:7" ht="94.5" outlineLevel="3">
      <c r="A299" s="4" t="s">
        <v>196</v>
      </c>
      <c r="B299" s="4" t="s">
        <v>947</v>
      </c>
      <c r="C299" s="4"/>
      <c r="D299" s="6" t="s">
        <v>948</v>
      </c>
      <c r="E299" s="5">
        <v>47992.22</v>
      </c>
      <c r="F299" s="5">
        <v>47906.79</v>
      </c>
      <c r="G299" s="200">
        <f t="shared" si="4"/>
        <v>99.821991981200284</v>
      </c>
    </row>
    <row r="300" spans="1:7" ht="31.5" outlineLevel="4">
      <c r="A300" s="4" t="s">
        <v>196</v>
      </c>
      <c r="B300" s="4" t="s">
        <v>949</v>
      </c>
      <c r="C300" s="4"/>
      <c r="D300" s="6" t="s">
        <v>201</v>
      </c>
      <c r="E300" s="5">
        <v>43635.89</v>
      </c>
      <c r="F300" s="5">
        <v>43555.78</v>
      </c>
      <c r="G300" s="200">
        <f t="shared" si="4"/>
        <v>99.816412590645001</v>
      </c>
    </row>
    <row r="301" spans="1:7" ht="47.25" outlineLevel="7">
      <c r="A301" s="4" t="s">
        <v>196</v>
      </c>
      <c r="B301" s="4" t="s">
        <v>949</v>
      </c>
      <c r="C301" s="4" t="s">
        <v>17</v>
      </c>
      <c r="D301" s="6" t="s">
        <v>18</v>
      </c>
      <c r="E301" s="5">
        <v>43635.89</v>
      </c>
      <c r="F301" s="5">
        <v>43555.78</v>
      </c>
      <c r="G301" s="200">
        <f t="shared" si="4"/>
        <v>99.816412590645001</v>
      </c>
    </row>
    <row r="302" spans="1:7" ht="31.5" outlineLevel="4">
      <c r="A302" s="4" t="s">
        <v>196</v>
      </c>
      <c r="B302" s="4" t="s">
        <v>950</v>
      </c>
      <c r="C302" s="4"/>
      <c r="D302" s="6" t="s">
        <v>202</v>
      </c>
      <c r="E302" s="5">
        <v>4356.33</v>
      </c>
      <c r="F302" s="5">
        <v>4351.01</v>
      </c>
      <c r="G302" s="200">
        <f t="shared" si="4"/>
        <v>99.87787885674409</v>
      </c>
    </row>
    <row r="303" spans="1:7" ht="47.25" outlineLevel="7">
      <c r="A303" s="4" t="s">
        <v>196</v>
      </c>
      <c r="B303" s="4" t="s">
        <v>950</v>
      </c>
      <c r="C303" s="4" t="s">
        <v>17</v>
      </c>
      <c r="D303" s="6" t="s">
        <v>18</v>
      </c>
      <c r="E303" s="5">
        <v>4356.33</v>
      </c>
      <c r="F303" s="5">
        <v>4351.01</v>
      </c>
      <c r="G303" s="200">
        <f t="shared" si="4"/>
        <v>99.87787885674409</v>
      </c>
    </row>
    <row r="304" spans="1:7" ht="47.25" outlineLevel="3">
      <c r="A304" s="4" t="s">
        <v>196</v>
      </c>
      <c r="B304" s="4" t="s">
        <v>951</v>
      </c>
      <c r="C304" s="4"/>
      <c r="D304" s="6" t="s">
        <v>952</v>
      </c>
      <c r="E304" s="5">
        <v>64218.18</v>
      </c>
      <c r="F304" s="5">
        <v>60766.65</v>
      </c>
      <c r="G304" s="200">
        <f t="shared" si="4"/>
        <v>94.62530703922161</v>
      </c>
    </row>
    <row r="305" spans="1:7" ht="31.5" outlineLevel="4">
      <c r="A305" s="4" t="s">
        <v>196</v>
      </c>
      <c r="B305" s="4" t="s">
        <v>953</v>
      </c>
      <c r="C305" s="4"/>
      <c r="D305" s="6" t="s">
        <v>200</v>
      </c>
      <c r="E305" s="5">
        <v>6437.66</v>
      </c>
      <c r="F305" s="5">
        <v>2987.66</v>
      </c>
      <c r="G305" s="200">
        <f t="shared" si="4"/>
        <v>46.409098958317152</v>
      </c>
    </row>
    <row r="306" spans="1:7" ht="47.25" outlineLevel="7">
      <c r="A306" s="4" t="s">
        <v>196</v>
      </c>
      <c r="B306" s="4" t="s">
        <v>953</v>
      </c>
      <c r="C306" s="4" t="s">
        <v>17</v>
      </c>
      <c r="D306" s="6" t="s">
        <v>18</v>
      </c>
      <c r="E306" s="5">
        <v>6437.66</v>
      </c>
      <c r="F306" s="5">
        <v>2987.66</v>
      </c>
      <c r="G306" s="200">
        <f t="shared" si="4"/>
        <v>46.409098958317152</v>
      </c>
    </row>
    <row r="307" spans="1:7" ht="31.5" outlineLevel="4">
      <c r="A307" s="4" t="s">
        <v>196</v>
      </c>
      <c r="B307" s="4" t="s">
        <v>954</v>
      </c>
      <c r="C307" s="4"/>
      <c r="D307" s="6" t="s">
        <v>955</v>
      </c>
      <c r="E307" s="5">
        <v>1705.6</v>
      </c>
      <c r="F307" s="5">
        <v>1705.13</v>
      </c>
      <c r="G307" s="200">
        <f t="shared" si="4"/>
        <v>99.972443714821779</v>
      </c>
    </row>
    <row r="308" spans="1:7" ht="47.25" outlineLevel="7">
      <c r="A308" s="4" t="s">
        <v>196</v>
      </c>
      <c r="B308" s="4" t="s">
        <v>954</v>
      </c>
      <c r="C308" s="4" t="s">
        <v>17</v>
      </c>
      <c r="D308" s="6" t="s">
        <v>18</v>
      </c>
      <c r="E308" s="5">
        <v>1705.6</v>
      </c>
      <c r="F308" s="5">
        <v>1705.13</v>
      </c>
      <c r="G308" s="200">
        <f t="shared" si="4"/>
        <v>99.972443714821779</v>
      </c>
    </row>
    <row r="309" spans="1:7" ht="78.75" outlineLevel="4">
      <c r="A309" s="4" t="s">
        <v>196</v>
      </c>
      <c r="B309" s="4" t="s">
        <v>956</v>
      </c>
      <c r="C309" s="4"/>
      <c r="D309" s="6" t="s">
        <v>957</v>
      </c>
      <c r="E309" s="5">
        <v>56074.92</v>
      </c>
      <c r="F309" s="5">
        <v>56073.86</v>
      </c>
      <c r="G309" s="200">
        <f t="shared" si="4"/>
        <v>99.998109671846166</v>
      </c>
    </row>
    <row r="310" spans="1:7" ht="47.25" outlineLevel="7">
      <c r="A310" s="4" t="s">
        <v>196</v>
      </c>
      <c r="B310" s="4" t="s">
        <v>956</v>
      </c>
      <c r="C310" s="4" t="s">
        <v>17</v>
      </c>
      <c r="D310" s="6" t="s">
        <v>18</v>
      </c>
      <c r="E310" s="5">
        <v>56074.92</v>
      </c>
      <c r="F310" s="5">
        <v>56073.86</v>
      </c>
      <c r="G310" s="200">
        <f t="shared" si="4"/>
        <v>99.998109671846166</v>
      </c>
    </row>
    <row r="311" spans="1:7" ht="63" outlineLevel="1">
      <c r="A311" s="4" t="s">
        <v>196</v>
      </c>
      <c r="B311" s="4" t="s">
        <v>203</v>
      </c>
      <c r="C311" s="4"/>
      <c r="D311" s="6" t="s">
        <v>204</v>
      </c>
      <c r="E311" s="5">
        <v>7319.25</v>
      </c>
      <c r="F311" s="5">
        <v>7105.71</v>
      </c>
      <c r="G311" s="200">
        <f t="shared" si="4"/>
        <v>97.082487959831951</v>
      </c>
    </row>
    <row r="312" spans="1:7" ht="47.25" outlineLevel="2">
      <c r="A312" s="4" t="s">
        <v>196</v>
      </c>
      <c r="B312" s="4" t="s">
        <v>205</v>
      </c>
      <c r="C312" s="4"/>
      <c r="D312" s="6" t="s">
        <v>206</v>
      </c>
      <c r="E312" s="5">
        <v>7319.25</v>
      </c>
      <c r="F312" s="5">
        <v>7105.71</v>
      </c>
      <c r="G312" s="200">
        <f t="shared" si="4"/>
        <v>97.082487959831951</v>
      </c>
    </row>
    <row r="313" spans="1:7" ht="47.25" outlineLevel="3">
      <c r="A313" s="4" t="s">
        <v>196</v>
      </c>
      <c r="B313" s="4" t="s">
        <v>207</v>
      </c>
      <c r="C313" s="4"/>
      <c r="D313" s="6" t="s">
        <v>208</v>
      </c>
      <c r="E313" s="5">
        <v>2792.24</v>
      </c>
      <c r="F313" s="5">
        <v>2610.35</v>
      </c>
      <c r="G313" s="200">
        <f t="shared" si="4"/>
        <v>93.485875139672814</v>
      </c>
    </row>
    <row r="314" spans="1:7" ht="31.5" outlineLevel="4">
      <c r="A314" s="4" t="s">
        <v>196</v>
      </c>
      <c r="B314" s="4" t="s">
        <v>209</v>
      </c>
      <c r="C314" s="4"/>
      <c r="D314" s="6" t="s">
        <v>210</v>
      </c>
      <c r="E314" s="5">
        <v>206.01</v>
      </c>
      <c r="F314" s="5">
        <v>205.81</v>
      </c>
      <c r="G314" s="200">
        <f t="shared" si="4"/>
        <v>99.902917334110001</v>
      </c>
    </row>
    <row r="315" spans="1:7" ht="47.25" outlineLevel="7">
      <c r="A315" s="4" t="s">
        <v>196</v>
      </c>
      <c r="B315" s="4" t="s">
        <v>209</v>
      </c>
      <c r="C315" s="4" t="s">
        <v>17</v>
      </c>
      <c r="D315" s="6" t="s">
        <v>18</v>
      </c>
      <c r="E315" s="5">
        <v>206.01</v>
      </c>
      <c r="F315" s="5">
        <v>205.81</v>
      </c>
      <c r="G315" s="200">
        <f t="shared" si="4"/>
        <v>99.902917334110001</v>
      </c>
    </row>
    <row r="316" spans="1:7" ht="78.75" outlineLevel="4">
      <c r="A316" s="4" t="s">
        <v>196</v>
      </c>
      <c r="B316" s="4" t="s">
        <v>211</v>
      </c>
      <c r="C316" s="4"/>
      <c r="D316" s="6" t="s">
        <v>212</v>
      </c>
      <c r="E316" s="5">
        <v>2586.23</v>
      </c>
      <c r="F316" s="5">
        <v>2404.54</v>
      </c>
      <c r="G316" s="200">
        <f t="shared" si="4"/>
        <v>92.974716092536241</v>
      </c>
    </row>
    <row r="317" spans="1:7" ht="47.25" outlineLevel="7">
      <c r="A317" s="4" t="s">
        <v>196</v>
      </c>
      <c r="B317" s="4" t="s">
        <v>211</v>
      </c>
      <c r="C317" s="4" t="s">
        <v>17</v>
      </c>
      <c r="D317" s="6" t="s">
        <v>18</v>
      </c>
      <c r="E317" s="5">
        <v>2586.23</v>
      </c>
      <c r="F317" s="5">
        <v>2404.54</v>
      </c>
      <c r="G317" s="200">
        <f t="shared" si="4"/>
        <v>92.974716092536241</v>
      </c>
    </row>
    <row r="318" spans="1:7" ht="63" outlineLevel="3">
      <c r="A318" s="4" t="s">
        <v>196</v>
      </c>
      <c r="B318" s="4" t="s">
        <v>213</v>
      </c>
      <c r="C318" s="4"/>
      <c r="D318" s="6" t="s">
        <v>214</v>
      </c>
      <c r="E318" s="5">
        <v>4527.0200000000004</v>
      </c>
      <c r="F318" s="5">
        <v>4495.3500000000004</v>
      </c>
      <c r="G318" s="200">
        <f t="shared" si="4"/>
        <v>99.300422794686128</v>
      </c>
    </row>
    <row r="319" spans="1:7" ht="47.25" outlineLevel="4">
      <c r="A319" s="4" t="s">
        <v>196</v>
      </c>
      <c r="B319" s="4" t="s">
        <v>215</v>
      </c>
      <c r="C319" s="4"/>
      <c r="D319" s="6" t="s">
        <v>216</v>
      </c>
      <c r="E319" s="5">
        <v>4527.0200000000004</v>
      </c>
      <c r="F319" s="5">
        <v>4495.3500000000004</v>
      </c>
      <c r="G319" s="200">
        <f t="shared" si="4"/>
        <v>99.300422794686128</v>
      </c>
    </row>
    <row r="320" spans="1:7" ht="47.25" outlineLevel="7">
      <c r="A320" s="4" t="s">
        <v>196</v>
      </c>
      <c r="B320" s="4" t="s">
        <v>215</v>
      </c>
      <c r="C320" s="4" t="s">
        <v>17</v>
      </c>
      <c r="D320" s="6" t="s">
        <v>18</v>
      </c>
      <c r="E320" s="5">
        <v>4527.0200000000004</v>
      </c>
      <c r="F320" s="5">
        <v>4495.3500000000004</v>
      </c>
      <c r="G320" s="200">
        <f t="shared" si="4"/>
        <v>99.300422794686128</v>
      </c>
    </row>
    <row r="321" spans="1:7" ht="31.5">
      <c r="A321" s="4" t="s">
        <v>217</v>
      </c>
      <c r="B321" s="4"/>
      <c r="C321" s="4"/>
      <c r="D321" s="6" t="s">
        <v>218</v>
      </c>
      <c r="E321" s="5">
        <v>2761.25</v>
      </c>
      <c r="F321" s="5">
        <v>2760.99</v>
      </c>
      <c r="G321" s="200">
        <f t="shared" si="4"/>
        <v>99.990583974649155</v>
      </c>
    </row>
    <row r="322" spans="1:7" ht="31.5" outlineLevel="1">
      <c r="A322" s="4" t="s">
        <v>217</v>
      </c>
      <c r="B322" s="4" t="s">
        <v>219</v>
      </c>
      <c r="C322" s="4"/>
      <c r="D322" s="6" t="s">
        <v>220</v>
      </c>
      <c r="E322" s="5">
        <v>103</v>
      </c>
      <c r="F322" s="5">
        <v>102.74</v>
      </c>
      <c r="G322" s="200">
        <f t="shared" si="4"/>
        <v>99.747572815533985</v>
      </c>
    </row>
    <row r="323" spans="1:7" ht="63" outlineLevel="2">
      <c r="A323" s="4" t="s">
        <v>217</v>
      </c>
      <c r="B323" s="4" t="s">
        <v>221</v>
      </c>
      <c r="C323" s="4"/>
      <c r="D323" s="6" t="s">
        <v>222</v>
      </c>
      <c r="E323" s="5">
        <v>103</v>
      </c>
      <c r="F323" s="5">
        <v>102.74</v>
      </c>
      <c r="G323" s="200">
        <f t="shared" si="4"/>
        <v>99.747572815533985</v>
      </c>
    </row>
    <row r="324" spans="1:7" ht="78.75" outlineLevel="3">
      <c r="A324" s="4" t="s">
        <v>217</v>
      </c>
      <c r="B324" s="4" t="s">
        <v>223</v>
      </c>
      <c r="C324" s="4"/>
      <c r="D324" s="6" t="s">
        <v>224</v>
      </c>
      <c r="E324" s="5">
        <v>103</v>
      </c>
      <c r="F324" s="5">
        <v>102.74</v>
      </c>
      <c r="G324" s="200">
        <f t="shared" si="4"/>
        <v>99.747572815533985</v>
      </c>
    </row>
    <row r="325" spans="1:7" ht="63" outlineLevel="4">
      <c r="A325" s="4" t="s">
        <v>217</v>
      </c>
      <c r="B325" s="4" t="s">
        <v>225</v>
      </c>
      <c r="C325" s="4"/>
      <c r="D325" s="6" t="s">
        <v>226</v>
      </c>
      <c r="E325" s="5">
        <v>43</v>
      </c>
      <c r="F325" s="5">
        <v>42.74</v>
      </c>
      <c r="G325" s="200">
        <f t="shared" si="4"/>
        <v>99.395348837209312</v>
      </c>
    </row>
    <row r="326" spans="1:7" ht="47.25" outlineLevel="7">
      <c r="A326" s="4" t="s">
        <v>217</v>
      </c>
      <c r="B326" s="4" t="s">
        <v>225</v>
      </c>
      <c r="C326" s="4" t="s">
        <v>17</v>
      </c>
      <c r="D326" s="6" t="s">
        <v>18</v>
      </c>
      <c r="E326" s="5">
        <v>8.26</v>
      </c>
      <c r="F326" s="5">
        <v>8</v>
      </c>
      <c r="G326" s="200">
        <f t="shared" si="4"/>
        <v>96.852300242130752</v>
      </c>
    </row>
    <row r="327" spans="1:7" ht="63" outlineLevel="7">
      <c r="A327" s="4" t="s">
        <v>217</v>
      </c>
      <c r="B327" s="4" t="s">
        <v>225</v>
      </c>
      <c r="C327" s="4" t="s">
        <v>79</v>
      </c>
      <c r="D327" s="6" t="s">
        <v>80</v>
      </c>
      <c r="E327" s="5">
        <v>34.74</v>
      </c>
      <c r="F327" s="5">
        <v>34.74</v>
      </c>
      <c r="G327" s="200">
        <f t="shared" si="4"/>
        <v>100</v>
      </c>
    </row>
    <row r="328" spans="1:7" ht="47.25" outlineLevel="4">
      <c r="A328" s="4" t="s">
        <v>217</v>
      </c>
      <c r="B328" s="4" t="s">
        <v>958</v>
      </c>
      <c r="C328" s="4"/>
      <c r="D328" s="6" t="s">
        <v>959</v>
      </c>
      <c r="E328" s="5">
        <v>60</v>
      </c>
      <c r="F328" s="5">
        <v>60</v>
      </c>
      <c r="G328" s="200">
        <f t="shared" si="4"/>
        <v>100</v>
      </c>
    </row>
    <row r="329" spans="1:7" ht="63" outlineLevel="7">
      <c r="A329" s="4" t="s">
        <v>217</v>
      </c>
      <c r="B329" s="4" t="s">
        <v>958</v>
      </c>
      <c r="C329" s="4" t="s">
        <v>79</v>
      </c>
      <c r="D329" s="6" t="s">
        <v>80</v>
      </c>
      <c r="E329" s="5">
        <v>60</v>
      </c>
      <c r="F329" s="5">
        <v>60</v>
      </c>
      <c r="G329" s="200">
        <f t="shared" si="4"/>
        <v>100</v>
      </c>
    </row>
    <row r="330" spans="1:7" ht="94.5" outlineLevel="1">
      <c r="A330" s="4" t="s">
        <v>217</v>
      </c>
      <c r="B330" s="4" t="s">
        <v>61</v>
      </c>
      <c r="C330" s="4"/>
      <c r="D330" s="6" t="s">
        <v>62</v>
      </c>
      <c r="E330" s="5">
        <v>2658.25</v>
      </c>
      <c r="F330" s="5">
        <v>2658.25</v>
      </c>
      <c r="G330" s="200">
        <f t="shared" si="4"/>
        <v>100</v>
      </c>
    </row>
    <row r="331" spans="1:7" ht="47.25" outlineLevel="2">
      <c r="A331" s="4" t="s">
        <v>217</v>
      </c>
      <c r="B331" s="4" t="s">
        <v>81</v>
      </c>
      <c r="C331" s="4"/>
      <c r="D331" s="6" t="s">
        <v>82</v>
      </c>
      <c r="E331" s="5">
        <v>61.33</v>
      </c>
      <c r="F331" s="5">
        <v>61.33</v>
      </c>
      <c r="G331" s="200">
        <f t="shared" si="4"/>
        <v>100</v>
      </c>
    </row>
    <row r="332" spans="1:7" ht="63" outlineLevel="3">
      <c r="A332" s="4" t="s">
        <v>217</v>
      </c>
      <c r="B332" s="4" t="s">
        <v>960</v>
      </c>
      <c r="C332" s="4"/>
      <c r="D332" s="6" t="s">
        <v>961</v>
      </c>
      <c r="E332" s="5">
        <v>61.33</v>
      </c>
      <c r="F332" s="5">
        <v>61.33</v>
      </c>
      <c r="G332" s="200">
        <f t="shared" si="4"/>
        <v>100</v>
      </c>
    </row>
    <row r="333" spans="1:7" ht="78.75" outlineLevel="4">
      <c r="A333" s="4" t="s">
        <v>217</v>
      </c>
      <c r="B333" s="4" t="s">
        <v>962</v>
      </c>
      <c r="C333" s="4"/>
      <c r="D333" s="6" t="s">
        <v>963</v>
      </c>
      <c r="E333" s="5">
        <v>23</v>
      </c>
      <c r="F333" s="5">
        <v>23</v>
      </c>
      <c r="G333" s="200">
        <f t="shared" si="4"/>
        <v>100</v>
      </c>
    </row>
    <row r="334" spans="1:7" ht="47.25" outlineLevel="7">
      <c r="A334" s="4" t="s">
        <v>217</v>
      </c>
      <c r="B334" s="4" t="s">
        <v>962</v>
      </c>
      <c r="C334" s="4" t="s">
        <v>17</v>
      </c>
      <c r="D334" s="6" t="s">
        <v>18</v>
      </c>
      <c r="E334" s="5">
        <v>23</v>
      </c>
      <c r="F334" s="5">
        <v>23</v>
      </c>
      <c r="G334" s="200">
        <f t="shared" ref="G334:G397" si="5">(F334/E334)*100</f>
        <v>100</v>
      </c>
    </row>
    <row r="335" spans="1:7" ht="63" outlineLevel="4">
      <c r="A335" s="4" t="s">
        <v>217</v>
      </c>
      <c r="B335" s="4" t="s">
        <v>964</v>
      </c>
      <c r="C335" s="4"/>
      <c r="D335" s="6" t="s">
        <v>965</v>
      </c>
      <c r="E335" s="5">
        <v>38.33</v>
      </c>
      <c r="F335" s="5">
        <v>38.33</v>
      </c>
      <c r="G335" s="200">
        <f t="shared" si="5"/>
        <v>100</v>
      </c>
    </row>
    <row r="336" spans="1:7" ht="47.25" outlineLevel="7">
      <c r="A336" s="4" t="s">
        <v>217</v>
      </c>
      <c r="B336" s="4" t="s">
        <v>964</v>
      </c>
      <c r="C336" s="4" t="s">
        <v>17</v>
      </c>
      <c r="D336" s="6" t="s">
        <v>18</v>
      </c>
      <c r="E336" s="5">
        <v>38.33</v>
      </c>
      <c r="F336" s="5">
        <v>38.33</v>
      </c>
      <c r="G336" s="200">
        <f t="shared" si="5"/>
        <v>100</v>
      </c>
    </row>
    <row r="337" spans="1:7" ht="63" outlineLevel="2">
      <c r="A337" s="4" t="s">
        <v>217</v>
      </c>
      <c r="B337" s="4" t="s">
        <v>96</v>
      </c>
      <c r="C337" s="4"/>
      <c r="D337" s="6" t="s">
        <v>97</v>
      </c>
      <c r="E337" s="5">
        <v>2596.9299999999998</v>
      </c>
      <c r="F337" s="5">
        <v>2596.9299999999998</v>
      </c>
      <c r="G337" s="200">
        <f t="shared" si="5"/>
        <v>100</v>
      </c>
    </row>
    <row r="338" spans="1:7" ht="63" outlineLevel="3">
      <c r="A338" s="4" t="s">
        <v>217</v>
      </c>
      <c r="B338" s="4" t="s">
        <v>98</v>
      </c>
      <c r="C338" s="4"/>
      <c r="D338" s="6" t="s">
        <v>99</v>
      </c>
      <c r="E338" s="5">
        <v>2596.9299999999998</v>
      </c>
      <c r="F338" s="5">
        <v>2596.9299999999998</v>
      </c>
      <c r="G338" s="200">
        <f t="shared" si="5"/>
        <v>100</v>
      </c>
    </row>
    <row r="339" spans="1:7" ht="47.25" outlineLevel="4">
      <c r="A339" s="4" t="s">
        <v>217</v>
      </c>
      <c r="B339" s="4" t="s">
        <v>966</v>
      </c>
      <c r="C339" s="4"/>
      <c r="D339" s="6" t="s">
        <v>227</v>
      </c>
      <c r="E339" s="5">
        <v>345.62</v>
      </c>
      <c r="F339" s="5">
        <v>345.62</v>
      </c>
      <c r="G339" s="200">
        <f t="shared" si="5"/>
        <v>100</v>
      </c>
    </row>
    <row r="340" spans="1:7" ht="47.25" outlineLevel="7">
      <c r="A340" s="4" t="s">
        <v>217</v>
      </c>
      <c r="B340" s="4" t="s">
        <v>966</v>
      </c>
      <c r="C340" s="4" t="s">
        <v>17</v>
      </c>
      <c r="D340" s="6" t="s">
        <v>18</v>
      </c>
      <c r="E340" s="5">
        <v>345.62</v>
      </c>
      <c r="F340" s="5">
        <v>345.62</v>
      </c>
      <c r="G340" s="200">
        <f t="shared" si="5"/>
        <v>100</v>
      </c>
    </row>
    <row r="341" spans="1:7" ht="54.75" customHeight="1" outlineLevel="4">
      <c r="A341" s="4" t="s">
        <v>217</v>
      </c>
      <c r="B341" s="4" t="s">
        <v>967</v>
      </c>
      <c r="C341" s="4"/>
      <c r="D341" s="6" t="s">
        <v>227</v>
      </c>
      <c r="E341" s="5">
        <v>2251.31</v>
      </c>
      <c r="F341" s="5">
        <v>2251.31</v>
      </c>
      <c r="G341" s="200">
        <f t="shared" si="5"/>
        <v>100</v>
      </c>
    </row>
    <row r="342" spans="1:7" ht="47.25" outlineLevel="7">
      <c r="A342" s="4" t="s">
        <v>217</v>
      </c>
      <c r="B342" s="4" t="s">
        <v>967</v>
      </c>
      <c r="C342" s="4" t="s">
        <v>17</v>
      </c>
      <c r="D342" s="6" t="s">
        <v>18</v>
      </c>
      <c r="E342" s="5">
        <v>2251.31</v>
      </c>
      <c r="F342" s="5">
        <v>2251.31</v>
      </c>
      <c r="G342" s="200">
        <f t="shared" si="5"/>
        <v>100</v>
      </c>
    </row>
    <row r="343" spans="1:7" ht="53.25" customHeight="1" outlineLevel="7">
      <c r="A343" s="186" t="s">
        <v>530</v>
      </c>
      <c r="B343" s="186"/>
      <c r="C343" s="186"/>
      <c r="D343" s="187" t="s">
        <v>531</v>
      </c>
      <c r="E343" s="10">
        <f>E344+E362+E390+E437</f>
        <v>121785.44</v>
      </c>
      <c r="F343" s="10">
        <f>F344+F362+F390+F437</f>
        <v>112578.42000000001</v>
      </c>
      <c r="G343" s="199">
        <f t="shared" si="5"/>
        <v>92.439966551009718</v>
      </c>
    </row>
    <row r="344" spans="1:7" ht="15.75">
      <c r="A344" s="4" t="s">
        <v>228</v>
      </c>
      <c r="B344" s="4"/>
      <c r="C344" s="4"/>
      <c r="D344" s="6" t="s">
        <v>229</v>
      </c>
      <c r="E344" s="5">
        <v>6000.85</v>
      </c>
      <c r="F344" s="5">
        <v>4130.13</v>
      </c>
      <c r="G344" s="200">
        <f t="shared" si="5"/>
        <v>68.825749685461219</v>
      </c>
    </row>
    <row r="345" spans="1:7" ht="102" customHeight="1" outlineLevel="1">
      <c r="A345" s="4" t="s">
        <v>228</v>
      </c>
      <c r="B345" s="4" t="s">
        <v>61</v>
      </c>
      <c r="C345" s="4"/>
      <c r="D345" s="6" t="s">
        <v>62</v>
      </c>
      <c r="E345" s="5">
        <v>3361.96</v>
      </c>
      <c r="F345" s="5">
        <v>1491.24</v>
      </c>
      <c r="G345" s="200">
        <f t="shared" si="5"/>
        <v>44.356268367261954</v>
      </c>
    </row>
    <row r="346" spans="1:7" ht="54" customHeight="1" outlineLevel="2">
      <c r="A346" s="4" t="s">
        <v>228</v>
      </c>
      <c r="B346" s="4" t="s">
        <v>63</v>
      </c>
      <c r="C346" s="4"/>
      <c r="D346" s="6" t="s">
        <v>64</v>
      </c>
      <c r="E346" s="5">
        <v>3361.96</v>
      </c>
      <c r="F346" s="5">
        <v>1491.24</v>
      </c>
      <c r="G346" s="200">
        <f t="shared" si="5"/>
        <v>44.356268367261954</v>
      </c>
    </row>
    <row r="347" spans="1:7" ht="47.25" outlineLevel="3">
      <c r="A347" s="4" t="s">
        <v>228</v>
      </c>
      <c r="B347" s="4" t="s">
        <v>71</v>
      </c>
      <c r="C347" s="4"/>
      <c r="D347" s="6" t="s">
        <v>72</v>
      </c>
      <c r="E347" s="5">
        <v>3186.96</v>
      </c>
      <c r="F347" s="5">
        <v>1320.01</v>
      </c>
      <c r="G347" s="200">
        <f t="shared" si="5"/>
        <v>41.419095313402117</v>
      </c>
    </row>
    <row r="348" spans="1:7" ht="78.75" outlineLevel="4">
      <c r="A348" s="4" t="s">
        <v>228</v>
      </c>
      <c r="B348" s="4" t="s">
        <v>857</v>
      </c>
      <c r="C348" s="4"/>
      <c r="D348" s="6" t="s">
        <v>858</v>
      </c>
      <c r="E348" s="5">
        <v>3186.96</v>
      </c>
      <c r="F348" s="5">
        <v>1320.01</v>
      </c>
      <c r="G348" s="200">
        <f t="shared" si="5"/>
        <v>41.419095313402117</v>
      </c>
    </row>
    <row r="349" spans="1:7" ht="47.25" outlineLevel="7">
      <c r="A349" s="4" t="s">
        <v>228</v>
      </c>
      <c r="B349" s="4" t="s">
        <v>857</v>
      </c>
      <c r="C349" s="4" t="s">
        <v>17</v>
      </c>
      <c r="D349" s="6" t="s">
        <v>18</v>
      </c>
      <c r="E349" s="5">
        <v>3186.96</v>
      </c>
      <c r="F349" s="5">
        <v>1320.01</v>
      </c>
      <c r="G349" s="200">
        <f t="shared" si="5"/>
        <v>41.419095313402117</v>
      </c>
    </row>
    <row r="350" spans="1:7" ht="63" outlineLevel="3">
      <c r="A350" s="4" t="s">
        <v>228</v>
      </c>
      <c r="B350" s="4" t="s">
        <v>77</v>
      </c>
      <c r="C350" s="4"/>
      <c r="D350" s="6" t="s">
        <v>78</v>
      </c>
      <c r="E350" s="5">
        <v>175</v>
      </c>
      <c r="F350" s="5">
        <v>171.23</v>
      </c>
      <c r="G350" s="200">
        <f t="shared" si="5"/>
        <v>97.84571428571428</v>
      </c>
    </row>
    <row r="351" spans="1:7" ht="78.75" outlineLevel="4">
      <c r="A351" s="4" t="s">
        <v>228</v>
      </c>
      <c r="B351" s="4" t="s">
        <v>230</v>
      </c>
      <c r="C351" s="4"/>
      <c r="D351" s="6" t="s">
        <v>231</v>
      </c>
      <c r="E351" s="5">
        <v>175</v>
      </c>
      <c r="F351" s="5">
        <v>171.23</v>
      </c>
      <c r="G351" s="200">
        <f t="shared" si="5"/>
        <v>97.84571428571428</v>
      </c>
    </row>
    <row r="352" spans="1:7" ht="47.25" outlineLevel="7">
      <c r="A352" s="4" t="s">
        <v>228</v>
      </c>
      <c r="B352" s="4" t="s">
        <v>230</v>
      </c>
      <c r="C352" s="4" t="s">
        <v>17</v>
      </c>
      <c r="D352" s="6" t="s">
        <v>18</v>
      </c>
      <c r="E352" s="5">
        <v>175</v>
      </c>
      <c r="F352" s="5">
        <v>171.23</v>
      </c>
      <c r="G352" s="200">
        <f t="shared" si="5"/>
        <v>97.84571428571428</v>
      </c>
    </row>
    <row r="353" spans="1:7" ht="94.5" outlineLevel="1">
      <c r="A353" s="4" t="s">
        <v>228</v>
      </c>
      <c r="B353" s="4" t="s">
        <v>232</v>
      </c>
      <c r="C353" s="4"/>
      <c r="D353" s="6" t="s">
        <v>968</v>
      </c>
      <c r="E353" s="5">
        <v>2638.89</v>
      </c>
      <c r="F353" s="5">
        <v>2638.89</v>
      </c>
      <c r="G353" s="200">
        <f t="shared" si="5"/>
        <v>100</v>
      </c>
    </row>
    <row r="354" spans="1:7" ht="141.75" outlineLevel="2">
      <c r="A354" s="4" t="s">
        <v>228</v>
      </c>
      <c r="B354" s="4" t="s">
        <v>238</v>
      </c>
      <c r="C354" s="4"/>
      <c r="D354" s="6" t="s">
        <v>239</v>
      </c>
      <c r="E354" s="5">
        <v>2592.56</v>
      </c>
      <c r="F354" s="5">
        <v>2592.56</v>
      </c>
      <c r="G354" s="200">
        <f t="shared" si="5"/>
        <v>100</v>
      </c>
    </row>
    <row r="355" spans="1:7" ht="141.75" outlineLevel="3">
      <c r="A355" s="4" t="s">
        <v>228</v>
      </c>
      <c r="B355" s="4" t="s">
        <v>969</v>
      </c>
      <c r="C355" s="4"/>
      <c r="D355" s="6" t="s">
        <v>240</v>
      </c>
      <c r="E355" s="5">
        <v>2592.56</v>
      </c>
      <c r="F355" s="5">
        <v>2592.56</v>
      </c>
      <c r="G355" s="200">
        <f t="shared" si="5"/>
        <v>100</v>
      </c>
    </row>
    <row r="356" spans="1:7" ht="47.25" outlineLevel="4">
      <c r="A356" s="4" t="s">
        <v>228</v>
      </c>
      <c r="B356" s="4" t="s">
        <v>970</v>
      </c>
      <c r="C356" s="4"/>
      <c r="D356" s="6" t="s">
        <v>971</v>
      </c>
      <c r="E356" s="5">
        <v>2592.56</v>
      </c>
      <c r="F356" s="5">
        <v>2592.56</v>
      </c>
      <c r="G356" s="200">
        <f t="shared" si="5"/>
        <v>100</v>
      </c>
    </row>
    <row r="357" spans="1:7" ht="47.25" outlineLevel="7">
      <c r="A357" s="4" t="s">
        <v>228</v>
      </c>
      <c r="B357" s="4" t="s">
        <v>970</v>
      </c>
      <c r="C357" s="4" t="s">
        <v>236</v>
      </c>
      <c r="D357" s="6" t="s">
        <v>237</v>
      </c>
      <c r="E357" s="5">
        <v>2592.56</v>
      </c>
      <c r="F357" s="5">
        <v>2592.56</v>
      </c>
      <c r="G357" s="200">
        <f t="shared" si="5"/>
        <v>100</v>
      </c>
    </row>
    <row r="358" spans="1:7" ht="236.25" outlineLevel="2">
      <c r="A358" s="4" t="s">
        <v>228</v>
      </c>
      <c r="B358" s="4" t="s">
        <v>972</v>
      </c>
      <c r="C358" s="4"/>
      <c r="D358" s="7" t="s">
        <v>241</v>
      </c>
      <c r="E358" s="5">
        <v>46.33</v>
      </c>
      <c r="F358" s="5">
        <v>46.33</v>
      </c>
      <c r="G358" s="200">
        <f t="shared" si="5"/>
        <v>100</v>
      </c>
    </row>
    <row r="359" spans="1:7" ht="189" outlineLevel="3">
      <c r="A359" s="4" t="s">
        <v>228</v>
      </c>
      <c r="B359" s="4" t="s">
        <v>973</v>
      </c>
      <c r="C359" s="4"/>
      <c r="D359" s="7" t="s">
        <v>242</v>
      </c>
      <c r="E359" s="5">
        <v>46.33</v>
      </c>
      <c r="F359" s="5">
        <v>46.33</v>
      </c>
      <c r="G359" s="200">
        <f t="shared" si="5"/>
        <v>100</v>
      </c>
    </row>
    <row r="360" spans="1:7" ht="78.75" outlineLevel="4">
      <c r="A360" s="4" t="s">
        <v>228</v>
      </c>
      <c r="B360" s="4" t="s">
        <v>974</v>
      </c>
      <c r="C360" s="4"/>
      <c r="D360" s="6" t="s">
        <v>243</v>
      </c>
      <c r="E360" s="5">
        <v>46.33</v>
      </c>
      <c r="F360" s="5">
        <v>46.33</v>
      </c>
      <c r="G360" s="200">
        <f t="shared" si="5"/>
        <v>100</v>
      </c>
    </row>
    <row r="361" spans="1:7" ht="47.25" outlineLevel="7">
      <c r="A361" s="4" t="s">
        <v>228</v>
      </c>
      <c r="B361" s="4" t="s">
        <v>974</v>
      </c>
      <c r="C361" s="4" t="s">
        <v>17</v>
      </c>
      <c r="D361" s="6" t="s">
        <v>18</v>
      </c>
      <c r="E361" s="5">
        <v>46.33</v>
      </c>
      <c r="F361" s="5">
        <v>46.33</v>
      </c>
      <c r="G361" s="200">
        <f t="shared" si="5"/>
        <v>100</v>
      </c>
    </row>
    <row r="362" spans="1:7" ht="24" customHeight="1">
      <c r="A362" s="4" t="s">
        <v>244</v>
      </c>
      <c r="B362" s="4"/>
      <c r="C362" s="4"/>
      <c r="D362" s="6" t="s">
        <v>245</v>
      </c>
      <c r="E362" s="5">
        <v>81002.69</v>
      </c>
      <c r="F362" s="5">
        <v>74537.440000000002</v>
      </c>
      <c r="G362" s="200">
        <f t="shared" si="5"/>
        <v>92.018474942005014</v>
      </c>
    </row>
    <row r="363" spans="1:7" ht="67.5" customHeight="1" outlineLevel="1">
      <c r="A363" s="4" t="s">
        <v>244</v>
      </c>
      <c r="B363" s="4" t="s">
        <v>164</v>
      </c>
      <c r="C363" s="4"/>
      <c r="D363" s="6" t="s">
        <v>165</v>
      </c>
      <c r="E363" s="5">
        <v>71637.19</v>
      </c>
      <c r="F363" s="5">
        <v>65180.14</v>
      </c>
      <c r="G363" s="200">
        <f t="shared" si="5"/>
        <v>90.986455498882634</v>
      </c>
    </row>
    <row r="364" spans="1:7" ht="51.75" customHeight="1" outlineLevel="2">
      <c r="A364" s="4" t="s">
        <v>244</v>
      </c>
      <c r="B364" s="4" t="s">
        <v>198</v>
      </c>
      <c r="C364" s="4"/>
      <c r="D364" s="6" t="s">
        <v>936</v>
      </c>
      <c r="E364" s="5">
        <v>71637.19</v>
      </c>
      <c r="F364" s="5">
        <v>65180.14</v>
      </c>
      <c r="G364" s="200">
        <f t="shared" si="5"/>
        <v>90.986455498882634</v>
      </c>
    </row>
    <row r="365" spans="1:7" ht="47.25" outlineLevel="3">
      <c r="A365" s="4" t="s">
        <v>244</v>
      </c>
      <c r="B365" s="4" t="s">
        <v>199</v>
      </c>
      <c r="C365" s="4"/>
      <c r="D365" s="6" t="s">
        <v>975</v>
      </c>
      <c r="E365" s="5">
        <v>195.67</v>
      </c>
      <c r="F365" s="5">
        <v>195.67</v>
      </c>
      <c r="G365" s="200">
        <f t="shared" si="5"/>
        <v>100</v>
      </c>
    </row>
    <row r="366" spans="1:7" ht="31.5" outlineLevel="4">
      <c r="A366" s="4" t="s">
        <v>244</v>
      </c>
      <c r="B366" s="4" t="s">
        <v>976</v>
      </c>
      <c r="C366" s="4"/>
      <c r="D366" s="6" t="s">
        <v>977</v>
      </c>
      <c r="E366" s="5">
        <v>195.67</v>
      </c>
      <c r="F366" s="5">
        <v>195.67</v>
      </c>
      <c r="G366" s="200">
        <f t="shared" si="5"/>
        <v>100</v>
      </c>
    </row>
    <row r="367" spans="1:7" ht="47.25" outlineLevel="7">
      <c r="A367" s="4" t="s">
        <v>244</v>
      </c>
      <c r="B367" s="4" t="s">
        <v>976</v>
      </c>
      <c r="C367" s="4" t="s">
        <v>17</v>
      </c>
      <c r="D367" s="6" t="s">
        <v>18</v>
      </c>
      <c r="E367" s="5">
        <v>195.67</v>
      </c>
      <c r="F367" s="5">
        <v>195.67</v>
      </c>
      <c r="G367" s="200">
        <f t="shared" si="5"/>
        <v>100</v>
      </c>
    </row>
    <row r="368" spans="1:7" ht="31.5" outlineLevel="3">
      <c r="A368" s="4" t="s">
        <v>244</v>
      </c>
      <c r="B368" s="4" t="s">
        <v>978</v>
      </c>
      <c r="C368" s="4"/>
      <c r="D368" s="6" t="s">
        <v>979</v>
      </c>
      <c r="E368" s="5">
        <v>5436.39</v>
      </c>
      <c r="F368" s="5">
        <v>1825.49</v>
      </c>
      <c r="G368" s="200">
        <f t="shared" si="5"/>
        <v>33.579084649923935</v>
      </c>
    </row>
    <row r="369" spans="1:7" ht="126" outlineLevel="4">
      <c r="A369" s="4" t="s">
        <v>244</v>
      </c>
      <c r="B369" s="4" t="s">
        <v>980</v>
      </c>
      <c r="C369" s="4"/>
      <c r="D369" s="6" t="s">
        <v>247</v>
      </c>
      <c r="E369" s="5">
        <v>5436.39</v>
      </c>
      <c r="F369" s="5">
        <v>1825.49</v>
      </c>
      <c r="G369" s="200">
        <f t="shared" si="5"/>
        <v>33.579084649923935</v>
      </c>
    </row>
    <row r="370" spans="1:7" ht="15.75" outlineLevel="7">
      <c r="A370" s="4" t="s">
        <v>244</v>
      </c>
      <c r="B370" s="4" t="s">
        <v>980</v>
      </c>
      <c r="C370" s="4" t="s">
        <v>21</v>
      </c>
      <c r="D370" s="6" t="s">
        <v>22</v>
      </c>
      <c r="E370" s="5">
        <v>5436.39</v>
      </c>
      <c r="F370" s="5">
        <v>1825.49</v>
      </c>
      <c r="G370" s="200">
        <f t="shared" si="5"/>
        <v>33.579084649923935</v>
      </c>
    </row>
    <row r="371" spans="1:7" ht="31.5" outlineLevel="3">
      <c r="A371" s="4" t="s">
        <v>244</v>
      </c>
      <c r="B371" s="4" t="s">
        <v>981</v>
      </c>
      <c r="C371" s="4"/>
      <c r="D371" s="6" t="s">
        <v>982</v>
      </c>
      <c r="E371" s="5">
        <v>65435.02</v>
      </c>
      <c r="F371" s="5">
        <v>62588.87</v>
      </c>
      <c r="G371" s="200">
        <f t="shared" si="5"/>
        <v>95.650417773235191</v>
      </c>
    </row>
    <row r="372" spans="1:7" ht="31.5" outlineLevel="4">
      <c r="A372" s="4" t="s">
        <v>244</v>
      </c>
      <c r="B372" s="4" t="s">
        <v>983</v>
      </c>
      <c r="C372" s="4"/>
      <c r="D372" s="6" t="s">
        <v>984</v>
      </c>
      <c r="E372" s="5">
        <v>1586.96</v>
      </c>
      <c r="F372" s="5">
        <v>821.2</v>
      </c>
      <c r="G372" s="200">
        <f t="shared" si="5"/>
        <v>51.746735897565152</v>
      </c>
    </row>
    <row r="373" spans="1:7" ht="47.25" outlineLevel="7">
      <c r="A373" s="4" t="s">
        <v>244</v>
      </c>
      <c r="B373" s="4" t="s">
        <v>983</v>
      </c>
      <c r="C373" s="4" t="s">
        <v>17</v>
      </c>
      <c r="D373" s="6" t="s">
        <v>18</v>
      </c>
      <c r="E373" s="5">
        <v>1586.96</v>
      </c>
      <c r="F373" s="5">
        <v>821.2</v>
      </c>
      <c r="G373" s="200">
        <f t="shared" si="5"/>
        <v>51.746735897565152</v>
      </c>
    </row>
    <row r="374" spans="1:7" ht="78.75" outlineLevel="4">
      <c r="A374" s="4" t="s">
        <v>244</v>
      </c>
      <c r="B374" s="4" t="s">
        <v>985</v>
      </c>
      <c r="C374" s="4"/>
      <c r="D374" s="6" t="s">
        <v>246</v>
      </c>
      <c r="E374" s="5">
        <v>63848.07</v>
      </c>
      <c r="F374" s="5">
        <v>61767.66</v>
      </c>
      <c r="G374" s="200">
        <f t="shared" si="5"/>
        <v>96.741624296552743</v>
      </c>
    </row>
    <row r="375" spans="1:7" ht="47.25" outlineLevel="7">
      <c r="A375" s="4" t="s">
        <v>244</v>
      </c>
      <c r="B375" s="4" t="s">
        <v>985</v>
      </c>
      <c r="C375" s="4" t="s">
        <v>236</v>
      </c>
      <c r="D375" s="6" t="s">
        <v>237</v>
      </c>
      <c r="E375" s="5">
        <v>63848.07</v>
      </c>
      <c r="F375" s="5">
        <v>61767.66</v>
      </c>
      <c r="G375" s="200">
        <f t="shared" si="5"/>
        <v>96.741624296552743</v>
      </c>
    </row>
    <row r="376" spans="1:7" ht="63" outlineLevel="3">
      <c r="A376" s="4" t="s">
        <v>244</v>
      </c>
      <c r="B376" s="4" t="s">
        <v>986</v>
      </c>
      <c r="C376" s="4"/>
      <c r="D376" s="6" t="s">
        <v>987</v>
      </c>
      <c r="E376" s="5">
        <v>570.1</v>
      </c>
      <c r="F376" s="5">
        <v>570.1</v>
      </c>
      <c r="G376" s="200">
        <f t="shared" si="5"/>
        <v>100</v>
      </c>
    </row>
    <row r="377" spans="1:7" ht="47.25" outlineLevel="4">
      <c r="A377" s="4" t="s">
        <v>244</v>
      </c>
      <c r="B377" s="4" t="s">
        <v>988</v>
      </c>
      <c r="C377" s="4"/>
      <c r="D377" s="6" t="s">
        <v>989</v>
      </c>
      <c r="E377" s="5">
        <v>570.1</v>
      </c>
      <c r="F377" s="5">
        <v>570.1</v>
      </c>
      <c r="G377" s="200">
        <f t="shared" si="5"/>
        <v>100</v>
      </c>
    </row>
    <row r="378" spans="1:7" ht="47.25" outlineLevel="7">
      <c r="A378" s="4" t="s">
        <v>244</v>
      </c>
      <c r="B378" s="4" t="s">
        <v>988</v>
      </c>
      <c r="C378" s="4" t="s">
        <v>17</v>
      </c>
      <c r="D378" s="6" t="s">
        <v>18</v>
      </c>
      <c r="E378" s="5">
        <v>570.1</v>
      </c>
      <c r="F378" s="5">
        <v>570.1</v>
      </c>
      <c r="G378" s="200">
        <f t="shared" si="5"/>
        <v>100</v>
      </c>
    </row>
    <row r="379" spans="1:7" ht="78.75" outlineLevel="1">
      <c r="A379" s="4" t="s">
        <v>244</v>
      </c>
      <c r="B379" s="4" t="s">
        <v>174</v>
      </c>
      <c r="C379" s="4"/>
      <c r="D379" s="6" t="s">
        <v>175</v>
      </c>
      <c r="E379" s="5">
        <v>9365.5</v>
      </c>
      <c r="F379" s="5">
        <v>9357.2999999999993</v>
      </c>
      <c r="G379" s="200">
        <f t="shared" si="5"/>
        <v>99.912444610538671</v>
      </c>
    </row>
    <row r="380" spans="1:7" ht="47.25" outlineLevel="2">
      <c r="A380" s="4" t="s">
        <v>244</v>
      </c>
      <c r="B380" s="4" t="s">
        <v>176</v>
      </c>
      <c r="C380" s="4"/>
      <c r="D380" s="6" t="s">
        <v>177</v>
      </c>
      <c r="E380" s="5">
        <v>11</v>
      </c>
      <c r="F380" s="5">
        <v>11</v>
      </c>
      <c r="G380" s="200">
        <f t="shared" si="5"/>
        <v>100</v>
      </c>
    </row>
    <row r="381" spans="1:7" ht="31.5" outlineLevel="3">
      <c r="A381" s="4" t="s">
        <v>244</v>
      </c>
      <c r="B381" s="4" t="s">
        <v>178</v>
      </c>
      <c r="C381" s="4"/>
      <c r="D381" s="6" t="s">
        <v>179</v>
      </c>
      <c r="E381" s="5">
        <v>11</v>
      </c>
      <c r="F381" s="5">
        <v>11</v>
      </c>
      <c r="G381" s="200">
        <f t="shared" si="5"/>
        <v>100</v>
      </c>
    </row>
    <row r="382" spans="1:7" ht="94.5" outlineLevel="4">
      <c r="A382" s="4" t="s">
        <v>244</v>
      </c>
      <c r="B382" s="4" t="s">
        <v>248</v>
      </c>
      <c r="C382" s="4"/>
      <c r="D382" s="6" t="s">
        <v>249</v>
      </c>
      <c r="E382" s="5">
        <v>11</v>
      </c>
      <c r="F382" s="5">
        <v>11</v>
      </c>
      <c r="G382" s="200">
        <f t="shared" si="5"/>
        <v>100</v>
      </c>
    </row>
    <row r="383" spans="1:7" ht="76.5" customHeight="1" outlineLevel="7">
      <c r="A383" s="4" t="s">
        <v>244</v>
      </c>
      <c r="B383" s="4" t="s">
        <v>248</v>
      </c>
      <c r="C383" s="4" t="s">
        <v>17</v>
      </c>
      <c r="D383" s="6" t="s">
        <v>18</v>
      </c>
      <c r="E383" s="5">
        <v>11</v>
      </c>
      <c r="F383" s="5">
        <v>11</v>
      </c>
      <c r="G383" s="200">
        <f t="shared" si="5"/>
        <v>100</v>
      </c>
    </row>
    <row r="384" spans="1:7" ht="63" outlineLevel="2">
      <c r="A384" s="4" t="s">
        <v>244</v>
      </c>
      <c r="B384" s="4" t="s">
        <v>188</v>
      </c>
      <c r="C384" s="4"/>
      <c r="D384" s="6" t="s">
        <v>186</v>
      </c>
      <c r="E384" s="5">
        <v>9354.5</v>
      </c>
      <c r="F384" s="5">
        <v>9346.2999999999993</v>
      </c>
      <c r="G384" s="200">
        <f t="shared" si="5"/>
        <v>99.912341653749522</v>
      </c>
    </row>
    <row r="385" spans="1:7" ht="63" outlineLevel="3">
      <c r="A385" s="4" t="s">
        <v>244</v>
      </c>
      <c r="B385" s="4" t="s">
        <v>192</v>
      </c>
      <c r="C385" s="4"/>
      <c r="D385" s="6" t="s">
        <v>193</v>
      </c>
      <c r="E385" s="5">
        <v>9354.5</v>
      </c>
      <c r="F385" s="5">
        <v>9346.2999999999993</v>
      </c>
      <c r="G385" s="200">
        <f t="shared" si="5"/>
        <v>99.912341653749522</v>
      </c>
    </row>
    <row r="386" spans="1:7" ht="63" outlineLevel="4">
      <c r="A386" s="4" t="s">
        <v>244</v>
      </c>
      <c r="B386" s="4" t="s">
        <v>194</v>
      </c>
      <c r="C386" s="4"/>
      <c r="D386" s="6" t="s">
        <v>195</v>
      </c>
      <c r="E386" s="5">
        <v>5000</v>
      </c>
      <c r="F386" s="5">
        <v>5000</v>
      </c>
      <c r="G386" s="200">
        <f t="shared" si="5"/>
        <v>100</v>
      </c>
    </row>
    <row r="387" spans="1:7" ht="15.75" outlineLevel="7">
      <c r="A387" s="4" t="s">
        <v>244</v>
      </c>
      <c r="B387" s="4" t="s">
        <v>194</v>
      </c>
      <c r="C387" s="4" t="s">
        <v>21</v>
      </c>
      <c r="D387" s="6" t="s">
        <v>22</v>
      </c>
      <c r="E387" s="5">
        <v>5000</v>
      </c>
      <c r="F387" s="5">
        <v>5000</v>
      </c>
      <c r="G387" s="200">
        <f t="shared" si="5"/>
        <v>100</v>
      </c>
    </row>
    <row r="388" spans="1:7" ht="47.25" outlineLevel="4">
      <c r="A388" s="4" t="s">
        <v>244</v>
      </c>
      <c r="B388" s="4" t="s">
        <v>250</v>
      </c>
      <c r="C388" s="4"/>
      <c r="D388" s="6" t="s">
        <v>990</v>
      </c>
      <c r="E388" s="5">
        <v>4354.5</v>
      </c>
      <c r="F388" s="5">
        <v>4346.3</v>
      </c>
      <c r="G388" s="200">
        <f t="shared" si="5"/>
        <v>99.811689057297045</v>
      </c>
    </row>
    <row r="389" spans="1:7" ht="15.75" outlineLevel="7">
      <c r="A389" s="4" t="s">
        <v>244</v>
      </c>
      <c r="B389" s="4" t="s">
        <v>250</v>
      </c>
      <c r="C389" s="4" t="s">
        <v>21</v>
      </c>
      <c r="D389" s="6" t="s">
        <v>22</v>
      </c>
      <c r="E389" s="5">
        <v>4354.5</v>
      </c>
      <c r="F389" s="5">
        <v>4346.3</v>
      </c>
      <c r="G389" s="200">
        <f t="shared" si="5"/>
        <v>99.811689057297045</v>
      </c>
    </row>
    <row r="390" spans="1:7" ht="15.75">
      <c r="A390" s="4" t="s">
        <v>251</v>
      </c>
      <c r="B390" s="4"/>
      <c r="C390" s="4"/>
      <c r="D390" s="6" t="s">
        <v>252</v>
      </c>
      <c r="E390" s="5">
        <v>24665.59</v>
      </c>
      <c r="F390" s="5">
        <v>23797.56</v>
      </c>
      <c r="G390" s="200">
        <f t="shared" si="5"/>
        <v>96.480805851390556</v>
      </c>
    </row>
    <row r="391" spans="1:7" ht="63" outlineLevel="1">
      <c r="A391" s="4" t="s">
        <v>251</v>
      </c>
      <c r="B391" s="4" t="s">
        <v>203</v>
      </c>
      <c r="C391" s="4"/>
      <c r="D391" s="6" t="s">
        <v>204</v>
      </c>
      <c r="E391" s="5">
        <v>2508.4</v>
      </c>
      <c r="F391" s="5">
        <v>2492.4</v>
      </c>
      <c r="G391" s="200">
        <f t="shared" si="5"/>
        <v>99.362143198851854</v>
      </c>
    </row>
    <row r="392" spans="1:7" ht="47.25" outlineLevel="2">
      <c r="A392" s="4" t="s">
        <v>251</v>
      </c>
      <c r="B392" s="4" t="s">
        <v>205</v>
      </c>
      <c r="C392" s="4"/>
      <c r="D392" s="6" t="s">
        <v>206</v>
      </c>
      <c r="E392" s="5">
        <v>2508.4</v>
      </c>
      <c r="F392" s="5">
        <v>2492.4</v>
      </c>
      <c r="G392" s="200">
        <f t="shared" si="5"/>
        <v>99.362143198851854</v>
      </c>
    </row>
    <row r="393" spans="1:7" ht="47.25" outlineLevel="3">
      <c r="A393" s="4" t="s">
        <v>251</v>
      </c>
      <c r="B393" s="4" t="s">
        <v>207</v>
      </c>
      <c r="C393" s="4"/>
      <c r="D393" s="6" t="s">
        <v>208</v>
      </c>
      <c r="E393" s="5">
        <v>57.37</v>
      </c>
      <c r="F393" s="5">
        <v>57.3</v>
      </c>
      <c r="G393" s="200">
        <f t="shared" si="5"/>
        <v>99.877985009586894</v>
      </c>
    </row>
    <row r="394" spans="1:7" ht="41.25" customHeight="1" outlineLevel="4">
      <c r="A394" s="4" t="s">
        <v>251</v>
      </c>
      <c r="B394" s="4" t="s">
        <v>209</v>
      </c>
      <c r="C394" s="4"/>
      <c r="D394" s="6" t="s">
        <v>210</v>
      </c>
      <c r="E394" s="5">
        <v>57.37</v>
      </c>
      <c r="F394" s="5">
        <v>57.3</v>
      </c>
      <c r="G394" s="200">
        <f t="shared" si="5"/>
        <v>99.877985009586894</v>
      </c>
    </row>
    <row r="395" spans="1:7" ht="47.25" outlineLevel="7">
      <c r="A395" s="4" t="s">
        <v>251</v>
      </c>
      <c r="B395" s="4" t="s">
        <v>209</v>
      </c>
      <c r="C395" s="4" t="s">
        <v>17</v>
      </c>
      <c r="D395" s="6" t="s">
        <v>18</v>
      </c>
      <c r="E395" s="5">
        <v>57.37</v>
      </c>
      <c r="F395" s="5">
        <v>57.3</v>
      </c>
      <c r="G395" s="200">
        <f t="shared" si="5"/>
        <v>99.877985009586894</v>
      </c>
    </row>
    <row r="396" spans="1:7" ht="63" outlineLevel="3">
      <c r="A396" s="4" t="s">
        <v>251</v>
      </c>
      <c r="B396" s="4" t="s">
        <v>213</v>
      </c>
      <c r="C396" s="4"/>
      <c r="D396" s="6" t="s">
        <v>214</v>
      </c>
      <c r="E396" s="5">
        <v>2451.0300000000002</v>
      </c>
      <c r="F396" s="5">
        <v>2435.1</v>
      </c>
      <c r="G396" s="200">
        <f t="shared" si="5"/>
        <v>99.350069154600291</v>
      </c>
    </row>
    <row r="397" spans="1:7" ht="61.5" customHeight="1" outlineLevel="4">
      <c r="A397" s="4" t="s">
        <v>251</v>
      </c>
      <c r="B397" s="4" t="s">
        <v>215</v>
      </c>
      <c r="C397" s="4"/>
      <c r="D397" s="6" t="s">
        <v>216</v>
      </c>
      <c r="E397" s="5">
        <v>2451.0300000000002</v>
      </c>
      <c r="F397" s="5">
        <v>2435.1</v>
      </c>
      <c r="G397" s="200">
        <f t="shared" si="5"/>
        <v>99.350069154600291</v>
      </c>
    </row>
    <row r="398" spans="1:7" ht="47.25" outlineLevel="7">
      <c r="A398" s="4" t="s">
        <v>251</v>
      </c>
      <c r="B398" s="4" t="s">
        <v>215</v>
      </c>
      <c r="C398" s="4" t="s">
        <v>17</v>
      </c>
      <c r="D398" s="6" t="s">
        <v>18</v>
      </c>
      <c r="E398" s="5">
        <v>2451.0300000000002</v>
      </c>
      <c r="F398" s="5">
        <v>2435.1</v>
      </c>
      <c r="G398" s="200">
        <f t="shared" ref="G398:G461" si="6">(F398/E398)*100</f>
        <v>99.350069154600291</v>
      </c>
    </row>
    <row r="399" spans="1:7" ht="86.25" customHeight="1" outlineLevel="1">
      <c r="A399" s="4" t="s">
        <v>251</v>
      </c>
      <c r="B399" s="4" t="s">
        <v>174</v>
      </c>
      <c r="C399" s="4"/>
      <c r="D399" s="6" t="s">
        <v>175</v>
      </c>
      <c r="E399" s="5">
        <v>22157.19</v>
      </c>
      <c r="F399" s="5">
        <v>21305.16</v>
      </c>
      <c r="G399" s="200">
        <f t="shared" si="6"/>
        <v>96.154611663302077</v>
      </c>
    </row>
    <row r="400" spans="1:7" ht="47.25" outlineLevel="2">
      <c r="A400" s="4" t="s">
        <v>251</v>
      </c>
      <c r="B400" s="4" t="s">
        <v>176</v>
      </c>
      <c r="C400" s="4"/>
      <c r="D400" s="6" t="s">
        <v>177</v>
      </c>
      <c r="E400" s="5">
        <v>21771.27</v>
      </c>
      <c r="F400" s="5">
        <v>20927.62</v>
      </c>
      <c r="G400" s="200">
        <f t="shared" si="6"/>
        <v>96.124938967731325</v>
      </c>
    </row>
    <row r="401" spans="1:7" ht="42" customHeight="1" outlineLevel="3">
      <c r="A401" s="4" t="s">
        <v>251</v>
      </c>
      <c r="B401" s="4" t="s">
        <v>178</v>
      </c>
      <c r="C401" s="4"/>
      <c r="D401" s="6" t="s">
        <v>179</v>
      </c>
      <c r="E401" s="5">
        <v>13942.38</v>
      </c>
      <c r="F401" s="5">
        <v>13325.63</v>
      </c>
      <c r="G401" s="200">
        <f t="shared" si="6"/>
        <v>95.576436734617758</v>
      </c>
    </row>
    <row r="402" spans="1:7" ht="74.25" customHeight="1" outlineLevel="4">
      <c r="A402" s="4" t="s">
        <v>251</v>
      </c>
      <c r="B402" s="4" t="s">
        <v>258</v>
      </c>
      <c r="C402" s="4"/>
      <c r="D402" s="6" t="s">
        <v>259</v>
      </c>
      <c r="E402" s="5">
        <v>8600.1</v>
      </c>
      <c r="F402" s="5">
        <v>8040.23</v>
      </c>
      <c r="G402" s="200">
        <f t="shared" si="6"/>
        <v>93.489959419076513</v>
      </c>
    </row>
    <row r="403" spans="1:7" ht="47.25" outlineLevel="7">
      <c r="A403" s="4" t="s">
        <v>251</v>
      </c>
      <c r="B403" s="4" t="s">
        <v>258</v>
      </c>
      <c r="C403" s="4" t="s">
        <v>17</v>
      </c>
      <c r="D403" s="6" t="s">
        <v>18</v>
      </c>
      <c r="E403" s="5">
        <v>8600.1</v>
      </c>
      <c r="F403" s="5">
        <v>8040.23</v>
      </c>
      <c r="G403" s="200">
        <f t="shared" si="6"/>
        <v>93.489959419076513</v>
      </c>
    </row>
    <row r="404" spans="1:7" ht="31.5" outlineLevel="4">
      <c r="A404" s="4" t="s">
        <v>251</v>
      </c>
      <c r="B404" s="4" t="s">
        <v>260</v>
      </c>
      <c r="C404" s="4"/>
      <c r="D404" s="6" t="s">
        <v>261</v>
      </c>
      <c r="E404" s="5">
        <v>300</v>
      </c>
      <c r="F404" s="5">
        <v>261.88</v>
      </c>
      <c r="G404" s="200">
        <f t="shared" si="6"/>
        <v>87.293333333333337</v>
      </c>
    </row>
    <row r="405" spans="1:7" ht="47.25" outlineLevel="7">
      <c r="A405" s="4" t="s">
        <v>251</v>
      </c>
      <c r="B405" s="4" t="s">
        <v>260</v>
      </c>
      <c r="C405" s="4" t="s">
        <v>17</v>
      </c>
      <c r="D405" s="6" t="s">
        <v>18</v>
      </c>
      <c r="E405" s="5">
        <v>300</v>
      </c>
      <c r="F405" s="5">
        <v>261.88</v>
      </c>
      <c r="G405" s="200">
        <f t="shared" si="6"/>
        <v>87.293333333333337</v>
      </c>
    </row>
    <row r="406" spans="1:7" ht="15.75" outlineLevel="4">
      <c r="A406" s="4" t="s">
        <v>251</v>
      </c>
      <c r="B406" s="4" t="s">
        <v>262</v>
      </c>
      <c r="C406" s="4"/>
      <c r="D406" s="6" t="s">
        <v>263</v>
      </c>
      <c r="E406" s="5">
        <v>600</v>
      </c>
      <c r="F406" s="5">
        <v>600</v>
      </c>
      <c r="G406" s="200">
        <f t="shared" si="6"/>
        <v>100</v>
      </c>
    </row>
    <row r="407" spans="1:7" ht="47.25" outlineLevel="7">
      <c r="A407" s="4" t="s">
        <v>251</v>
      </c>
      <c r="B407" s="4" t="s">
        <v>262</v>
      </c>
      <c r="C407" s="4" t="s">
        <v>17</v>
      </c>
      <c r="D407" s="6" t="s">
        <v>18</v>
      </c>
      <c r="E407" s="5">
        <v>600</v>
      </c>
      <c r="F407" s="5">
        <v>600</v>
      </c>
      <c r="G407" s="200">
        <f t="shared" si="6"/>
        <v>100</v>
      </c>
    </row>
    <row r="408" spans="1:7" ht="15.75" outlineLevel="4">
      <c r="A408" s="4" t="s">
        <v>251</v>
      </c>
      <c r="B408" s="4" t="s">
        <v>264</v>
      </c>
      <c r="C408" s="4"/>
      <c r="D408" s="6" t="s">
        <v>265</v>
      </c>
      <c r="E408" s="5">
        <v>298</v>
      </c>
      <c r="F408" s="5">
        <v>298</v>
      </c>
      <c r="G408" s="200">
        <f t="shared" si="6"/>
        <v>100</v>
      </c>
    </row>
    <row r="409" spans="1:7" ht="47.25" outlineLevel="7">
      <c r="A409" s="4" t="s">
        <v>251</v>
      </c>
      <c r="B409" s="4" t="s">
        <v>264</v>
      </c>
      <c r="C409" s="4" t="s">
        <v>17</v>
      </c>
      <c r="D409" s="6" t="s">
        <v>18</v>
      </c>
      <c r="E409" s="5">
        <v>298</v>
      </c>
      <c r="F409" s="5">
        <v>298</v>
      </c>
      <c r="G409" s="200">
        <f t="shared" si="6"/>
        <v>100</v>
      </c>
    </row>
    <row r="410" spans="1:7" ht="110.25" outlineLevel="4">
      <c r="A410" s="4" t="s">
        <v>251</v>
      </c>
      <c r="B410" s="4" t="s">
        <v>991</v>
      </c>
      <c r="C410" s="4"/>
      <c r="D410" s="6" t="s">
        <v>272</v>
      </c>
      <c r="E410" s="5">
        <v>1530.53</v>
      </c>
      <c r="F410" s="5">
        <v>1530.53</v>
      </c>
      <c r="G410" s="200">
        <f t="shared" si="6"/>
        <v>100</v>
      </c>
    </row>
    <row r="411" spans="1:7" ht="47.25" outlineLevel="7">
      <c r="A411" s="4" t="s">
        <v>251</v>
      </c>
      <c r="B411" s="4" t="s">
        <v>991</v>
      </c>
      <c r="C411" s="4" t="s">
        <v>17</v>
      </c>
      <c r="D411" s="6" t="s">
        <v>18</v>
      </c>
      <c r="E411" s="5">
        <v>1530.53</v>
      </c>
      <c r="F411" s="5">
        <v>1530.53</v>
      </c>
      <c r="G411" s="200">
        <f t="shared" si="6"/>
        <v>100</v>
      </c>
    </row>
    <row r="412" spans="1:7" ht="31.5" outlineLevel="4">
      <c r="A412" s="4" t="s">
        <v>251</v>
      </c>
      <c r="B412" s="4" t="s">
        <v>266</v>
      </c>
      <c r="C412" s="4"/>
      <c r="D412" s="6" t="s">
        <v>267</v>
      </c>
      <c r="E412" s="5">
        <v>250</v>
      </c>
      <c r="F412" s="5">
        <v>250</v>
      </c>
      <c r="G412" s="200">
        <f t="shared" si="6"/>
        <v>100</v>
      </c>
    </row>
    <row r="413" spans="1:7" ht="47.25" outlineLevel="7">
      <c r="A413" s="4" t="s">
        <v>251</v>
      </c>
      <c r="B413" s="4" t="s">
        <v>266</v>
      </c>
      <c r="C413" s="4" t="s">
        <v>17</v>
      </c>
      <c r="D413" s="6" t="s">
        <v>18</v>
      </c>
      <c r="E413" s="5">
        <v>250</v>
      </c>
      <c r="F413" s="5">
        <v>250</v>
      </c>
      <c r="G413" s="200">
        <f t="shared" si="6"/>
        <v>100</v>
      </c>
    </row>
    <row r="414" spans="1:7" ht="31.5" outlineLevel="4">
      <c r="A414" s="4" t="s">
        <v>251</v>
      </c>
      <c r="B414" s="4" t="s">
        <v>268</v>
      </c>
      <c r="C414" s="4"/>
      <c r="D414" s="6" t="s">
        <v>269</v>
      </c>
      <c r="E414" s="5">
        <v>394.5</v>
      </c>
      <c r="F414" s="5">
        <v>379.3</v>
      </c>
      <c r="G414" s="200">
        <f t="shared" si="6"/>
        <v>96.147021546261087</v>
      </c>
    </row>
    <row r="415" spans="1:7" ht="47.25" outlineLevel="7">
      <c r="A415" s="4" t="s">
        <v>251</v>
      </c>
      <c r="B415" s="4" t="s">
        <v>268</v>
      </c>
      <c r="C415" s="4" t="s">
        <v>17</v>
      </c>
      <c r="D415" s="6" t="s">
        <v>18</v>
      </c>
      <c r="E415" s="5">
        <v>45.27</v>
      </c>
      <c r="F415" s="5">
        <v>30.15</v>
      </c>
      <c r="G415" s="200">
        <f t="shared" si="6"/>
        <v>66.600397614314105</v>
      </c>
    </row>
    <row r="416" spans="1:7" ht="63" outlineLevel="7">
      <c r="A416" s="4" t="s">
        <v>251</v>
      </c>
      <c r="B416" s="4" t="s">
        <v>268</v>
      </c>
      <c r="C416" s="4" t="s">
        <v>79</v>
      </c>
      <c r="D416" s="6" t="s">
        <v>80</v>
      </c>
      <c r="E416" s="5">
        <v>212.42</v>
      </c>
      <c r="F416" s="5">
        <v>212.42</v>
      </c>
      <c r="G416" s="200">
        <f t="shared" si="6"/>
        <v>100</v>
      </c>
    </row>
    <row r="417" spans="1:7" ht="15.75" outlineLevel="7">
      <c r="A417" s="4" t="s">
        <v>251</v>
      </c>
      <c r="B417" s="4" t="s">
        <v>268</v>
      </c>
      <c r="C417" s="4" t="s">
        <v>21</v>
      </c>
      <c r="D417" s="6" t="s">
        <v>22</v>
      </c>
      <c r="E417" s="5">
        <v>136.81</v>
      </c>
      <c r="F417" s="5">
        <v>136.72999999999999</v>
      </c>
      <c r="G417" s="200">
        <f t="shared" si="6"/>
        <v>99.94152474234339</v>
      </c>
    </row>
    <row r="418" spans="1:7" ht="31.5" outlineLevel="4">
      <c r="A418" s="4" t="s">
        <v>251</v>
      </c>
      <c r="B418" s="4" t="s">
        <v>992</v>
      </c>
      <c r="C418" s="4"/>
      <c r="D418" s="6" t="s">
        <v>270</v>
      </c>
      <c r="E418" s="5">
        <v>109.25</v>
      </c>
      <c r="F418" s="5">
        <v>109.25</v>
      </c>
      <c r="G418" s="200">
        <f t="shared" si="6"/>
        <v>100</v>
      </c>
    </row>
    <row r="419" spans="1:7" ht="47.25" outlineLevel="7">
      <c r="A419" s="4" t="s">
        <v>251</v>
      </c>
      <c r="B419" s="4" t="s">
        <v>992</v>
      </c>
      <c r="C419" s="4" t="s">
        <v>17</v>
      </c>
      <c r="D419" s="6" t="s">
        <v>18</v>
      </c>
      <c r="E419" s="5">
        <v>109.25</v>
      </c>
      <c r="F419" s="5">
        <v>109.25</v>
      </c>
      <c r="G419" s="200">
        <f t="shared" si="6"/>
        <v>100</v>
      </c>
    </row>
    <row r="420" spans="1:7" ht="42" customHeight="1" outlineLevel="4">
      <c r="A420" s="4" t="s">
        <v>251</v>
      </c>
      <c r="B420" s="4" t="s">
        <v>993</v>
      </c>
      <c r="C420" s="4"/>
      <c r="D420" s="6" t="s">
        <v>271</v>
      </c>
      <c r="E420" s="5">
        <v>1860</v>
      </c>
      <c r="F420" s="5">
        <v>1856.44</v>
      </c>
      <c r="G420" s="200">
        <f t="shared" si="6"/>
        <v>99.808602150537638</v>
      </c>
    </row>
    <row r="421" spans="1:7" ht="47.25" outlineLevel="7">
      <c r="A421" s="4" t="s">
        <v>251</v>
      </c>
      <c r="B421" s="4" t="s">
        <v>993</v>
      </c>
      <c r="C421" s="4" t="s">
        <v>17</v>
      </c>
      <c r="D421" s="6" t="s">
        <v>18</v>
      </c>
      <c r="E421" s="5">
        <v>1821.92</v>
      </c>
      <c r="F421" s="5">
        <v>1818.36</v>
      </c>
      <c r="G421" s="200">
        <f t="shared" si="6"/>
        <v>99.804601738824971</v>
      </c>
    </row>
    <row r="422" spans="1:7" ht="63" outlineLevel="7">
      <c r="A422" s="4" t="s">
        <v>251</v>
      </c>
      <c r="B422" s="4" t="s">
        <v>993</v>
      </c>
      <c r="C422" s="4" t="s">
        <v>79</v>
      </c>
      <c r="D422" s="6" t="s">
        <v>80</v>
      </c>
      <c r="E422" s="5">
        <v>38.08</v>
      </c>
      <c r="F422" s="5">
        <v>38.08</v>
      </c>
      <c r="G422" s="200">
        <f t="shared" si="6"/>
        <v>100</v>
      </c>
    </row>
    <row r="423" spans="1:7" ht="63" outlineLevel="3">
      <c r="A423" s="4" t="s">
        <v>251</v>
      </c>
      <c r="B423" s="4" t="s">
        <v>273</v>
      </c>
      <c r="C423" s="4"/>
      <c r="D423" s="6" t="s">
        <v>274</v>
      </c>
      <c r="E423" s="5">
        <v>2103.7199999999998</v>
      </c>
      <c r="F423" s="5">
        <v>2100.36</v>
      </c>
      <c r="G423" s="200">
        <f t="shared" si="6"/>
        <v>99.840282927385786</v>
      </c>
    </row>
    <row r="424" spans="1:7" ht="78.75" outlineLevel="4">
      <c r="A424" s="4" t="s">
        <v>251</v>
      </c>
      <c r="B424" s="4" t="s">
        <v>275</v>
      </c>
      <c r="C424" s="4"/>
      <c r="D424" s="6" t="s">
        <v>276</v>
      </c>
      <c r="E424" s="5">
        <v>2103.7199999999998</v>
      </c>
      <c r="F424" s="5">
        <v>2100.36</v>
      </c>
      <c r="G424" s="200">
        <f t="shared" si="6"/>
        <v>99.840282927385786</v>
      </c>
    </row>
    <row r="425" spans="1:7" ht="47.25" outlineLevel="7">
      <c r="A425" s="4" t="s">
        <v>251</v>
      </c>
      <c r="B425" s="4" t="s">
        <v>275</v>
      </c>
      <c r="C425" s="4" t="s">
        <v>17</v>
      </c>
      <c r="D425" s="6" t="s">
        <v>18</v>
      </c>
      <c r="E425" s="5">
        <v>2103.7199999999998</v>
      </c>
      <c r="F425" s="5">
        <v>2100.36</v>
      </c>
      <c r="G425" s="200">
        <f t="shared" si="6"/>
        <v>99.840282927385786</v>
      </c>
    </row>
    <row r="426" spans="1:7" ht="63" outlineLevel="3">
      <c r="A426" s="4" t="s">
        <v>251</v>
      </c>
      <c r="B426" s="4" t="s">
        <v>994</v>
      </c>
      <c r="C426" s="4"/>
      <c r="D426" s="6" t="s">
        <v>255</v>
      </c>
      <c r="E426" s="5">
        <v>5725.17</v>
      </c>
      <c r="F426" s="5">
        <v>5501.63</v>
      </c>
      <c r="G426" s="200">
        <f t="shared" si="6"/>
        <v>96.095487120906455</v>
      </c>
    </row>
    <row r="427" spans="1:7" ht="63" outlineLevel="4">
      <c r="A427" s="4" t="s">
        <v>251</v>
      </c>
      <c r="B427" s="4" t="s">
        <v>995</v>
      </c>
      <c r="C427" s="4"/>
      <c r="D427" s="6" t="s">
        <v>256</v>
      </c>
      <c r="E427" s="5">
        <v>971.49</v>
      </c>
      <c r="F427" s="5">
        <v>747.95</v>
      </c>
      <c r="G427" s="200">
        <f t="shared" si="6"/>
        <v>76.98998445686523</v>
      </c>
    </row>
    <row r="428" spans="1:7" ht="47.25" outlineLevel="7">
      <c r="A428" s="4" t="s">
        <v>251</v>
      </c>
      <c r="B428" s="4" t="s">
        <v>995</v>
      </c>
      <c r="C428" s="4" t="s">
        <v>17</v>
      </c>
      <c r="D428" s="6" t="s">
        <v>18</v>
      </c>
      <c r="E428" s="5">
        <v>971.49</v>
      </c>
      <c r="F428" s="5">
        <v>747.95</v>
      </c>
      <c r="G428" s="200">
        <f t="shared" si="6"/>
        <v>76.98998445686523</v>
      </c>
    </row>
    <row r="429" spans="1:7" ht="47.25" outlineLevel="4">
      <c r="A429" s="4" t="s">
        <v>251</v>
      </c>
      <c r="B429" s="4" t="s">
        <v>996</v>
      </c>
      <c r="C429" s="4"/>
      <c r="D429" s="6" t="s">
        <v>257</v>
      </c>
      <c r="E429" s="5">
        <v>4753.68</v>
      </c>
      <c r="F429" s="5">
        <v>4753.68</v>
      </c>
      <c r="G429" s="200">
        <f t="shared" si="6"/>
        <v>100</v>
      </c>
    </row>
    <row r="430" spans="1:7" ht="47.25" outlineLevel="7">
      <c r="A430" s="4" t="s">
        <v>251</v>
      </c>
      <c r="B430" s="4" t="s">
        <v>996</v>
      </c>
      <c r="C430" s="4" t="s">
        <v>17</v>
      </c>
      <c r="D430" s="6" t="s">
        <v>18</v>
      </c>
      <c r="E430" s="5">
        <v>4753.68</v>
      </c>
      <c r="F430" s="5">
        <v>4753.68</v>
      </c>
      <c r="G430" s="200">
        <f t="shared" si="6"/>
        <v>100</v>
      </c>
    </row>
    <row r="431" spans="1:7" ht="63" outlineLevel="2">
      <c r="A431" s="4" t="s">
        <v>251</v>
      </c>
      <c r="B431" s="4" t="s">
        <v>188</v>
      </c>
      <c r="C431" s="4"/>
      <c r="D431" s="6" t="s">
        <v>186</v>
      </c>
      <c r="E431" s="5">
        <v>385.92</v>
      </c>
      <c r="F431" s="5">
        <v>377.54</v>
      </c>
      <c r="G431" s="200">
        <f t="shared" si="6"/>
        <v>97.828565505804306</v>
      </c>
    </row>
    <row r="432" spans="1:7" ht="63" outlineLevel="3">
      <c r="A432" s="4" t="s">
        <v>251</v>
      </c>
      <c r="B432" s="4" t="s">
        <v>189</v>
      </c>
      <c r="C432" s="4"/>
      <c r="D432" s="6" t="s">
        <v>187</v>
      </c>
      <c r="E432" s="5">
        <v>385.92</v>
      </c>
      <c r="F432" s="5">
        <v>377.54</v>
      </c>
      <c r="G432" s="200">
        <f t="shared" si="6"/>
        <v>97.828565505804306</v>
      </c>
    </row>
    <row r="433" spans="1:7" ht="31.5" outlineLevel="4">
      <c r="A433" s="4" t="s">
        <v>251</v>
      </c>
      <c r="B433" s="4" t="s">
        <v>997</v>
      </c>
      <c r="C433" s="4"/>
      <c r="D433" s="6" t="s">
        <v>278</v>
      </c>
      <c r="E433" s="5">
        <v>55.46</v>
      </c>
      <c r="F433" s="5">
        <v>55.46</v>
      </c>
      <c r="G433" s="200">
        <f t="shared" si="6"/>
        <v>100</v>
      </c>
    </row>
    <row r="434" spans="1:7" ht="63" outlineLevel="7">
      <c r="A434" s="4" t="s">
        <v>251</v>
      </c>
      <c r="B434" s="4" t="s">
        <v>997</v>
      </c>
      <c r="C434" s="4" t="s">
        <v>79</v>
      </c>
      <c r="D434" s="6" t="s">
        <v>80</v>
      </c>
      <c r="E434" s="5">
        <v>55.46</v>
      </c>
      <c r="F434" s="5">
        <v>55.46</v>
      </c>
      <c r="G434" s="200">
        <f t="shared" si="6"/>
        <v>100</v>
      </c>
    </row>
    <row r="435" spans="1:7" ht="31.5" outlineLevel="4">
      <c r="A435" s="4" t="s">
        <v>251</v>
      </c>
      <c r="B435" s="4" t="s">
        <v>277</v>
      </c>
      <c r="C435" s="4"/>
      <c r="D435" s="6" t="s">
        <v>279</v>
      </c>
      <c r="E435" s="5">
        <v>330.46</v>
      </c>
      <c r="F435" s="5">
        <v>322.08</v>
      </c>
      <c r="G435" s="200">
        <f t="shared" si="6"/>
        <v>97.464140894510692</v>
      </c>
    </row>
    <row r="436" spans="1:7" ht="47.25" outlineLevel="7">
      <c r="A436" s="4" t="s">
        <v>251</v>
      </c>
      <c r="B436" s="4" t="s">
        <v>277</v>
      </c>
      <c r="C436" s="4" t="s">
        <v>17</v>
      </c>
      <c r="D436" s="6" t="s">
        <v>18</v>
      </c>
      <c r="E436" s="5">
        <v>330.46</v>
      </c>
      <c r="F436" s="5">
        <v>322.08</v>
      </c>
      <c r="G436" s="200">
        <f t="shared" si="6"/>
        <v>97.464140894510692</v>
      </c>
    </row>
    <row r="437" spans="1:7" ht="47.25">
      <c r="A437" s="4" t="s">
        <v>280</v>
      </c>
      <c r="B437" s="4"/>
      <c r="C437" s="4"/>
      <c r="D437" s="6" t="s">
        <v>281</v>
      </c>
      <c r="E437" s="5">
        <v>10116.31</v>
      </c>
      <c r="F437" s="5">
        <v>10113.290000000001</v>
      </c>
      <c r="G437" s="200">
        <f t="shared" si="6"/>
        <v>99.970147217710817</v>
      </c>
    </row>
    <row r="438" spans="1:7" ht="78.75" outlineLevel="1">
      <c r="A438" s="4" t="s">
        <v>280</v>
      </c>
      <c r="B438" s="4" t="s">
        <v>174</v>
      </c>
      <c r="C438" s="4"/>
      <c r="D438" s="6" t="s">
        <v>175</v>
      </c>
      <c r="E438" s="5">
        <v>10116.31</v>
      </c>
      <c r="F438" s="5">
        <v>10113.290000000001</v>
      </c>
      <c r="G438" s="200">
        <f t="shared" si="6"/>
        <v>99.970147217710817</v>
      </c>
    </row>
    <row r="439" spans="1:7" ht="47.25" outlineLevel="2">
      <c r="A439" s="4" t="s">
        <v>280</v>
      </c>
      <c r="B439" s="4" t="s">
        <v>282</v>
      </c>
      <c r="C439" s="4"/>
      <c r="D439" s="6" t="s">
        <v>167</v>
      </c>
      <c r="E439" s="5">
        <v>10116.31</v>
      </c>
      <c r="F439" s="5">
        <v>10113.290000000001</v>
      </c>
      <c r="G439" s="200">
        <f t="shared" si="6"/>
        <v>99.970147217710817</v>
      </c>
    </row>
    <row r="440" spans="1:7" ht="78.75" outlineLevel="3">
      <c r="A440" s="4" t="s">
        <v>280</v>
      </c>
      <c r="B440" s="4" t="s">
        <v>283</v>
      </c>
      <c r="C440" s="4"/>
      <c r="D440" s="6" t="s">
        <v>284</v>
      </c>
      <c r="E440" s="5">
        <v>10116.31</v>
      </c>
      <c r="F440" s="5">
        <v>10113.290000000001</v>
      </c>
      <c r="G440" s="200">
        <f t="shared" si="6"/>
        <v>99.970147217710817</v>
      </c>
    </row>
    <row r="441" spans="1:7" ht="63" outlineLevel="4">
      <c r="A441" s="4" t="s">
        <v>280</v>
      </c>
      <c r="B441" s="4" t="s">
        <v>285</v>
      </c>
      <c r="C441" s="4"/>
      <c r="D441" s="6" t="s">
        <v>119</v>
      </c>
      <c r="E441" s="5">
        <v>10116.31</v>
      </c>
      <c r="F441" s="5">
        <v>10113.290000000001</v>
      </c>
      <c r="G441" s="200">
        <f t="shared" si="6"/>
        <v>99.970147217710817</v>
      </c>
    </row>
    <row r="442" spans="1:7" ht="126" outlineLevel="7">
      <c r="A442" s="4" t="s">
        <v>280</v>
      </c>
      <c r="B442" s="4" t="s">
        <v>285</v>
      </c>
      <c r="C442" s="4" t="s">
        <v>5</v>
      </c>
      <c r="D442" s="6" t="s">
        <v>6</v>
      </c>
      <c r="E442" s="5">
        <v>7281.14</v>
      </c>
      <c r="F442" s="5">
        <v>7281.11</v>
      </c>
      <c r="G442" s="200">
        <f t="shared" si="6"/>
        <v>99.999587976608055</v>
      </c>
    </row>
    <row r="443" spans="1:7" ht="47.25" outlineLevel="7">
      <c r="A443" s="4" t="s">
        <v>280</v>
      </c>
      <c r="B443" s="4" t="s">
        <v>285</v>
      </c>
      <c r="C443" s="4" t="s">
        <v>17</v>
      </c>
      <c r="D443" s="6" t="s">
        <v>18</v>
      </c>
      <c r="E443" s="5">
        <v>1351.69</v>
      </c>
      <c r="F443" s="5">
        <v>1348.7</v>
      </c>
      <c r="G443" s="200">
        <f t="shared" si="6"/>
        <v>99.778795433864275</v>
      </c>
    </row>
    <row r="444" spans="1:7" ht="63" outlineLevel="7">
      <c r="A444" s="4" t="s">
        <v>280</v>
      </c>
      <c r="B444" s="4" t="s">
        <v>285</v>
      </c>
      <c r="C444" s="4" t="s">
        <v>79</v>
      </c>
      <c r="D444" s="6" t="s">
        <v>80</v>
      </c>
      <c r="E444" s="5">
        <v>1407.48</v>
      </c>
      <c r="F444" s="5">
        <v>1407.48</v>
      </c>
      <c r="G444" s="200">
        <f t="shared" si="6"/>
        <v>100</v>
      </c>
    </row>
    <row r="445" spans="1:7" ht="23.25" customHeight="1" outlineLevel="7">
      <c r="A445" s="4" t="s">
        <v>280</v>
      </c>
      <c r="B445" s="4" t="s">
        <v>285</v>
      </c>
      <c r="C445" s="4" t="s">
        <v>21</v>
      </c>
      <c r="D445" s="6" t="s">
        <v>22</v>
      </c>
      <c r="E445" s="5">
        <v>76</v>
      </c>
      <c r="F445" s="5">
        <v>76</v>
      </c>
      <c r="G445" s="200">
        <f t="shared" si="6"/>
        <v>100</v>
      </c>
    </row>
    <row r="446" spans="1:7" ht="31.5" outlineLevel="7">
      <c r="A446" s="186" t="s">
        <v>532</v>
      </c>
      <c r="B446" s="186"/>
      <c r="C446" s="186"/>
      <c r="D446" s="187" t="s">
        <v>533</v>
      </c>
      <c r="E446" s="10">
        <f>E447</f>
        <v>35</v>
      </c>
      <c r="F446" s="10">
        <f>F447</f>
        <v>35</v>
      </c>
      <c r="G446" s="199">
        <f t="shared" si="6"/>
        <v>100</v>
      </c>
    </row>
    <row r="447" spans="1:7" ht="47.25">
      <c r="A447" s="4" t="s">
        <v>286</v>
      </c>
      <c r="B447" s="4"/>
      <c r="C447" s="4"/>
      <c r="D447" s="6" t="s">
        <v>287</v>
      </c>
      <c r="E447" s="5">
        <v>35</v>
      </c>
      <c r="F447" s="5">
        <v>35</v>
      </c>
      <c r="G447" s="200">
        <f t="shared" si="6"/>
        <v>100</v>
      </c>
    </row>
    <row r="448" spans="1:7" ht="63" outlineLevel="1">
      <c r="A448" s="4" t="s">
        <v>286</v>
      </c>
      <c r="B448" s="4" t="s">
        <v>164</v>
      </c>
      <c r="C448" s="4"/>
      <c r="D448" s="6" t="s">
        <v>165</v>
      </c>
      <c r="E448" s="5">
        <v>35</v>
      </c>
      <c r="F448" s="5">
        <v>35</v>
      </c>
      <c r="G448" s="200">
        <f t="shared" si="6"/>
        <v>100</v>
      </c>
    </row>
    <row r="449" spans="1:7" ht="31.5" outlineLevel="2">
      <c r="A449" s="4" t="s">
        <v>286</v>
      </c>
      <c r="B449" s="4" t="s">
        <v>166</v>
      </c>
      <c r="C449" s="4"/>
      <c r="D449" s="6" t="s">
        <v>289</v>
      </c>
      <c r="E449" s="5">
        <v>35</v>
      </c>
      <c r="F449" s="5">
        <v>35</v>
      </c>
      <c r="G449" s="200">
        <f t="shared" si="6"/>
        <v>100</v>
      </c>
    </row>
    <row r="450" spans="1:7" ht="63" outlineLevel="3">
      <c r="A450" s="4" t="s">
        <v>286</v>
      </c>
      <c r="B450" s="4" t="s">
        <v>168</v>
      </c>
      <c r="C450" s="4"/>
      <c r="D450" s="6" t="s">
        <v>290</v>
      </c>
      <c r="E450" s="5">
        <v>35</v>
      </c>
      <c r="F450" s="5">
        <v>35</v>
      </c>
      <c r="G450" s="200">
        <f t="shared" si="6"/>
        <v>100</v>
      </c>
    </row>
    <row r="451" spans="1:7" ht="31.5" outlineLevel="4">
      <c r="A451" s="4" t="s">
        <v>286</v>
      </c>
      <c r="B451" s="4" t="s">
        <v>998</v>
      </c>
      <c r="C451" s="4"/>
      <c r="D451" s="6" t="s">
        <v>999</v>
      </c>
      <c r="E451" s="5">
        <v>5</v>
      </c>
      <c r="F451" s="5">
        <v>5</v>
      </c>
      <c r="G451" s="200">
        <f t="shared" si="6"/>
        <v>100</v>
      </c>
    </row>
    <row r="452" spans="1:7" ht="47.25" outlineLevel="7">
      <c r="A452" s="4" t="s">
        <v>286</v>
      </c>
      <c r="B452" s="4" t="s">
        <v>998</v>
      </c>
      <c r="C452" s="4" t="s">
        <v>17</v>
      </c>
      <c r="D452" s="6" t="s">
        <v>18</v>
      </c>
      <c r="E452" s="5">
        <v>5</v>
      </c>
      <c r="F452" s="5">
        <v>5</v>
      </c>
      <c r="G452" s="200">
        <f t="shared" si="6"/>
        <v>100</v>
      </c>
    </row>
    <row r="453" spans="1:7" ht="94.5" outlineLevel="4">
      <c r="A453" s="4" t="s">
        <v>286</v>
      </c>
      <c r="B453" s="4" t="s">
        <v>1000</v>
      </c>
      <c r="C453" s="4"/>
      <c r="D453" s="6" t="s">
        <v>1001</v>
      </c>
      <c r="E453" s="5">
        <v>23</v>
      </c>
      <c r="F453" s="5">
        <v>23</v>
      </c>
      <c r="G453" s="200">
        <f t="shared" si="6"/>
        <v>100</v>
      </c>
    </row>
    <row r="454" spans="1:7" ht="63" outlineLevel="7">
      <c r="A454" s="4" t="s">
        <v>286</v>
      </c>
      <c r="B454" s="4" t="s">
        <v>1000</v>
      </c>
      <c r="C454" s="4" t="s">
        <v>79</v>
      </c>
      <c r="D454" s="6" t="s">
        <v>80</v>
      </c>
      <c r="E454" s="5">
        <v>23</v>
      </c>
      <c r="F454" s="5">
        <v>23</v>
      </c>
      <c r="G454" s="200">
        <f t="shared" si="6"/>
        <v>100</v>
      </c>
    </row>
    <row r="455" spans="1:7" ht="47.25" outlineLevel="4">
      <c r="A455" s="4" t="s">
        <v>286</v>
      </c>
      <c r="B455" s="4" t="s">
        <v>1002</v>
      </c>
      <c r="C455" s="4"/>
      <c r="D455" s="6" t="s">
        <v>1003</v>
      </c>
      <c r="E455" s="5">
        <v>7</v>
      </c>
      <c r="F455" s="5">
        <v>7</v>
      </c>
      <c r="G455" s="200">
        <f t="shared" si="6"/>
        <v>100</v>
      </c>
    </row>
    <row r="456" spans="1:7" ht="63" outlineLevel="7">
      <c r="A456" s="4" t="s">
        <v>286</v>
      </c>
      <c r="B456" s="4" t="s">
        <v>1002</v>
      </c>
      <c r="C456" s="4" t="s">
        <v>79</v>
      </c>
      <c r="D456" s="6" t="s">
        <v>80</v>
      </c>
      <c r="E456" s="5">
        <v>7</v>
      </c>
      <c r="F456" s="5">
        <v>7</v>
      </c>
      <c r="G456" s="200">
        <f t="shared" si="6"/>
        <v>100</v>
      </c>
    </row>
    <row r="457" spans="1:7" ht="15.75" outlineLevel="7">
      <c r="A457" s="186" t="s">
        <v>534</v>
      </c>
      <c r="B457" s="186"/>
      <c r="C457" s="186"/>
      <c r="D457" s="187" t="s">
        <v>535</v>
      </c>
      <c r="E457" s="10">
        <f>E458+E478+E507+E513+E545</f>
        <v>442511.69</v>
      </c>
      <c r="F457" s="10">
        <f>F458+F478+F507+F513+F545</f>
        <v>440280.34</v>
      </c>
      <c r="G457" s="199">
        <f t="shared" si="6"/>
        <v>99.495753434220006</v>
      </c>
    </row>
    <row r="458" spans="1:7" ht="15.75">
      <c r="A458" s="4" t="s">
        <v>291</v>
      </c>
      <c r="B458" s="4"/>
      <c r="C458" s="4"/>
      <c r="D458" s="6" t="s">
        <v>292</v>
      </c>
      <c r="E458" s="5">
        <v>121554.51</v>
      </c>
      <c r="F458" s="5">
        <v>121491.06</v>
      </c>
      <c r="G458" s="200">
        <f t="shared" si="6"/>
        <v>99.94780119635216</v>
      </c>
    </row>
    <row r="459" spans="1:7" ht="31.5" outlineLevel="1">
      <c r="A459" s="4" t="s">
        <v>291</v>
      </c>
      <c r="B459" s="4" t="s">
        <v>293</v>
      </c>
      <c r="C459" s="4"/>
      <c r="D459" s="6" t="s">
        <v>294</v>
      </c>
      <c r="E459" s="5">
        <v>121554.51</v>
      </c>
      <c r="F459" s="5">
        <v>121491.06</v>
      </c>
      <c r="G459" s="200">
        <f t="shared" si="6"/>
        <v>99.94780119635216</v>
      </c>
    </row>
    <row r="460" spans="1:7" ht="31.5" outlineLevel="2">
      <c r="A460" s="4" t="s">
        <v>291</v>
      </c>
      <c r="B460" s="4" t="s">
        <v>295</v>
      </c>
      <c r="C460" s="4"/>
      <c r="D460" s="6" t="s">
        <v>296</v>
      </c>
      <c r="E460" s="5">
        <v>121554.51</v>
      </c>
      <c r="F460" s="5">
        <v>121491.06</v>
      </c>
      <c r="G460" s="200">
        <f t="shared" si="6"/>
        <v>99.94780119635216</v>
      </c>
    </row>
    <row r="461" spans="1:7" ht="78.75" outlineLevel="3">
      <c r="A461" s="4" t="s">
        <v>291</v>
      </c>
      <c r="B461" s="4" t="s">
        <v>297</v>
      </c>
      <c r="C461" s="4"/>
      <c r="D461" s="6" t="s">
        <v>298</v>
      </c>
      <c r="E461" s="5">
        <v>33057.21</v>
      </c>
      <c r="F461" s="5">
        <v>33057.21</v>
      </c>
      <c r="G461" s="200">
        <f t="shared" si="6"/>
        <v>100</v>
      </c>
    </row>
    <row r="462" spans="1:7" ht="63" outlineLevel="4">
      <c r="A462" s="4" t="s">
        <v>291</v>
      </c>
      <c r="B462" s="4" t="s">
        <v>299</v>
      </c>
      <c r="C462" s="4"/>
      <c r="D462" s="6" t="s">
        <v>119</v>
      </c>
      <c r="E462" s="5">
        <v>33057.21</v>
      </c>
      <c r="F462" s="5">
        <v>33057.21</v>
      </c>
      <c r="G462" s="200">
        <f t="shared" ref="G462:G525" si="7">(F462/E462)*100</f>
        <v>100</v>
      </c>
    </row>
    <row r="463" spans="1:7" ht="63" outlineLevel="7">
      <c r="A463" s="4" t="s">
        <v>291</v>
      </c>
      <c r="B463" s="4" t="s">
        <v>299</v>
      </c>
      <c r="C463" s="4" t="s">
        <v>79</v>
      </c>
      <c r="D463" s="6" t="s">
        <v>80</v>
      </c>
      <c r="E463" s="5">
        <v>33057.21</v>
      </c>
      <c r="F463" s="5">
        <v>33057.21</v>
      </c>
      <c r="G463" s="200">
        <f t="shared" si="7"/>
        <v>100</v>
      </c>
    </row>
    <row r="464" spans="1:7" ht="78.75" outlineLevel="3">
      <c r="A464" s="4" t="s">
        <v>291</v>
      </c>
      <c r="B464" s="4" t="s">
        <v>300</v>
      </c>
      <c r="C464" s="4"/>
      <c r="D464" s="6" t="s">
        <v>301</v>
      </c>
      <c r="E464" s="5">
        <v>4059.87</v>
      </c>
      <c r="F464" s="5">
        <v>4044.14</v>
      </c>
      <c r="G464" s="200">
        <f t="shared" si="7"/>
        <v>99.612549170293633</v>
      </c>
    </row>
    <row r="465" spans="1:7" ht="63" outlineLevel="4">
      <c r="A465" s="4" t="s">
        <v>291</v>
      </c>
      <c r="B465" s="4" t="s">
        <v>302</v>
      </c>
      <c r="C465" s="4"/>
      <c r="D465" s="6" t="s">
        <v>303</v>
      </c>
      <c r="E465" s="5">
        <v>296.74</v>
      </c>
      <c r="F465" s="5">
        <v>281.72000000000003</v>
      </c>
      <c r="G465" s="200">
        <f t="shared" si="7"/>
        <v>94.938329851048067</v>
      </c>
    </row>
    <row r="466" spans="1:7" ht="63" outlineLevel="7">
      <c r="A466" s="4" t="s">
        <v>291</v>
      </c>
      <c r="B466" s="4" t="s">
        <v>302</v>
      </c>
      <c r="C466" s="4" t="s">
        <v>79</v>
      </c>
      <c r="D466" s="6" t="s">
        <v>80</v>
      </c>
      <c r="E466" s="5">
        <v>296.74</v>
      </c>
      <c r="F466" s="5">
        <v>281.72000000000003</v>
      </c>
      <c r="G466" s="200">
        <f t="shared" si="7"/>
        <v>94.938329851048067</v>
      </c>
    </row>
    <row r="467" spans="1:7" ht="47.25" outlineLevel="4">
      <c r="A467" s="4" t="s">
        <v>291</v>
      </c>
      <c r="B467" s="4" t="s">
        <v>304</v>
      </c>
      <c r="C467" s="4"/>
      <c r="D467" s="6" t="s">
        <v>323</v>
      </c>
      <c r="E467" s="5">
        <v>833.25</v>
      </c>
      <c r="F467" s="5">
        <v>832.55</v>
      </c>
      <c r="G467" s="200">
        <f t="shared" si="7"/>
        <v>99.915991599159909</v>
      </c>
    </row>
    <row r="468" spans="1:7" ht="63" outlineLevel="7">
      <c r="A468" s="4" t="s">
        <v>291</v>
      </c>
      <c r="B468" s="4" t="s">
        <v>304</v>
      </c>
      <c r="C468" s="4" t="s">
        <v>79</v>
      </c>
      <c r="D468" s="6" t="s">
        <v>80</v>
      </c>
      <c r="E468" s="5">
        <v>832.55</v>
      </c>
      <c r="F468" s="5">
        <v>832.55</v>
      </c>
      <c r="G468" s="200">
        <f t="shared" si="7"/>
        <v>100</v>
      </c>
    </row>
    <row r="469" spans="1:7" ht="15.75" outlineLevel="7">
      <c r="A469" s="4" t="s">
        <v>291</v>
      </c>
      <c r="B469" s="4" t="s">
        <v>304</v>
      </c>
      <c r="C469" s="4" t="s">
        <v>21</v>
      </c>
      <c r="D469" s="6" t="s">
        <v>22</v>
      </c>
      <c r="E469" s="5">
        <v>0.7</v>
      </c>
      <c r="F469" s="5">
        <v>0</v>
      </c>
      <c r="G469" s="200">
        <f t="shared" si="7"/>
        <v>0</v>
      </c>
    </row>
    <row r="470" spans="1:7" ht="94.5" outlineLevel="4">
      <c r="A470" s="4" t="s">
        <v>291</v>
      </c>
      <c r="B470" s="4" t="s">
        <v>305</v>
      </c>
      <c r="C470" s="4"/>
      <c r="D470" s="6" t="s">
        <v>306</v>
      </c>
      <c r="E470" s="5">
        <v>2929.88</v>
      </c>
      <c r="F470" s="5">
        <v>2929.88</v>
      </c>
      <c r="G470" s="200">
        <f t="shared" si="7"/>
        <v>100</v>
      </c>
    </row>
    <row r="471" spans="1:7" ht="63" outlineLevel="7">
      <c r="A471" s="4" t="s">
        <v>291</v>
      </c>
      <c r="B471" s="4" t="s">
        <v>305</v>
      </c>
      <c r="C471" s="4" t="s">
        <v>79</v>
      </c>
      <c r="D471" s="6" t="s">
        <v>80</v>
      </c>
      <c r="E471" s="5">
        <v>2929.88</v>
      </c>
      <c r="F471" s="5">
        <v>2929.88</v>
      </c>
      <c r="G471" s="200">
        <f t="shared" si="7"/>
        <v>100</v>
      </c>
    </row>
    <row r="472" spans="1:7" ht="78.75" outlineLevel="3">
      <c r="A472" s="4" t="s">
        <v>291</v>
      </c>
      <c r="B472" s="4" t="s">
        <v>307</v>
      </c>
      <c r="C472" s="4"/>
      <c r="D472" s="6" t="s">
        <v>308</v>
      </c>
      <c r="E472" s="5">
        <v>84087.44</v>
      </c>
      <c r="F472" s="5">
        <v>84039.71</v>
      </c>
      <c r="G472" s="200">
        <f t="shared" si="7"/>
        <v>99.943237658323298</v>
      </c>
    </row>
    <row r="473" spans="1:7" ht="63" outlineLevel="4">
      <c r="A473" s="4" t="s">
        <v>291</v>
      </c>
      <c r="B473" s="4" t="s">
        <v>309</v>
      </c>
      <c r="C473" s="4"/>
      <c r="D473" s="6" t="s">
        <v>310</v>
      </c>
      <c r="E473" s="5">
        <v>84087.44</v>
      </c>
      <c r="F473" s="5">
        <v>84039.71</v>
      </c>
      <c r="G473" s="200">
        <f t="shared" si="7"/>
        <v>99.943237658323298</v>
      </c>
    </row>
    <row r="474" spans="1:7" ht="63" outlineLevel="7">
      <c r="A474" s="4" t="s">
        <v>291</v>
      </c>
      <c r="B474" s="4" t="s">
        <v>309</v>
      </c>
      <c r="C474" s="4" t="s">
        <v>79</v>
      </c>
      <c r="D474" s="6" t="s">
        <v>80</v>
      </c>
      <c r="E474" s="5">
        <v>84087.44</v>
      </c>
      <c r="F474" s="5">
        <v>84039.71</v>
      </c>
      <c r="G474" s="200">
        <f t="shared" si="7"/>
        <v>99.943237658323298</v>
      </c>
    </row>
    <row r="475" spans="1:7" ht="47.25" outlineLevel="3">
      <c r="A475" s="4" t="s">
        <v>291</v>
      </c>
      <c r="B475" s="4" t="s">
        <v>1004</v>
      </c>
      <c r="C475" s="4"/>
      <c r="D475" s="6" t="s">
        <v>1005</v>
      </c>
      <c r="E475" s="5">
        <v>350</v>
      </c>
      <c r="F475" s="5">
        <v>350</v>
      </c>
      <c r="G475" s="200">
        <f t="shared" si="7"/>
        <v>100</v>
      </c>
    </row>
    <row r="476" spans="1:7" ht="130.5" customHeight="1" outlineLevel="4">
      <c r="A476" s="4" t="s">
        <v>291</v>
      </c>
      <c r="B476" s="4" t="s">
        <v>1006</v>
      </c>
      <c r="C476" s="4"/>
      <c r="D476" s="6" t="s">
        <v>1007</v>
      </c>
      <c r="E476" s="5">
        <v>350</v>
      </c>
      <c r="F476" s="5">
        <v>350</v>
      </c>
      <c r="G476" s="200">
        <f t="shared" si="7"/>
        <v>100</v>
      </c>
    </row>
    <row r="477" spans="1:7" ht="63" outlineLevel="7">
      <c r="A477" s="4" t="s">
        <v>291</v>
      </c>
      <c r="B477" s="4" t="s">
        <v>1006</v>
      </c>
      <c r="C477" s="4" t="s">
        <v>79</v>
      </c>
      <c r="D477" s="6" t="s">
        <v>80</v>
      </c>
      <c r="E477" s="5">
        <v>350</v>
      </c>
      <c r="F477" s="5">
        <v>350</v>
      </c>
      <c r="G477" s="200">
        <f t="shared" si="7"/>
        <v>100</v>
      </c>
    </row>
    <row r="478" spans="1:7" ht="15.75">
      <c r="A478" s="4" t="s">
        <v>311</v>
      </c>
      <c r="B478" s="4"/>
      <c r="C478" s="4"/>
      <c r="D478" s="6" t="s">
        <v>312</v>
      </c>
      <c r="E478" s="5">
        <v>268004.06</v>
      </c>
      <c r="F478" s="5">
        <v>267797.44</v>
      </c>
      <c r="G478" s="200">
        <f t="shared" si="7"/>
        <v>99.922904153019175</v>
      </c>
    </row>
    <row r="479" spans="1:7" ht="31.5" outlineLevel="1">
      <c r="A479" s="4" t="s">
        <v>311</v>
      </c>
      <c r="B479" s="4" t="s">
        <v>293</v>
      </c>
      <c r="C479" s="4"/>
      <c r="D479" s="6" t="s">
        <v>294</v>
      </c>
      <c r="E479" s="5">
        <v>268004.06</v>
      </c>
      <c r="F479" s="5">
        <v>267797.44</v>
      </c>
      <c r="G479" s="200">
        <f t="shared" si="7"/>
        <v>99.922904153019175</v>
      </c>
    </row>
    <row r="480" spans="1:7" ht="110.25" outlineLevel="2">
      <c r="A480" s="4" t="s">
        <v>311</v>
      </c>
      <c r="B480" s="4" t="s">
        <v>313</v>
      </c>
      <c r="C480" s="4"/>
      <c r="D480" s="6" t="s">
        <v>314</v>
      </c>
      <c r="E480" s="5">
        <v>268004.06</v>
      </c>
      <c r="F480" s="5">
        <v>267797.44</v>
      </c>
      <c r="G480" s="200">
        <f t="shared" si="7"/>
        <v>99.922904153019175</v>
      </c>
    </row>
    <row r="481" spans="1:7" ht="141.75" outlineLevel="3">
      <c r="A481" s="4" t="s">
        <v>311</v>
      </c>
      <c r="B481" s="4" t="s">
        <v>315</v>
      </c>
      <c r="C481" s="4"/>
      <c r="D481" s="6" t="s">
        <v>316</v>
      </c>
      <c r="E481" s="5">
        <v>39932.410000000003</v>
      </c>
      <c r="F481" s="5">
        <v>39932.410000000003</v>
      </c>
      <c r="G481" s="200">
        <f t="shared" si="7"/>
        <v>100</v>
      </c>
    </row>
    <row r="482" spans="1:7" ht="63" outlineLevel="4">
      <c r="A482" s="4" t="s">
        <v>311</v>
      </c>
      <c r="B482" s="4" t="s">
        <v>317</v>
      </c>
      <c r="C482" s="4"/>
      <c r="D482" s="6" t="s">
        <v>119</v>
      </c>
      <c r="E482" s="5">
        <v>39932.410000000003</v>
      </c>
      <c r="F482" s="5">
        <v>39932.410000000003</v>
      </c>
      <c r="G482" s="200">
        <f t="shared" si="7"/>
        <v>100</v>
      </c>
    </row>
    <row r="483" spans="1:7" ht="63" outlineLevel="7">
      <c r="A483" s="4" t="s">
        <v>311</v>
      </c>
      <c r="B483" s="4" t="s">
        <v>317</v>
      </c>
      <c r="C483" s="4" t="s">
        <v>79</v>
      </c>
      <c r="D483" s="6" t="s">
        <v>80</v>
      </c>
      <c r="E483" s="5">
        <v>39932.410000000003</v>
      </c>
      <c r="F483" s="5">
        <v>39932.410000000003</v>
      </c>
      <c r="G483" s="200">
        <f t="shared" si="7"/>
        <v>100</v>
      </c>
    </row>
    <row r="484" spans="1:7" ht="78.75" outlineLevel="3">
      <c r="A484" s="4" t="s">
        <v>311</v>
      </c>
      <c r="B484" s="4" t="s">
        <v>318</v>
      </c>
      <c r="C484" s="4"/>
      <c r="D484" s="6" t="s">
        <v>319</v>
      </c>
      <c r="E484" s="5">
        <v>31965.05</v>
      </c>
      <c r="F484" s="5">
        <v>31962</v>
      </c>
      <c r="G484" s="200">
        <f t="shared" si="7"/>
        <v>99.990458328705884</v>
      </c>
    </row>
    <row r="485" spans="1:7" ht="47.25" outlineLevel="4">
      <c r="A485" s="4" t="s">
        <v>311</v>
      </c>
      <c r="B485" s="4" t="s">
        <v>320</v>
      </c>
      <c r="C485" s="4"/>
      <c r="D485" s="6" t="s">
        <v>321</v>
      </c>
      <c r="E485" s="5">
        <v>407.29</v>
      </c>
      <c r="F485" s="5">
        <v>407.29</v>
      </c>
      <c r="G485" s="200">
        <f t="shared" si="7"/>
        <v>100</v>
      </c>
    </row>
    <row r="486" spans="1:7" ht="63" outlineLevel="7">
      <c r="A486" s="4" t="s">
        <v>311</v>
      </c>
      <c r="B486" s="4" t="s">
        <v>320</v>
      </c>
      <c r="C486" s="4" t="s">
        <v>79</v>
      </c>
      <c r="D486" s="6" t="s">
        <v>80</v>
      </c>
      <c r="E486" s="5">
        <v>407.29</v>
      </c>
      <c r="F486" s="5">
        <v>407.29</v>
      </c>
      <c r="G486" s="200">
        <f t="shared" si="7"/>
        <v>100</v>
      </c>
    </row>
    <row r="487" spans="1:7" ht="47.25" outlineLevel="4">
      <c r="A487" s="4" t="s">
        <v>311</v>
      </c>
      <c r="B487" s="4" t="s">
        <v>322</v>
      </c>
      <c r="C487" s="4"/>
      <c r="D487" s="6" t="s">
        <v>323</v>
      </c>
      <c r="E487" s="5">
        <v>1426.85</v>
      </c>
      <c r="F487" s="5">
        <v>1423.81</v>
      </c>
      <c r="G487" s="200">
        <f t="shared" si="7"/>
        <v>99.7869432666363</v>
      </c>
    </row>
    <row r="488" spans="1:7" ht="63" outlineLevel="7">
      <c r="A488" s="4" t="s">
        <v>311</v>
      </c>
      <c r="B488" s="4" t="s">
        <v>322</v>
      </c>
      <c r="C488" s="4" t="s">
        <v>79</v>
      </c>
      <c r="D488" s="6" t="s">
        <v>80</v>
      </c>
      <c r="E488" s="5">
        <v>1426.85</v>
      </c>
      <c r="F488" s="5">
        <v>1423.81</v>
      </c>
      <c r="G488" s="200">
        <f t="shared" si="7"/>
        <v>99.7869432666363</v>
      </c>
    </row>
    <row r="489" spans="1:7" ht="94.5" outlineLevel="4">
      <c r="A489" s="4" t="s">
        <v>311</v>
      </c>
      <c r="B489" s="4" t="s">
        <v>324</v>
      </c>
      <c r="C489" s="4"/>
      <c r="D489" s="6" t="s">
        <v>306</v>
      </c>
      <c r="E489" s="5">
        <v>18130.900000000001</v>
      </c>
      <c r="F489" s="5">
        <v>18130.900000000001</v>
      </c>
      <c r="G489" s="200">
        <f t="shared" si="7"/>
        <v>100</v>
      </c>
    </row>
    <row r="490" spans="1:7" ht="63" outlineLevel="7">
      <c r="A490" s="4" t="s">
        <v>311</v>
      </c>
      <c r="B490" s="4" t="s">
        <v>324</v>
      </c>
      <c r="C490" s="4" t="s">
        <v>79</v>
      </c>
      <c r="D490" s="6" t="s">
        <v>80</v>
      </c>
      <c r="E490" s="5">
        <v>18130.900000000001</v>
      </c>
      <c r="F490" s="5">
        <v>18130.900000000001</v>
      </c>
      <c r="G490" s="200">
        <f t="shared" si="7"/>
        <v>100</v>
      </c>
    </row>
    <row r="491" spans="1:7" ht="78.75" outlineLevel="4">
      <c r="A491" s="4" t="s">
        <v>311</v>
      </c>
      <c r="B491" s="4" t="s">
        <v>1008</v>
      </c>
      <c r="C491" s="4"/>
      <c r="D491" s="6" t="s">
        <v>1009</v>
      </c>
      <c r="E491" s="5">
        <v>12000</v>
      </c>
      <c r="F491" s="5">
        <v>12000</v>
      </c>
      <c r="G491" s="200">
        <f t="shared" si="7"/>
        <v>100</v>
      </c>
    </row>
    <row r="492" spans="1:7" ht="63" outlineLevel="7">
      <c r="A492" s="4" t="s">
        <v>311</v>
      </c>
      <c r="B492" s="4" t="s">
        <v>1008</v>
      </c>
      <c r="C492" s="4" t="s">
        <v>79</v>
      </c>
      <c r="D492" s="6" t="s">
        <v>80</v>
      </c>
      <c r="E492" s="5">
        <v>12000</v>
      </c>
      <c r="F492" s="5">
        <v>12000</v>
      </c>
      <c r="G492" s="200">
        <f t="shared" si="7"/>
        <v>100</v>
      </c>
    </row>
    <row r="493" spans="1:7" ht="78.75" outlineLevel="3">
      <c r="A493" s="4" t="s">
        <v>311</v>
      </c>
      <c r="B493" s="4" t="s">
        <v>325</v>
      </c>
      <c r="C493" s="4"/>
      <c r="D493" s="6" t="s">
        <v>308</v>
      </c>
      <c r="E493" s="5">
        <v>164028.06</v>
      </c>
      <c r="F493" s="5">
        <v>163939.37</v>
      </c>
      <c r="G493" s="200">
        <f t="shared" si="7"/>
        <v>99.945929982955349</v>
      </c>
    </row>
    <row r="494" spans="1:7" ht="63" outlineLevel="4">
      <c r="A494" s="4" t="s">
        <v>311</v>
      </c>
      <c r="B494" s="4" t="s">
        <v>326</v>
      </c>
      <c r="C494" s="4"/>
      <c r="D494" s="6" t="s">
        <v>310</v>
      </c>
      <c r="E494" s="5">
        <v>164028.06</v>
      </c>
      <c r="F494" s="5">
        <v>163939.37</v>
      </c>
      <c r="G494" s="200">
        <f t="shared" si="7"/>
        <v>99.945929982955349</v>
      </c>
    </row>
    <row r="495" spans="1:7" ht="81.75" customHeight="1" outlineLevel="7">
      <c r="A495" s="4" t="s">
        <v>311</v>
      </c>
      <c r="B495" s="4" t="s">
        <v>326</v>
      </c>
      <c r="C495" s="4" t="s">
        <v>79</v>
      </c>
      <c r="D495" s="6" t="s">
        <v>80</v>
      </c>
      <c r="E495" s="5">
        <v>164028.06</v>
      </c>
      <c r="F495" s="5">
        <v>163939.37</v>
      </c>
      <c r="G495" s="200">
        <f t="shared" si="7"/>
        <v>99.945929982955349</v>
      </c>
    </row>
    <row r="496" spans="1:7" ht="409.5" customHeight="1" outlineLevel="3">
      <c r="A496" s="4" t="s">
        <v>311</v>
      </c>
      <c r="B496" s="4" t="s">
        <v>327</v>
      </c>
      <c r="C496" s="4"/>
      <c r="D496" s="7" t="s">
        <v>328</v>
      </c>
      <c r="E496" s="5">
        <v>5899.4</v>
      </c>
      <c r="F496" s="5">
        <v>5899.4</v>
      </c>
      <c r="G496" s="200">
        <f t="shared" si="7"/>
        <v>100</v>
      </c>
    </row>
    <row r="497" spans="1:7" ht="330.75" outlineLevel="4">
      <c r="A497" s="4" t="s">
        <v>311</v>
      </c>
      <c r="B497" s="4" t="s">
        <v>329</v>
      </c>
      <c r="C497" s="4"/>
      <c r="D497" s="7" t="s">
        <v>330</v>
      </c>
      <c r="E497" s="5">
        <v>5899.4</v>
      </c>
      <c r="F497" s="5">
        <v>5899.4</v>
      </c>
      <c r="G497" s="200">
        <f t="shared" si="7"/>
        <v>100</v>
      </c>
    </row>
    <row r="498" spans="1:7" ht="330.75" outlineLevel="7">
      <c r="A498" s="4" t="s">
        <v>311</v>
      </c>
      <c r="B498" s="4" t="s">
        <v>329</v>
      </c>
      <c r="C498" s="4" t="s">
        <v>79</v>
      </c>
      <c r="D498" s="7" t="s">
        <v>330</v>
      </c>
      <c r="E498" s="5">
        <v>5899.4</v>
      </c>
      <c r="F498" s="5">
        <v>5899.4</v>
      </c>
      <c r="G498" s="200">
        <f t="shared" si="7"/>
        <v>100</v>
      </c>
    </row>
    <row r="499" spans="1:7" ht="47.25" outlineLevel="3">
      <c r="A499" s="4" t="s">
        <v>311</v>
      </c>
      <c r="B499" s="4" t="s">
        <v>331</v>
      </c>
      <c r="C499" s="4"/>
      <c r="D499" s="6" t="s">
        <v>332</v>
      </c>
      <c r="E499" s="5">
        <v>25547.95</v>
      </c>
      <c r="F499" s="5">
        <v>25433.06</v>
      </c>
      <c r="G499" s="200">
        <f t="shared" si="7"/>
        <v>99.550296599140054</v>
      </c>
    </row>
    <row r="500" spans="1:7" ht="110.25" outlineLevel="4">
      <c r="A500" s="4" t="s">
        <v>311</v>
      </c>
      <c r="B500" s="4" t="s">
        <v>333</v>
      </c>
      <c r="C500" s="4"/>
      <c r="D500" s="6" t="s">
        <v>334</v>
      </c>
      <c r="E500" s="5">
        <v>12143.6</v>
      </c>
      <c r="F500" s="5">
        <v>12143.6</v>
      </c>
      <c r="G500" s="200">
        <f t="shared" si="7"/>
        <v>100</v>
      </c>
    </row>
    <row r="501" spans="1:7" ht="69.75" customHeight="1" outlineLevel="7">
      <c r="A501" s="4" t="s">
        <v>311</v>
      </c>
      <c r="B501" s="4" t="s">
        <v>333</v>
      </c>
      <c r="C501" s="4" t="s">
        <v>79</v>
      </c>
      <c r="D501" s="6" t="s">
        <v>80</v>
      </c>
      <c r="E501" s="5">
        <v>12143.6</v>
      </c>
      <c r="F501" s="5">
        <v>12143.6</v>
      </c>
      <c r="G501" s="200">
        <f t="shared" si="7"/>
        <v>100</v>
      </c>
    </row>
    <row r="502" spans="1:7" ht="94.5" outlineLevel="4">
      <c r="A502" s="4" t="s">
        <v>311</v>
      </c>
      <c r="B502" s="4" t="s">
        <v>335</v>
      </c>
      <c r="C502" s="4"/>
      <c r="D502" s="6" t="s">
        <v>336</v>
      </c>
      <c r="E502" s="5">
        <v>13404.35</v>
      </c>
      <c r="F502" s="5">
        <v>13289.46</v>
      </c>
      <c r="G502" s="200">
        <f t="shared" si="7"/>
        <v>99.142890181172518</v>
      </c>
    </row>
    <row r="503" spans="1:7" ht="73.5" customHeight="1" outlineLevel="7">
      <c r="A503" s="4" t="s">
        <v>311</v>
      </c>
      <c r="B503" s="4" t="s">
        <v>335</v>
      </c>
      <c r="C503" s="4" t="s">
        <v>79</v>
      </c>
      <c r="D503" s="6" t="s">
        <v>80</v>
      </c>
      <c r="E503" s="5">
        <v>13404.35</v>
      </c>
      <c r="F503" s="5">
        <v>13289.46</v>
      </c>
      <c r="G503" s="200">
        <f t="shared" si="7"/>
        <v>99.142890181172518</v>
      </c>
    </row>
    <row r="504" spans="1:7" ht="63" outlineLevel="3">
      <c r="A504" s="4" t="s">
        <v>311</v>
      </c>
      <c r="B504" s="4" t="s">
        <v>337</v>
      </c>
      <c r="C504" s="4"/>
      <c r="D504" s="6" t="s">
        <v>338</v>
      </c>
      <c r="E504" s="5">
        <v>631.20000000000005</v>
      </c>
      <c r="F504" s="5">
        <v>631.20000000000005</v>
      </c>
      <c r="G504" s="200">
        <f t="shared" si="7"/>
        <v>100</v>
      </c>
    </row>
    <row r="505" spans="1:7" ht="141.75" outlineLevel="4">
      <c r="A505" s="4" t="s">
        <v>311</v>
      </c>
      <c r="B505" s="4" t="s">
        <v>1010</v>
      </c>
      <c r="C505" s="4"/>
      <c r="D505" s="6" t="s">
        <v>1011</v>
      </c>
      <c r="E505" s="5">
        <v>631.20000000000005</v>
      </c>
      <c r="F505" s="5">
        <v>631.20000000000005</v>
      </c>
      <c r="G505" s="200">
        <f t="shared" si="7"/>
        <v>100</v>
      </c>
    </row>
    <row r="506" spans="1:7" ht="63" outlineLevel="7">
      <c r="A506" s="4" t="s">
        <v>311</v>
      </c>
      <c r="B506" s="4" t="s">
        <v>1010</v>
      </c>
      <c r="C506" s="4" t="s">
        <v>79</v>
      </c>
      <c r="D506" s="6" t="s">
        <v>80</v>
      </c>
      <c r="E506" s="5">
        <v>631.20000000000005</v>
      </c>
      <c r="F506" s="5">
        <v>631.20000000000005</v>
      </c>
      <c r="G506" s="200">
        <f t="shared" si="7"/>
        <v>100</v>
      </c>
    </row>
    <row r="507" spans="1:7" ht="31.5">
      <c r="A507" s="4" t="s">
        <v>339</v>
      </c>
      <c r="B507" s="4"/>
      <c r="C507" s="4"/>
      <c r="D507" s="6" t="s">
        <v>340</v>
      </c>
      <c r="E507" s="5">
        <v>24387.200000000001</v>
      </c>
      <c r="F507" s="5">
        <v>24387.200000000001</v>
      </c>
      <c r="G507" s="200">
        <f t="shared" si="7"/>
        <v>100</v>
      </c>
    </row>
    <row r="508" spans="1:7" ht="31.5" outlineLevel="1">
      <c r="A508" s="4" t="s">
        <v>339</v>
      </c>
      <c r="B508" s="4" t="s">
        <v>293</v>
      </c>
      <c r="C508" s="4"/>
      <c r="D508" s="6" t="s">
        <v>294</v>
      </c>
      <c r="E508" s="5">
        <v>24387.200000000001</v>
      </c>
      <c r="F508" s="5">
        <v>24387.200000000001</v>
      </c>
      <c r="G508" s="200">
        <f t="shared" si="7"/>
        <v>100</v>
      </c>
    </row>
    <row r="509" spans="1:7" ht="47.25" outlineLevel="2">
      <c r="A509" s="4" t="s">
        <v>339</v>
      </c>
      <c r="B509" s="4" t="s">
        <v>341</v>
      </c>
      <c r="C509" s="4"/>
      <c r="D509" s="6" t="s">
        <v>342</v>
      </c>
      <c r="E509" s="5">
        <v>24387.200000000001</v>
      </c>
      <c r="F509" s="5">
        <v>24387.200000000001</v>
      </c>
      <c r="G509" s="200">
        <f t="shared" si="7"/>
        <v>100</v>
      </c>
    </row>
    <row r="510" spans="1:7" ht="78.75" outlineLevel="3">
      <c r="A510" s="4" t="s">
        <v>339</v>
      </c>
      <c r="B510" s="4" t="s">
        <v>343</v>
      </c>
      <c r="C510" s="4"/>
      <c r="D510" s="6" t="s">
        <v>344</v>
      </c>
      <c r="E510" s="5">
        <v>24387.200000000001</v>
      </c>
      <c r="F510" s="5">
        <v>24387.200000000001</v>
      </c>
      <c r="G510" s="200">
        <f t="shared" si="7"/>
        <v>100</v>
      </c>
    </row>
    <row r="511" spans="1:7" ht="72.75" customHeight="1" outlineLevel="4">
      <c r="A511" s="4" t="s">
        <v>339</v>
      </c>
      <c r="B511" s="4" t="s">
        <v>345</v>
      </c>
      <c r="C511" s="4"/>
      <c r="D511" s="6" t="s">
        <v>119</v>
      </c>
      <c r="E511" s="5">
        <v>24387.200000000001</v>
      </c>
      <c r="F511" s="5">
        <v>24387.200000000001</v>
      </c>
      <c r="G511" s="200">
        <f t="shared" si="7"/>
        <v>100</v>
      </c>
    </row>
    <row r="512" spans="1:7" ht="63" outlineLevel="7">
      <c r="A512" s="4" t="s">
        <v>339</v>
      </c>
      <c r="B512" s="4" t="s">
        <v>345</v>
      </c>
      <c r="C512" s="4" t="s">
        <v>79</v>
      </c>
      <c r="D512" s="6" t="s">
        <v>80</v>
      </c>
      <c r="E512" s="5">
        <v>24387.200000000001</v>
      </c>
      <c r="F512" s="5">
        <v>24387.200000000001</v>
      </c>
      <c r="G512" s="200">
        <f t="shared" si="7"/>
        <v>100</v>
      </c>
    </row>
    <row r="513" spans="1:7" ht="15.75">
      <c r="A513" s="4" t="s">
        <v>346</v>
      </c>
      <c r="B513" s="4"/>
      <c r="C513" s="4"/>
      <c r="D513" s="6" t="s">
        <v>347</v>
      </c>
      <c r="E513" s="5">
        <v>5901</v>
      </c>
      <c r="F513" s="5">
        <v>5895.33</v>
      </c>
      <c r="G513" s="200">
        <f t="shared" si="7"/>
        <v>99.903914590747334</v>
      </c>
    </row>
    <row r="514" spans="1:7" ht="57" customHeight="1" outlineLevel="1">
      <c r="A514" s="4" t="s">
        <v>346</v>
      </c>
      <c r="B514" s="4" t="s">
        <v>348</v>
      </c>
      <c r="C514" s="4"/>
      <c r="D514" s="6" t="s">
        <v>349</v>
      </c>
      <c r="E514" s="5">
        <v>5901</v>
      </c>
      <c r="F514" s="5">
        <v>5895.33</v>
      </c>
      <c r="G514" s="200">
        <f t="shared" si="7"/>
        <v>99.903914590747334</v>
      </c>
    </row>
    <row r="515" spans="1:7" ht="31.5" outlineLevel="2">
      <c r="A515" s="4" t="s">
        <v>346</v>
      </c>
      <c r="B515" s="4" t="s">
        <v>350</v>
      </c>
      <c r="C515" s="4"/>
      <c r="D515" s="6" t="s">
        <v>351</v>
      </c>
      <c r="E515" s="5">
        <v>5459</v>
      </c>
      <c r="F515" s="5">
        <v>5458.95</v>
      </c>
      <c r="G515" s="200">
        <f t="shared" si="7"/>
        <v>99.999084081333578</v>
      </c>
    </row>
    <row r="516" spans="1:7" ht="63" outlineLevel="3">
      <c r="A516" s="4" t="s">
        <v>346</v>
      </c>
      <c r="B516" s="4" t="s">
        <v>352</v>
      </c>
      <c r="C516" s="4"/>
      <c r="D516" s="6" t="s">
        <v>353</v>
      </c>
      <c r="E516" s="5">
        <v>5051</v>
      </c>
      <c r="F516" s="5">
        <v>5051</v>
      </c>
      <c r="G516" s="200">
        <f t="shared" si="7"/>
        <v>100</v>
      </c>
    </row>
    <row r="517" spans="1:7" ht="63" outlineLevel="4">
      <c r="A517" s="4" t="s">
        <v>346</v>
      </c>
      <c r="B517" s="4" t="s">
        <v>354</v>
      </c>
      <c r="C517" s="4"/>
      <c r="D517" s="6" t="s">
        <v>119</v>
      </c>
      <c r="E517" s="5">
        <v>5051</v>
      </c>
      <c r="F517" s="5">
        <v>5051</v>
      </c>
      <c r="G517" s="200">
        <f t="shared" si="7"/>
        <v>100</v>
      </c>
    </row>
    <row r="518" spans="1:7" ht="63" outlineLevel="7">
      <c r="A518" s="4" t="s">
        <v>346</v>
      </c>
      <c r="B518" s="4" t="s">
        <v>354</v>
      </c>
      <c r="C518" s="4" t="s">
        <v>79</v>
      </c>
      <c r="D518" s="6" t="s">
        <v>80</v>
      </c>
      <c r="E518" s="5">
        <v>5051</v>
      </c>
      <c r="F518" s="5">
        <v>5051</v>
      </c>
      <c r="G518" s="200">
        <f t="shared" si="7"/>
        <v>100</v>
      </c>
    </row>
    <row r="519" spans="1:7" ht="63" outlineLevel="3">
      <c r="A519" s="4" t="s">
        <v>346</v>
      </c>
      <c r="B519" s="4" t="s">
        <v>355</v>
      </c>
      <c r="C519" s="4"/>
      <c r="D519" s="6" t="s">
        <v>356</v>
      </c>
      <c r="E519" s="5">
        <v>407</v>
      </c>
      <c r="F519" s="5">
        <v>406.95</v>
      </c>
      <c r="G519" s="200">
        <f t="shared" si="7"/>
        <v>99.98771498771498</v>
      </c>
    </row>
    <row r="520" spans="1:7" ht="47.25" outlineLevel="4">
      <c r="A520" s="4" t="s">
        <v>346</v>
      </c>
      <c r="B520" s="4" t="s">
        <v>1012</v>
      </c>
      <c r="C520" s="4"/>
      <c r="D520" s="6" t="s">
        <v>1013</v>
      </c>
      <c r="E520" s="5">
        <v>407</v>
      </c>
      <c r="F520" s="5">
        <v>406.95</v>
      </c>
      <c r="G520" s="200">
        <f t="shared" si="7"/>
        <v>99.98771498771498</v>
      </c>
    </row>
    <row r="521" spans="1:7" ht="63" outlineLevel="7">
      <c r="A521" s="4" t="s">
        <v>346</v>
      </c>
      <c r="B521" s="4" t="s">
        <v>1012</v>
      </c>
      <c r="C521" s="4" t="s">
        <v>79</v>
      </c>
      <c r="D521" s="6" t="s">
        <v>80</v>
      </c>
      <c r="E521" s="5">
        <v>407</v>
      </c>
      <c r="F521" s="5">
        <v>406.95</v>
      </c>
      <c r="G521" s="200">
        <f t="shared" si="7"/>
        <v>99.98771498771498</v>
      </c>
    </row>
    <row r="522" spans="1:7" ht="94.5" outlineLevel="3">
      <c r="A522" s="4" t="s">
        <v>346</v>
      </c>
      <c r="B522" s="4" t="s">
        <v>1014</v>
      </c>
      <c r="C522" s="4"/>
      <c r="D522" s="6" t="s">
        <v>424</v>
      </c>
      <c r="E522" s="5">
        <v>1</v>
      </c>
      <c r="F522" s="5">
        <v>1</v>
      </c>
      <c r="G522" s="200">
        <f t="shared" si="7"/>
        <v>100</v>
      </c>
    </row>
    <row r="523" spans="1:7" ht="47.25" outlineLevel="4">
      <c r="A523" s="4" t="s">
        <v>346</v>
      </c>
      <c r="B523" s="4" t="s">
        <v>1015</v>
      </c>
      <c r="C523" s="4"/>
      <c r="D523" s="6" t="s">
        <v>1016</v>
      </c>
      <c r="E523" s="5">
        <v>1</v>
      </c>
      <c r="F523" s="5">
        <v>1</v>
      </c>
      <c r="G523" s="200">
        <f t="shared" si="7"/>
        <v>100</v>
      </c>
    </row>
    <row r="524" spans="1:7" ht="63" outlineLevel="7">
      <c r="A524" s="4" t="s">
        <v>346</v>
      </c>
      <c r="B524" s="4" t="s">
        <v>1015</v>
      </c>
      <c r="C524" s="4" t="s">
        <v>79</v>
      </c>
      <c r="D524" s="6" t="s">
        <v>80</v>
      </c>
      <c r="E524" s="5">
        <v>1</v>
      </c>
      <c r="F524" s="5">
        <v>1</v>
      </c>
      <c r="G524" s="200">
        <f t="shared" si="7"/>
        <v>100</v>
      </c>
    </row>
    <row r="525" spans="1:7" ht="31.5" outlineLevel="2">
      <c r="A525" s="4" t="s">
        <v>346</v>
      </c>
      <c r="B525" s="4" t="s">
        <v>358</v>
      </c>
      <c r="C525" s="4"/>
      <c r="D525" s="6" t="s">
        <v>359</v>
      </c>
      <c r="E525" s="5">
        <v>442</v>
      </c>
      <c r="F525" s="5">
        <v>436.38</v>
      </c>
      <c r="G525" s="200">
        <f t="shared" si="7"/>
        <v>98.728506787330318</v>
      </c>
    </row>
    <row r="526" spans="1:7" ht="78.75" outlineLevel="3">
      <c r="A526" s="4" t="s">
        <v>346</v>
      </c>
      <c r="B526" s="4" t="s">
        <v>360</v>
      </c>
      <c r="C526" s="4"/>
      <c r="D526" s="6" t="s">
        <v>361</v>
      </c>
      <c r="E526" s="5">
        <v>80</v>
      </c>
      <c r="F526" s="5">
        <v>79.989999999999995</v>
      </c>
      <c r="G526" s="200">
        <f t="shared" ref="G526:G589" si="8">(F526/E526)*100</f>
        <v>99.987499999999997</v>
      </c>
    </row>
    <row r="527" spans="1:7" ht="47.25" outlineLevel="4">
      <c r="A527" s="4" t="s">
        <v>346</v>
      </c>
      <c r="B527" s="4" t="s">
        <v>362</v>
      </c>
      <c r="C527" s="4"/>
      <c r="D527" s="6" t="s">
        <v>363</v>
      </c>
      <c r="E527" s="5">
        <v>50</v>
      </c>
      <c r="F527" s="5">
        <v>49.99</v>
      </c>
      <c r="G527" s="200">
        <f t="shared" si="8"/>
        <v>99.98</v>
      </c>
    </row>
    <row r="528" spans="1:7" ht="63" outlineLevel="7">
      <c r="A528" s="4" t="s">
        <v>346</v>
      </c>
      <c r="B528" s="4" t="s">
        <v>362</v>
      </c>
      <c r="C528" s="4" t="s">
        <v>79</v>
      </c>
      <c r="D528" s="6" t="s">
        <v>80</v>
      </c>
      <c r="E528" s="5">
        <v>50</v>
      </c>
      <c r="F528" s="5">
        <v>49.99</v>
      </c>
      <c r="G528" s="200">
        <f t="shared" si="8"/>
        <v>99.98</v>
      </c>
    </row>
    <row r="529" spans="1:7" ht="63" outlineLevel="4">
      <c r="A529" s="4" t="s">
        <v>346</v>
      </c>
      <c r="B529" s="4" t="s">
        <v>364</v>
      </c>
      <c r="C529" s="4"/>
      <c r="D529" s="6" t="s">
        <v>365</v>
      </c>
      <c r="E529" s="5">
        <v>30</v>
      </c>
      <c r="F529" s="5">
        <v>30</v>
      </c>
      <c r="G529" s="200">
        <f t="shared" si="8"/>
        <v>100</v>
      </c>
    </row>
    <row r="530" spans="1:7" ht="63" outlineLevel="7">
      <c r="A530" s="4" t="s">
        <v>346</v>
      </c>
      <c r="B530" s="4" t="s">
        <v>364</v>
      </c>
      <c r="C530" s="4" t="s">
        <v>79</v>
      </c>
      <c r="D530" s="6" t="s">
        <v>80</v>
      </c>
      <c r="E530" s="5">
        <v>30</v>
      </c>
      <c r="F530" s="5">
        <v>30</v>
      </c>
      <c r="G530" s="200">
        <f t="shared" si="8"/>
        <v>100</v>
      </c>
    </row>
    <row r="531" spans="1:7" ht="47.25" outlineLevel="3">
      <c r="A531" s="4" t="s">
        <v>346</v>
      </c>
      <c r="B531" s="4" t="s">
        <v>366</v>
      </c>
      <c r="C531" s="4"/>
      <c r="D531" s="6" t="s">
        <v>367</v>
      </c>
      <c r="E531" s="5">
        <v>90</v>
      </c>
      <c r="F531" s="5">
        <v>85</v>
      </c>
      <c r="G531" s="200">
        <f t="shared" si="8"/>
        <v>94.444444444444443</v>
      </c>
    </row>
    <row r="532" spans="1:7" ht="78.75" outlineLevel="4">
      <c r="A532" s="4" t="s">
        <v>346</v>
      </c>
      <c r="B532" s="4" t="s">
        <v>368</v>
      </c>
      <c r="C532" s="4"/>
      <c r="D532" s="6" t="s">
        <v>369</v>
      </c>
      <c r="E532" s="5">
        <v>55</v>
      </c>
      <c r="F532" s="5">
        <v>55</v>
      </c>
      <c r="G532" s="200">
        <f t="shared" si="8"/>
        <v>100</v>
      </c>
    </row>
    <row r="533" spans="1:7" ht="63" outlineLevel="7">
      <c r="A533" s="4" t="s">
        <v>346</v>
      </c>
      <c r="B533" s="4" t="s">
        <v>368</v>
      </c>
      <c r="C533" s="4" t="s">
        <v>79</v>
      </c>
      <c r="D533" s="6" t="s">
        <v>80</v>
      </c>
      <c r="E533" s="5">
        <v>55</v>
      </c>
      <c r="F533" s="5">
        <v>55</v>
      </c>
      <c r="G533" s="200">
        <f t="shared" si="8"/>
        <v>100</v>
      </c>
    </row>
    <row r="534" spans="1:7" ht="47.25" outlineLevel="4">
      <c r="A534" s="4" t="s">
        <v>346</v>
      </c>
      <c r="B534" s="4" t="s">
        <v>370</v>
      </c>
      <c r="C534" s="4"/>
      <c r="D534" s="6" t="s">
        <v>371</v>
      </c>
      <c r="E534" s="5">
        <v>30</v>
      </c>
      <c r="F534" s="5">
        <v>30</v>
      </c>
      <c r="G534" s="200">
        <f t="shared" si="8"/>
        <v>100</v>
      </c>
    </row>
    <row r="535" spans="1:7" ht="63" outlineLevel="7">
      <c r="A535" s="4" t="s">
        <v>346</v>
      </c>
      <c r="B535" s="4" t="s">
        <v>370</v>
      </c>
      <c r="C535" s="4" t="s">
        <v>79</v>
      </c>
      <c r="D535" s="6" t="s">
        <v>80</v>
      </c>
      <c r="E535" s="5">
        <v>30</v>
      </c>
      <c r="F535" s="5">
        <v>30</v>
      </c>
      <c r="G535" s="200">
        <f t="shared" si="8"/>
        <v>100</v>
      </c>
    </row>
    <row r="536" spans="1:7" ht="31.5" outlineLevel="4">
      <c r="A536" s="4" t="s">
        <v>346</v>
      </c>
      <c r="B536" s="4" t="s">
        <v>372</v>
      </c>
      <c r="C536" s="4"/>
      <c r="D536" s="6" t="s">
        <v>373</v>
      </c>
      <c r="E536" s="5">
        <v>5</v>
      </c>
      <c r="F536" s="5">
        <v>0</v>
      </c>
      <c r="G536" s="200">
        <f t="shared" si="8"/>
        <v>0</v>
      </c>
    </row>
    <row r="537" spans="1:7" ht="63" outlineLevel="7">
      <c r="A537" s="4" t="s">
        <v>346</v>
      </c>
      <c r="B537" s="4" t="s">
        <v>372</v>
      </c>
      <c r="C537" s="4" t="s">
        <v>79</v>
      </c>
      <c r="D537" s="6" t="s">
        <v>80</v>
      </c>
      <c r="E537" s="5">
        <v>5</v>
      </c>
      <c r="F537" s="5">
        <v>0</v>
      </c>
      <c r="G537" s="200">
        <f t="shared" si="8"/>
        <v>0</v>
      </c>
    </row>
    <row r="538" spans="1:7" ht="63" outlineLevel="3">
      <c r="A538" s="4" t="s">
        <v>346</v>
      </c>
      <c r="B538" s="4" t="s">
        <v>374</v>
      </c>
      <c r="C538" s="4"/>
      <c r="D538" s="6" t="s">
        <v>375</v>
      </c>
      <c r="E538" s="5">
        <v>272</v>
      </c>
      <c r="F538" s="5">
        <v>271.39</v>
      </c>
      <c r="G538" s="200">
        <f t="shared" si="8"/>
        <v>99.775735294117638</v>
      </c>
    </row>
    <row r="539" spans="1:7" ht="78.75" outlineLevel="4">
      <c r="A539" s="4" t="s">
        <v>346</v>
      </c>
      <c r="B539" s="4" t="s">
        <v>376</v>
      </c>
      <c r="C539" s="4"/>
      <c r="D539" s="6" t="s">
        <v>377</v>
      </c>
      <c r="E539" s="5">
        <v>130.6</v>
      </c>
      <c r="F539" s="5">
        <v>129.99</v>
      </c>
      <c r="G539" s="200">
        <f t="shared" si="8"/>
        <v>99.532924961715167</v>
      </c>
    </row>
    <row r="540" spans="1:7" ht="63" outlineLevel="7">
      <c r="A540" s="4" t="s">
        <v>346</v>
      </c>
      <c r="B540" s="4" t="s">
        <v>376</v>
      </c>
      <c r="C540" s="4" t="s">
        <v>79</v>
      </c>
      <c r="D540" s="6" t="s">
        <v>80</v>
      </c>
      <c r="E540" s="5">
        <v>130.6</v>
      </c>
      <c r="F540" s="5">
        <v>129.99</v>
      </c>
      <c r="G540" s="200">
        <f t="shared" si="8"/>
        <v>99.532924961715167</v>
      </c>
    </row>
    <row r="541" spans="1:7" ht="53.25" customHeight="1" outlineLevel="4">
      <c r="A541" s="4" t="s">
        <v>346</v>
      </c>
      <c r="B541" s="4" t="s">
        <v>378</v>
      </c>
      <c r="C541" s="4"/>
      <c r="D541" s="6" t="s">
        <v>379</v>
      </c>
      <c r="E541" s="5">
        <v>42.4</v>
      </c>
      <c r="F541" s="5">
        <v>42.4</v>
      </c>
      <c r="G541" s="200">
        <f t="shared" si="8"/>
        <v>100</v>
      </c>
    </row>
    <row r="542" spans="1:7" ht="63" outlineLevel="7">
      <c r="A542" s="4" t="s">
        <v>346</v>
      </c>
      <c r="B542" s="4" t="s">
        <v>378</v>
      </c>
      <c r="C542" s="4" t="s">
        <v>79</v>
      </c>
      <c r="D542" s="6" t="s">
        <v>80</v>
      </c>
      <c r="E542" s="5">
        <v>42.4</v>
      </c>
      <c r="F542" s="5">
        <v>42.4</v>
      </c>
      <c r="G542" s="200">
        <f t="shared" si="8"/>
        <v>100</v>
      </c>
    </row>
    <row r="543" spans="1:7" ht="47.25" outlineLevel="4">
      <c r="A543" s="4" t="s">
        <v>346</v>
      </c>
      <c r="B543" s="4" t="s">
        <v>380</v>
      </c>
      <c r="C543" s="4"/>
      <c r="D543" s="6" t="s">
        <v>381</v>
      </c>
      <c r="E543" s="5">
        <v>99</v>
      </c>
      <c r="F543" s="5">
        <v>99</v>
      </c>
      <c r="G543" s="200">
        <f t="shared" si="8"/>
        <v>100</v>
      </c>
    </row>
    <row r="544" spans="1:7" ht="63" outlineLevel="7">
      <c r="A544" s="4" t="s">
        <v>346</v>
      </c>
      <c r="B544" s="4" t="s">
        <v>380</v>
      </c>
      <c r="C544" s="4" t="s">
        <v>79</v>
      </c>
      <c r="D544" s="6" t="s">
        <v>80</v>
      </c>
      <c r="E544" s="5">
        <v>99</v>
      </c>
      <c r="F544" s="5">
        <v>99</v>
      </c>
      <c r="G544" s="200">
        <f t="shared" si="8"/>
        <v>100</v>
      </c>
    </row>
    <row r="545" spans="1:7" ht="31.5">
      <c r="A545" s="4" t="s">
        <v>388</v>
      </c>
      <c r="B545" s="4"/>
      <c r="C545" s="4"/>
      <c r="D545" s="6" t="s">
        <v>389</v>
      </c>
      <c r="E545" s="5">
        <v>22664.92</v>
      </c>
      <c r="F545" s="5">
        <v>20709.310000000001</v>
      </c>
      <c r="G545" s="200">
        <f t="shared" si="8"/>
        <v>91.371643932561881</v>
      </c>
    </row>
    <row r="546" spans="1:7" ht="31.5" outlineLevel="1">
      <c r="A546" s="4" t="s">
        <v>388</v>
      </c>
      <c r="B546" s="4" t="s">
        <v>293</v>
      </c>
      <c r="C546" s="4"/>
      <c r="D546" s="6" t="s">
        <v>294</v>
      </c>
      <c r="E546" s="5">
        <v>15426.06</v>
      </c>
      <c r="F546" s="5">
        <v>15338.45</v>
      </c>
      <c r="G546" s="200">
        <f t="shared" si="8"/>
        <v>99.432064960203718</v>
      </c>
    </row>
    <row r="547" spans="1:7" ht="31.5" outlineLevel="2">
      <c r="A547" s="4" t="s">
        <v>388</v>
      </c>
      <c r="B547" s="4" t="s">
        <v>390</v>
      </c>
      <c r="C547" s="4"/>
      <c r="D547" s="6" t="s">
        <v>391</v>
      </c>
      <c r="E547" s="5">
        <v>255.89</v>
      </c>
      <c r="F547" s="5">
        <v>255.89</v>
      </c>
      <c r="G547" s="200">
        <f t="shared" si="8"/>
        <v>100</v>
      </c>
    </row>
    <row r="548" spans="1:7" ht="31.5" outlineLevel="3">
      <c r="A548" s="4" t="s">
        <v>388</v>
      </c>
      <c r="B548" s="4" t="s">
        <v>392</v>
      </c>
      <c r="C548" s="4"/>
      <c r="D548" s="6" t="s">
        <v>393</v>
      </c>
      <c r="E548" s="5">
        <v>219.89</v>
      </c>
      <c r="F548" s="5">
        <v>219.89</v>
      </c>
      <c r="G548" s="200">
        <f t="shared" si="8"/>
        <v>100</v>
      </c>
    </row>
    <row r="549" spans="1:7" ht="47.25" outlineLevel="4">
      <c r="A549" s="4" t="s">
        <v>388</v>
      </c>
      <c r="B549" s="4" t="s">
        <v>394</v>
      </c>
      <c r="C549" s="4"/>
      <c r="D549" s="6" t="s">
        <v>395</v>
      </c>
      <c r="E549" s="5">
        <v>219.89</v>
      </c>
      <c r="F549" s="5">
        <v>219.89</v>
      </c>
      <c r="G549" s="200">
        <f t="shared" si="8"/>
        <v>100</v>
      </c>
    </row>
    <row r="550" spans="1:7" ht="47.25" outlineLevel="7">
      <c r="A550" s="4" t="s">
        <v>388</v>
      </c>
      <c r="B550" s="4" t="s">
        <v>394</v>
      </c>
      <c r="C550" s="4" t="s">
        <v>17</v>
      </c>
      <c r="D550" s="6" t="s">
        <v>18</v>
      </c>
      <c r="E550" s="5">
        <v>219.89</v>
      </c>
      <c r="F550" s="5">
        <v>219.89</v>
      </c>
      <c r="G550" s="200">
        <f t="shared" si="8"/>
        <v>100</v>
      </c>
    </row>
    <row r="551" spans="1:7" ht="63" outlineLevel="3">
      <c r="A551" s="4" t="s">
        <v>388</v>
      </c>
      <c r="B551" s="4" t="s">
        <v>396</v>
      </c>
      <c r="C551" s="4"/>
      <c r="D551" s="6" t="s">
        <v>397</v>
      </c>
      <c r="E551" s="5">
        <v>36</v>
      </c>
      <c r="F551" s="5">
        <v>36</v>
      </c>
      <c r="G551" s="200">
        <f t="shared" si="8"/>
        <v>100</v>
      </c>
    </row>
    <row r="552" spans="1:7" ht="85.5" customHeight="1" outlineLevel="4">
      <c r="A552" s="4" t="s">
        <v>388</v>
      </c>
      <c r="B552" s="4" t="s">
        <v>398</v>
      </c>
      <c r="C552" s="4"/>
      <c r="D552" s="6" t="s">
        <v>399</v>
      </c>
      <c r="E552" s="5">
        <v>36</v>
      </c>
      <c r="F552" s="5">
        <v>36</v>
      </c>
      <c r="G552" s="200">
        <f t="shared" si="8"/>
        <v>100</v>
      </c>
    </row>
    <row r="553" spans="1:7" ht="63" outlineLevel="7">
      <c r="A553" s="4" t="s">
        <v>388</v>
      </c>
      <c r="B553" s="4" t="s">
        <v>398</v>
      </c>
      <c r="C553" s="4" t="s">
        <v>79</v>
      </c>
      <c r="D553" s="6" t="s">
        <v>80</v>
      </c>
      <c r="E553" s="5">
        <v>36</v>
      </c>
      <c r="F553" s="5">
        <v>36</v>
      </c>
      <c r="G553" s="200">
        <f t="shared" si="8"/>
        <v>100</v>
      </c>
    </row>
    <row r="554" spans="1:7" ht="63" outlineLevel="2">
      <c r="A554" s="4" t="s">
        <v>388</v>
      </c>
      <c r="B554" s="4" t="s">
        <v>400</v>
      </c>
      <c r="C554" s="4"/>
      <c r="D554" s="6" t="s">
        <v>401</v>
      </c>
      <c r="E554" s="5">
        <v>15170.17</v>
      </c>
      <c r="F554" s="5">
        <v>15082.56</v>
      </c>
      <c r="G554" s="200">
        <f t="shared" si="8"/>
        <v>99.422485047959256</v>
      </c>
    </row>
    <row r="555" spans="1:7" ht="47.25" outlineLevel="3">
      <c r="A555" s="4" t="s">
        <v>388</v>
      </c>
      <c r="B555" s="4" t="s">
        <v>402</v>
      </c>
      <c r="C555" s="4"/>
      <c r="D555" s="6" t="s">
        <v>403</v>
      </c>
      <c r="E555" s="5">
        <v>8400</v>
      </c>
      <c r="F555" s="5">
        <v>8357.1</v>
      </c>
      <c r="G555" s="200">
        <f t="shared" si="8"/>
        <v>99.489285714285714</v>
      </c>
    </row>
    <row r="556" spans="1:7" ht="31.5" outlineLevel="4">
      <c r="A556" s="4" t="s">
        <v>388</v>
      </c>
      <c r="B556" s="4" t="s">
        <v>404</v>
      </c>
      <c r="C556" s="4"/>
      <c r="D556" s="6" t="s">
        <v>16</v>
      </c>
      <c r="E556" s="5">
        <v>8400</v>
      </c>
      <c r="F556" s="5">
        <v>8357.1</v>
      </c>
      <c r="G556" s="200">
        <f t="shared" si="8"/>
        <v>99.489285714285714</v>
      </c>
    </row>
    <row r="557" spans="1:7" ht="126" outlineLevel="7">
      <c r="A557" s="4" t="s">
        <v>388</v>
      </c>
      <c r="B557" s="4" t="s">
        <v>404</v>
      </c>
      <c r="C557" s="4" t="s">
        <v>5</v>
      </c>
      <c r="D557" s="6" t="s">
        <v>6</v>
      </c>
      <c r="E557" s="5">
        <v>7922.8</v>
      </c>
      <c r="F557" s="5">
        <v>7882.44</v>
      </c>
      <c r="G557" s="200">
        <f t="shared" si="8"/>
        <v>99.490584136921285</v>
      </c>
    </row>
    <row r="558" spans="1:7" ht="47.25" outlineLevel="7">
      <c r="A558" s="4" t="s">
        <v>388</v>
      </c>
      <c r="B558" s="4" t="s">
        <v>404</v>
      </c>
      <c r="C558" s="4" t="s">
        <v>17</v>
      </c>
      <c r="D558" s="6" t="s">
        <v>18</v>
      </c>
      <c r="E558" s="5">
        <v>477.2</v>
      </c>
      <c r="F558" s="5">
        <v>474.66</v>
      </c>
      <c r="G558" s="200">
        <f t="shared" si="8"/>
        <v>99.4677284157586</v>
      </c>
    </row>
    <row r="559" spans="1:7" ht="63" outlineLevel="3">
      <c r="A559" s="4" t="s">
        <v>388</v>
      </c>
      <c r="B559" s="4" t="s">
        <v>405</v>
      </c>
      <c r="C559" s="4"/>
      <c r="D559" s="6" t="s">
        <v>406</v>
      </c>
      <c r="E559" s="5">
        <v>100</v>
      </c>
      <c r="F559" s="5">
        <v>99.5</v>
      </c>
      <c r="G559" s="200">
        <f t="shared" si="8"/>
        <v>99.5</v>
      </c>
    </row>
    <row r="560" spans="1:7" ht="78.75" outlineLevel="4">
      <c r="A560" s="4" t="s">
        <v>388</v>
      </c>
      <c r="B560" s="4" t="s">
        <v>407</v>
      </c>
      <c r="C560" s="4"/>
      <c r="D560" s="6" t="s">
        <v>408</v>
      </c>
      <c r="E560" s="5">
        <v>100</v>
      </c>
      <c r="F560" s="5">
        <v>99.5</v>
      </c>
      <c r="G560" s="200">
        <f t="shared" si="8"/>
        <v>99.5</v>
      </c>
    </row>
    <row r="561" spans="1:7" ht="47.25" outlineLevel="7">
      <c r="A561" s="4" t="s">
        <v>388</v>
      </c>
      <c r="B561" s="4" t="s">
        <v>407</v>
      </c>
      <c r="C561" s="4" t="s">
        <v>17</v>
      </c>
      <c r="D561" s="6" t="s">
        <v>18</v>
      </c>
      <c r="E561" s="5">
        <v>100</v>
      </c>
      <c r="F561" s="5">
        <v>99.5</v>
      </c>
      <c r="G561" s="200">
        <f t="shared" si="8"/>
        <v>99.5</v>
      </c>
    </row>
    <row r="562" spans="1:7" ht="78.75" outlineLevel="3">
      <c r="A562" s="4" t="s">
        <v>388</v>
      </c>
      <c r="B562" s="4" t="s">
        <v>409</v>
      </c>
      <c r="C562" s="4"/>
      <c r="D562" s="6" t="s">
        <v>308</v>
      </c>
      <c r="E562" s="5">
        <v>6670.17</v>
      </c>
      <c r="F562" s="5">
        <v>6625.96</v>
      </c>
      <c r="G562" s="200">
        <f t="shared" si="8"/>
        <v>99.337198302292137</v>
      </c>
    </row>
    <row r="563" spans="1:7" ht="63" outlineLevel="4">
      <c r="A563" s="4" t="s">
        <v>388</v>
      </c>
      <c r="B563" s="4" t="s">
        <v>410</v>
      </c>
      <c r="C563" s="4"/>
      <c r="D563" s="6" t="s">
        <v>310</v>
      </c>
      <c r="E563" s="5">
        <v>6670.17</v>
      </c>
      <c r="F563" s="5">
        <v>6625.96</v>
      </c>
      <c r="G563" s="200">
        <f t="shared" si="8"/>
        <v>99.337198302292137</v>
      </c>
    </row>
    <row r="564" spans="1:7" ht="126" outlineLevel="7">
      <c r="A564" s="4" t="s">
        <v>388</v>
      </c>
      <c r="B564" s="4" t="s">
        <v>410</v>
      </c>
      <c r="C564" s="4" t="s">
        <v>5</v>
      </c>
      <c r="D564" s="6" t="s">
        <v>6</v>
      </c>
      <c r="E564" s="5">
        <v>6649.67</v>
      </c>
      <c r="F564" s="5">
        <v>6617.46</v>
      </c>
      <c r="G564" s="200">
        <f t="shared" si="8"/>
        <v>99.515615060597</v>
      </c>
    </row>
    <row r="565" spans="1:7" ht="47.25" outlineLevel="7">
      <c r="A565" s="4" t="s">
        <v>388</v>
      </c>
      <c r="B565" s="4" t="s">
        <v>410</v>
      </c>
      <c r="C565" s="4" t="s">
        <v>17</v>
      </c>
      <c r="D565" s="6" t="s">
        <v>18</v>
      </c>
      <c r="E565" s="5">
        <v>20.5</v>
      </c>
      <c r="F565" s="5">
        <v>8.5</v>
      </c>
      <c r="G565" s="200">
        <f t="shared" si="8"/>
        <v>41.463414634146339</v>
      </c>
    </row>
    <row r="566" spans="1:7" ht="63" outlineLevel="1">
      <c r="A566" s="4" t="s">
        <v>388</v>
      </c>
      <c r="B566" s="4" t="s">
        <v>56</v>
      </c>
      <c r="C566" s="4"/>
      <c r="D566" s="6" t="s">
        <v>57</v>
      </c>
      <c r="E566" s="5">
        <v>345.64</v>
      </c>
      <c r="F566" s="5">
        <v>345.4</v>
      </c>
      <c r="G566" s="200">
        <f t="shared" si="8"/>
        <v>99.930563592176824</v>
      </c>
    </row>
    <row r="567" spans="1:7" ht="31.5" outlineLevel="2">
      <c r="A567" s="4" t="s">
        <v>388</v>
      </c>
      <c r="B567" s="4" t="s">
        <v>411</v>
      </c>
      <c r="C567" s="4"/>
      <c r="D567" s="6" t="s">
        <v>412</v>
      </c>
      <c r="E567" s="5">
        <v>345.64</v>
      </c>
      <c r="F567" s="5">
        <v>345.4</v>
      </c>
      <c r="G567" s="200">
        <f t="shared" si="8"/>
        <v>99.930563592176824</v>
      </c>
    </row>
    <row r="568" spans="1:7" ht="63" outlineLevel="3">
      <c r="A568" s="4" t="s">
        <v>388</v>
      </c>
      <c r="B568" s="4" t="s">
        <v>1017</v>
      </c>
      <c r="C568" s="4"/>
      <c r="D568" s="6" t="s">
        <v>413</v>
      </c>
      <c r="E568" s="5">
        <v>345.64</v>
      </c>
      <c r="F568" s="5">
        <v>345.4</v>
      </c>
      <c r="G568" s="200">
        <f t="shared" si="8"/>
        <v>99.930563592176824</v>
      </c>
    </row>
    <row r="569" spans="1:7" ht="78.75" outlineLevel="4">
      <c r="A569" s="4" t="s">
        <v>388</v>
      </c>
      <c r="B569" s="4" t="s">
        <v>1018</v>
      </c>
      <c r="C569" s="4"/>
      <c r="D569" s="6" t="s">
        <v>414</v>
      </c>
      <c r="E569" s="5">
        <v>142.24</v>
      </c>
      <c r="F569" s="5">
        <v>142.03</v>
      </c>
      <c r="G569" s="200">
        <f t="shared" si="8"/>
        <v>99.8523622047244</v>
      </c>
    </row>
    <row r="570" spans="1:7" ht="63" outlineLevel="7">
      <c r="A570" s="4" t="s">
        <v>388</v>
      </c>
      <c r="B570" s="4" t="s">
        <v>1018</v>
      </c>
      <c r="C570" s="4" t="s">
        <v>79</v>
      </c>
      <c r="D570" s="6" t="s">
        <v>80</v>
      </c>
      <c r="E570" s="5">
        <v>142.24</v>
      </c>
      <c r="F570" s="5">
        <v>142.03</v>
      </c>
      <c r="G570" s="200">
        <f t="shared" si="8"/>
        <v>99.8523622047244</v>
      </c>
    </row>
    <row r="571" spans="1:7" ht="31.5" outlineLevel="4">
      <c r="A571" s="4" t="s">
        <v>388</v>
      </c>
      <c r="B571" s="4" t="s">
        <v>1019</v>
      </c>
      <c r="C571" s="4"/>
      <c r="D571" s="6" t="s">
        <v>1020</v>
      </c>
      <c r="E571" s="5">
        <v>203.4</v>
      </c>
      <c r="F571" s="5">
        <v>203.37</v>
      </c>
      <c r="G571" s="200">
        <f t="shared" si="8"/>
        <v>99.985250737463133</v>
      </c>
    </row>
    <row r="572" spans="1:7" ht="63" outlineLevel="7">
      <c r="A572" s="4" t="s">
        <v>388</v>
      </c>
      <c r="B572" s="4" t="s">
        <v>1019</v>
      </c>
      <c r="C572" s="4" t="s">
        <v>79</v>
      </c>
      <c r="D572" s="6" t="s">
        <v>80</v>
      </c>
      <c r="E572" s="5">
        <v>203.4</v>
      </c>
      <c r="F572" s="5">
        <v>203.37</v>
      </c>
      <c r="G572" s="200">
        <f t="shared" si="8"/>
        <v>99.985250737463133</v>
      </c>
    </row>
    <row r="573" spans="1:7" ht="63" outlineLevel="1">
      <c r="A573" s="4" t="s">
        <v>388</v>
      </c>
      <c r="B573" s="4" t="s">
        <v>2</v>
      </c>
      <c r="C573" s="4"/>
      <c r="D573" s="6" t="s">
        <v>3</v>
      </c>
      <c r="E573" s="5">
        <v>103.73</v>
      </c>
      <c r="F573" s="5">
        <v>103.73</v>
      </c>
      <c r="G573" s="200">
        <f t="shared" si="8"/>
        <v>100</v>
      </c>
    </row>
    <row r="574" spans="1:7" ht="47.25" outlineLevel="2">
      <c r="A574" s="4" t="s">
        <v>388</v>
      </c>
      <c r="B574" s="4" t="s">
        <v>9</v>
      </c>
      <c r="C574" s="4"/>
      <c r="D574" s="6" t="s">
        <v>10</v>
      </c>
      <c r="E574" s="5">
        <v>103.73</v>
      </c>
      <c r="F574" s="5">
        <v>103.73</v>
      </c>
      <c r="G574" s="200">
        <f t="shared" si="8"/>
        <v>100</v>
      </c>
    </row>
    <row r="575" spans="1:7" ht="126" outlineLevel="7">
      <c r="A575" s="4" t="s">
        <v>388</v>
      </c>
      <c r="B575" s="4" t="s">
        <v>9</v>
      </c>
      <c r="C575" s="4" t="s">
        <v>5</v>
      </c>
      <c r="D575" s="6" t="s">
        <v>6</v>
      </c>
      <c r="E575" s="5">
        <v>103.73</v>
      </c>
      <c r="F575" s="5">
        <v>103.73</v>
      </c>
      <c r="G575" s="200">
        <f t="shared" si="8"/>
        <v>100</v>
      </c>
    </row>
    <row r="576" spans="1:7" ht="53.25" customHeight="1" outlineLevel="1">
      <c r="A576" s="4" t="s">
        <v>388</v>
      </c>
      <c r="B576" s="4" t="s">
        <v>122</v>
      </c>
      <c r="C576" s="4"/>
      <c r="D576" s="6" t="s">
        <v>123</v>
      </c>
      <c r="E576" s="5">
        <v>6789.5</v>
      </c>
      <c r="F576" s="5">
        <v>4921.72</v>
      </c>
      <c r="G576" s="200">
        <f t="shared" si="8"/>
        <v>72.490168642757197</v>
      </c>
    </row>
    <row r="577" spans="1:7" ht="31.5" outlineLevel="2">
      <c r="A577" s="4" t="s">
        <v>388</v>
      </c>
      <c r="B577" s="4" t="s">
        <v>382</v>
      </c>
      <c r="C577" s="4"/>
      <c r="D577" s="6" t="s">
        <v>383</v>
      </c>
      <c r="E577" s="5">
        <v>4667.5</v>
      </c>
      <c r="F577" s="5">
        <v>2800.34</v>
      </c>
      <c r="G577" s="200">
        <f t="shared" si="8"/>
        <v>59.996572040707022</v>
      </c>
    </row>
    <row r="578" spans="1:7" ht="47.25" outlineLevel="7">
      <c r="A578" s="4" t="s">
        <v>388</v>
      </c>
      <c r="B578" s="4" t="s">
        <v>382</v>
      </c>
      <c r="C578" s="4" t="s">
        <v>17</v>
      </c>
      <c r="D578" s="6" t="s">
        <v>18</v>
      </c>
      <c r="E578" s="5">
        <v>30</v>
      </c>
      <c r="F578" s="5">
        <v>30</v>
      </c>
      <c r="G578" s="200">
        <f t="shared" si="8"/>
        <v>100</v>
      </c>
    </row>
    <row r="579" spans="1:7" ht="31.5" outlineLevel="7">
      <c r="A579" s="4" t="s">
        <v>388</v>
      </c>
      <c r="B579" s="4" t="s">
        <v>382</v>
      </c>
      <c r="C579" s="4" t="s">
        <v>384</v>
      </c>
      <c r="D579" s="6" t="s">
        <v>385</v>
      </c>
      <c r="E579" s="5">
        <v>78.430000000000007</v>
      </c>
      <c r="F579" s="5">
        <v>78.430000000000007</v>
      </c>
      <c r="G579" s="200">
        <f t="shared" si="8"/>
        <v>100</v>
      </c>
    </row>
    <row r="580" spans="1:7" ht="63" outlineLevel="7">
      <c r="A580" s="4" t="s">
        <v>388</v>
      </c>
      <c r="B580" s="4" t="s">
        <v>382</v>
      </c>
      <c r="C580" s="4" t="s">
        <v>79</v>
      </c>
      <c r="D580" s="6" t="s">
        <v>80</v>
      </c>
      <c r="E580" s="5">
        <v>2632.33</v>
      </c>
      <c r="F580" s="5">
        <v>2632.33</v>
      </c>
      <c r="G580" s="200">
        <f t="shared" si="8"/>
        <v>100</v>
      </c>
    </row>
    <row r="581" spans="1:7" ht="15.75" outlineLevel="7">
      <c r="A581" s="4" t="s">
        <v>388</v>
      </c>
      <c r="B581" s="4" t="s">
        <v>382</v>
      </c>
      <c r="C581" s="4" t="s">
        <v>21</v>
      </c>
      <c r="D581" s="6" t="s">
        <v>22</v>
      </c>
      <c r="E581" s="5">
        <v>1926.74</v>
      </c>
      <c r="F581" s="5">
        <v>59.58</v>
      </c>
      <c r="G581" s="200">
        <f t="shared" si="8"/>
        <v>3.092269844400386</v>
      </c>
    </row>
    <row r="582" spans="1:7" ht="15.75" outlineLevel="2">
      <c r="A582" s="4" t="s">
        <v>388</v>
      </c>
      <c r="B582" s="4" t="s">
        <v>386</v>
      </c>
      <c r="C582" s="4"/>
      <c r="D582" s="6" t="s">
        <v>387</v>
      </c>
      <c r="E582" s="5">
        <v>2122</v>
      </c>
      <c r="F582" s="5">
        <v>2121.39</v>
      </c>
      <c r="G582" s="200">
        <f t="shared" si="8"/>
        <v>99.971253534401512</v>
      </c>
    </row>
    <row r="583" spans="1:7" ht="63" outlineLevel="7">
      <c r="A583" s="4" t="s">
        <v>388</v>
      </c>
      <c r="B583" s="4" t="s">
        <v>386</v>
      </c>
      <c r="C583" s="4" t="s">
        <v>79</v>
      </c>
      <c r="D583" s="6" t="s">
        <v>80</v>
      </c>
      <c r="E583" s="5">
        <v>2121.39</v>
      </c>
      <c r="F583" s="5">
        <v>2121.39</v>
      </c>
      <c r="G583" s="200">
        <f t="shared" si="8"/>
        <v>100</v>
      </c>
    </row>
    <row r="584" spans="1:7" ht="15.75" outlineLevel="7">
      <c r="A584" s="4" t="s">
        <v>388</v>
      </c>
      <c r="B584" s="4" t="s">
        <v>386</v>
      </c>
      <c r="C584" s="4" t="s">
        <v>21</v>
      </c>
      <c r="D584" s="6" t="s">
        <v>22</v>
      </c>
      <c r="E584" s="5">
        <v>0.61</v>
      </c>
      <c r="F584" s="5">
        <v>0</v>
      </c>
      <c r="G584" s="200">
        <f t="shared" si="8"/>
        <v>0</v>
      </c>
    </row>
    <row r="585" spans="1:7" ht="35.25" customHeight="1" outlineLevel="7">
      <c r="A585" s="186" t="s">
        <v>536</v>
      </c>
      <c r="B585" s="186"/>
      <c r="C585" s="186"/>
      <c r="D585" s="187" t="s">
        <v>537</v>
      </c>
      <c r="E585" s="10">
        <f>E586</f>
        <v>34542.629999999997</v>
      </c>
      <c r="F585" s="10">
        <f>F586</f>
        <v>34312.559999999998</v>
      </c>
      <c r="G585" s="199">
        <f t="shared" si="8"/>
        <v>99.333953436666519</v>
      </c>
    </row>
    <row r="586" spans="1:7" ht="15.75">
      <c r="A586" s="4" t="s">
        <v>415</v>
      </c>
      <c r="B586" s="4"/>
      <c r="C586" s="4"/>
      <c r="D586" s="6" t="s">
        <v>416</v>
      </c>
      <c r="E586" s="5">
        <v>34542.629999999997</v>
      </c>
      <c r="F586" s="5">
        <v>34312.559999999998</v>
      </c>
      <c r="G586" s="200">
        <f t="shared" si="8"/>
        <v>99.333953436666519</v>
      </c>
    </row>
    <row r="587" spans="1:7" ht="47.25" outlineLevel="1">
      <c r="A587" s="4" t="s">
        <v>415</v>
      </c>
      <c r="B587" s="4" t="s">
        <v>417</v>
      </c>
      <c r="C587" s="4"/>
      <c r="D587" s="6" t="s">
        <v>418</v>
      </c>
      <c r="E587" s="5">
        <v>34542.629999999997</v>
      </c>
      <c r="F587" s="5">
        <v>34312.559999999998</v>
      </c>
      <c r="G587" s="200">
        <f t="shared" si="8"/>
        <v>99.333953436666519</v>
      </c>
    </row>
    <row r="588" spans="1:7" ht="31.5" outlineLevel="2">
      <c r="A588" s="4" t="s">
        <v>415</v>
      </c>
      <c r="B588" s="4" t="s">
        <v>419</v>
      </c>
      <c r="C588" s="4"/>
      <c r="D588" s="6" t="s">
        <v>420</v>
      </c>
      <c r="E588" s="5">
        <v>33444.629999999997</v>
      </c>
      <c r="F588" s="5">
        <v>33330.47</v>
      </c>
      <c r="G588" s="200">
        <f t="shared" si="8"/>
        <v>99.658659701123923</v>
      </c>
    </row>
    <row r="589" spans="1:7" ht="78.75" outlineLevel="3">
      <c r="A589" s="4" t="s">
        <v>415</v>
      </c>
      <c r="B589" s="4" t="s">
        <v>421</v>
      </c>
      <c r="C589" s="4"/>
      <c r="D589" s="6" t="s">
        <v>422</v>
      </c>
      <c r="E589" s="5">
        <v>28803.9</v>
      </c>
      <c r="F589" s="5">
        <v>28803.9</v>
      </c>
      <c r="G589" s="200">
        <f t="shared" si="8"/>
        <v>100</v>
      </c>
    </row>
    <row r="590" spans="1:7" ht="63" outlineLevel="4">
      <c r="A590" s="4" t="s">
        <v>415</v>
      </c>
      <c r="B590" s="4" t="s">
        <v>423</v>
      </c>
      <c r="C590" s="4"/>
      <c r="D590" s="6" t="s">
        <v>119</v>
      </c>
      <c r="E590" s="5">
        <v>28803.9</v>
      </c>
      <c r="F590" s="5">
        <v>28803.9</v>
      </c>
      <c r="G590" s="200">
        <f t="shared" ref="G590:G653" si="9">(F590/E590)*100</f>
        <v>100</v>
      </c>
    </row>
    <row r="591" spans="1:7" ht="63" outlineLevel="7">
      <c r="A591" s="4" t="s">
        <v>415</v>
      </c>
      <c r="B591" s="4" t="s">
        <v>423</v>
      </c>
      <c r="C591" s="4" t="s">
        <v>79</v>
      </c>
      <c r="D591" s="6" t="s">
        <v>80</v>
      </c>
      <c r="E591" s="5">
        <v>28803.9</v>
      </c>
      <c r="F591" s="5">
        <v>28803.9</v>
      </c>
      <c r="G591" s="200">
        <f t="shared" si="9"/>
        <v>100</v>
      </c>
    </row>
    <row r="592" spans="1:7" ht="78.75" outlineLevel="3">
      <c r="A592" s="4" t="s">
        <v>415</v>
      </c>
      <c r="B592" s="4" t="s">
        <v>425</v>
      </c>
      <c r="C592" s="4"/>
      <c r="D592" s="6" t="s">
        <v>426</v>
      </c>
      <c r="E592" s="5">
        <v>4385.7299999999996</v>
      </c>
      <c r="F592" s="5">
        <v>4271.7</v>
      </c>
      <c r="G592" s="200">
        <f t="shared" si="9"/>
        <v>97.399976742754347</v>
      </c>
    </row>
    <row r="593" spans="1:7" ht="47.25" outlineLevel="4">
      <c r="A593" s="4" t="s">
        <v>415</v>
      </c>
      <c r="B593" s="4" t="s">
        <v>427</v>
      </c>
      <c r="C593" s="4"/>
      <c r="D593" s="6" t="s">
        <v>357</v>
      </c>
      <c r="E593" s="5">
        <v>76</v>
      </c>
      <c r="F593" s="5">
        <v>76</v>
      </c>
      <c r="G593" s="200">
        <f t="shared" si="9"/>
        <v>100</v>
      </c>
    </row>
    <row r="594" spans="1:7" ht="63" outlineLevel="7">
      <c r="A594" s="4" t="s">
        <v>415</v>
      </c>
      <c r="B594" s="4" t="s">
        <v>427</v>
      </c>
      <c r="C594" s="4" t="s">
        <v>79</v>
      </c>
      <c r="D594" s="6" t="s">
        <v>80</v>
      </c>
      <c r="E594" s="5">
        <v>76</v>
      </c>
      <c r="F594" s="5">
        <v>76</v>
      </c>
      <c r="G594" s="200">
        <f t="shared" si="9"/>
        <v>100</v>
      </c>
    </row>
    <row r="595" spans="1:7" ht="47.25" outlineLevel="4">
      <c r="A595" s="4" t="s">
        <v>415</v>
      </c>
      <c r="B595" s="4" t="s">
        <v>428</v>
      </c>
      <c r="C595" s="4"/>
      <c r="D595" s="6" t="s">
        <v>429</v>
      </c>
      <c r="E595" s="5">
        <v>1040.99</v>
      </c>
      <c r="F595" s="5">
        <v>926.97</v>
      </c>
      <c r="G595" s="200">
        <f t="shared" si="9"/>
        <v>89.046964908404505</v>
      </c>
    </row>
    <row r="596" spans="1:7" ht="63" outlineLevel="7">
      <c r="A596" s="4" t="s">
        <v>415</v>
      </c>
      <c r="B596" s="4" t="s">
        <v>428</v>
      </c>
      <c r="C596" s="4" t="s">
        <v>79</v>
      </c>
      <c r="D596" s="6" t="s">
        <v>80</v>
      </c>
      <c r="E596" s="5">
        <v>1040.99</v>
      </c>
      <c r="F596" s="5">
        <v>926.97</v>
      </c>
      <c r="G596" s="200">
        <f t="shared" si="9"/>
        <v>89.046964908404505</v>
      </c>
    </row>
    <row r="597" spans="1:7" ht="31.5" outlineLevel="4">
      <c r="A597" s="4" t="s">
        <v>415</v>
      </c>
      <c r="B597" s="4" t="s">
        <v>430</v>
      </c>
      <c r="C597" s="4"/>
      <c r="D597" s="6" t="s">
        <v>431</v>
      </c>
      <c r="E597" s="5">
        <v>200</v>
      </c>
      <c r="F597" s="5">
        <v>200</v>
      </c>
      <c r="G597" s="200">
        <f t="shared" si="9"/>
        <v>100</v>
      </c>
    </row>
    <row r="598" spans="1:7" ht="63" outlineLevel="7">
      <c r="A598" s="4" t="s">
        <v>415</v>
      </c>
      <c r="B598" s="4" t="s">
        <v>430</v>
      </c>
      <c r="C598" s="4" t="s">
        <v>79</v>
      </c>
      <c r="D598" s="6" t="s">
        <v>80</v>
      </c>
      <c r="E598" s="5">
        <v>200</v>
      </c>
      <c r="F598" s="5">
        <v>200</v>
      </c>
      <c r="G598" s="200">
        <f t="shared" si="9"/>
        <v>100</v>
      </c>
    </row>
    <row r="599" spans="1:7" ht="88.5" customHeight="1" outlineLevel="4">
      <c r="A599" s="4" t="s">
        <v>415</v>
      </c>
      <c r="B599" s="4" t="s">
        <v>432</v>
      </c>
      <c r="C599" s="4"/>
      <c r="D599" s="6" t="s">
        <v>433</v>
      </c>
      <c r="E599" s="5">
        <v>990</v>
      </c>
      <c r="F599" s="5">
        <v>990</v>
      </c>
      <c r="G599" s="200">
        <f t="shared" si="9"/>
        <v>100</v>
      </c>
    </row>
    <row r="600" spans="1:7" ht="73.5" customHeight="1" outlineLevel="7">
      <c r="A600" s="4" t="s">
        <v>415</v>
      </c>
      <c r="B600" s="4" t="s">
        <v>432</v>
      </c>
      <c r="C600" s="4" t="s">
        <v>79</v>
      </c>
      <c r="D600" s="6" t="s">
        <v>80</v>
      </c>
      <c r="E600" s="5">
        <v>990</v>
      </c>
      <c r="F600" s="5">
        <v>990</v>
      </c>
      <c r="G600" s="200">
        <f t="shared" si="9"/>
        <v>100</v>
      </c>
    </row>
    <row r="601" spans="1:7" ht="94.5" outlineLevel="4">
      <c r="A601" s="4" t="s">
        <v>415</v>
      </c>
      <c r="B601" s="4" t="s">
        <v>434</v>
      </c>
      <c r="C601" s="4"/>
      <c r="D601" s="6" t="s">
        <v>306</v>
      </c>
      <c r="E601" s="5">
        <v>2078.7399999999998</v>
      </c>
      <c r="F601" s="5">
        <v>2078.7399999999998</v>
      </c>
      <c r="G601" s="200">
        <f t="shared" si="9"/>
        <v>100</v>
      </c>
    </row>
    <row r="602" spans="1:7" ht="63" outlineLevel="7">
      <c r="A602" s="4" t="s">
        <v>415</v>
      </c>
      <c r="B602" s="4" t="s">
        <v>434</v>
      </c>
      <c r="C602" s="4" t="s">
        <v>79</v>
      </c>
      <c r="D602" s="6" t="s">
        <v>80</v>
      </c>
      <c r="E602" s="5">
        <v>2078.7399999999998</v>
      </c>
      <c r="F602" s="5">
        <v>2078.7399999999998</v>
      </c>
      <c r="G602" s="200">
        <f t="shared" si="9"/>
        <v>100</v>
      </c>
    </row>
    <row r="603" spans="1:7" ht="54.75" customHeight="1" outlineLevel="3">
      <c r="A603" s="4" t="s">
        <v>415</v>
      </c>
      <c r="B603" s="4" t="s">
        <v>1021</v>
      </c>
      <c r="C603" s="4"/>
      <c r="D603" s="6" t="s">
        <v>1022</v>
      </c>
      <c r="E603" s="5">
        <v>255</v>
      </c>
      <c r="F603" s="5">
        <v>254.86</v>
      </c>
      <c r="G603" s="200">
        <f t="shared" si="9"/>
        <v>99.945098039215694</v>
      </c>
    </row>
    <row r="604" spans="1:7" ht="51.75" customHeight="1" outlineLevel="4">
      <c r="A604" s="4" t="s">
        <v>415</v>
      </c>
      <c r="B604" s="4" t="s">
        <v>1023</v>
      </c>
      <c r="C604" s="4"/>
      <c r="D604" s="6" t="s">
        <v>1024</v>
      </c>
      <c r="E604" s="5">
        <v>255</v>
      </c>
      <c r="F604" s="5">
        <v>254.86</v>
      </c>
      <c r="G604" s="200">
        <f t="shared" si="9"/>
        <v>99.945098039215694</v>
      </c>
    </row>
    <row r="605" spans="1:7" ht="63" outlineLevel="7">
      <c r="A605" s="4" t="s">
        <v>415</v>
      </c>
      <c r="B605" s="4" t="s">
        <v>1023</v>
      </c>
      <c r="C605" s="4" t="s">
        <v>79</v>
      </c>
      <c r="D605" s="6" t="s">
        <v>80</v>
      </c>
      <c r="E605" s="5">
        <v>255</v>
      </c>
      <c r="F605" s="5">
        <v>254.86</v>
      </c>
      <c r="G605" s="200">
        <f t="shared" si="9"/>
        <v>99.945098039215694</v>
      </c>
    </row>
    <row r="606" spans="1:7" ht="15.75" outlineLevel="2">
      <c r="A606" s="4" t="s">
        <v>415</v>
      </c>
      <c r="B606" s="4" t="s">
        <v>435</v>
      </c>
      <c r="C606" s="4"/>
      <c r="D606" s="6" t="s">
        <v>436</v>
      </c>
      <c r="E606" s="5">
        <v>1098</v>
      </c>
      <c r="F606" s="5">
        <v>982.09</v>
      </c>
      <c r="G606" s="200">
        <f t="shared" si="9"/>
        <v>89.443533697632063</v>
      </c>
    </row>
    <row r="607" spans="1:7" ht="78.75" outlineLevel="3">
      <c r="A607" s="4" t="s">
        <v>415</v>
      </c>
      <c r="B607" s="4" t="s">
        <v>437</v>
      </c>
      <c r="C607" s="4"/>
      <c r="D607" s="6" t="s">
        <v>438</v>
      </c>
      <c r="E607" s="5">
        <v>1098</v>
      </c>
      <c r="F607" s="5">
        <v>982.09</v>
      </c>
      <c r="G607" s="200">
        <f t="shared" si="9"/>
        <v>89.443533697632063</v>
      </c>
    </row>
    <row r="608" spans="1:7" ht="78.75" outlineLevel="4">
      <c r="A608" s="4" t="s">
        <v>415</v>
      </c>
      <c r="B608" s="4" t="s">
        <v>439</v>
      </c>
      <c r="C608" s="4"/>
      <c r="D608" s="6" t="s">
        <v>440</v>
      </c>
      <c r="E608" s="5">
        <v>1068</v>
      </c>
      <c r="F608" s="5">
        <v>955.07</v>
      </c>
      <c r="G608" s="200">
        <f t="shared" si="9"/>
        <v>89.426029962546821</v>
      </c>
    </row>
    <row r="609" spans="1:7" ht="63" outlineLevel="7">
      <c r="A609" s="4" t="s">
        <v>415</v>
      </c>
      <c r="B609" s="4" t="s">
        <v>439</v>
      </c>
      <c r="C609" s="4" t="s">
        <v>79</v>
      </c>
      <c r="D609" s="6" t="s">
        <v>80</v>
      </c>
      <c r="E609" s="5">
        <v>1068</v>
      </c>
      <c r="F609" s="5">
        <v>955.07</v>
      </c>
      <c r="G609" s="200">
        <f t="shared" si="9"/>
        <v>89.426029962546821</v>
      </c>
    </row>
    <row r="610" spans="1:7" ht="78.75" outlineLevel="4">
      <c r="A610" s="4" t="s">
        <v>415</v>
      </c>
      <c r="B610" s="4" t="s">
        <v>1025</v>
      </c>
      <c r="C610" s="4"/>
      <c r="D610" s="6" t="s">
        <v>1026</v>
      </c>
      <c r="E610" s="5">
        <v>30</v>
      </c>
      <c r="F610" s="5">
        <v>27.02</v>
      </c>
      <c r="G610" s="200">
        <f t="shared" si="9"/>
        <v>90.066666666666663</v>
      </c>
    </row>
    <row r="611" spans="1:7" ht="63" outlineLevel="7">
      <c r="A611" s="4" t="s">
        <v>415</v>
      </c>
      <c r="B611" s="4" t="s">
        <v>1025</v>
      </c>
      <c r="C611" s="4" t="s">
        <v>79</v>
      </c>
      <c r="D611" s="6" t="s">
        <v>80</v>
      </c>
      <c r="E611" s="5">
        <v>30</v>
      </c>
      <c r="F611" s="5">
        <v>27.02</v>
      </c>
      <c r="G611" s="200">
        <f t="shared" si="9"/>
        <v>90.066666666666663</v>
      </c>
    </row>
    <row r="612" spans="1:7" ht="15.75" outlineLevel="7">
      <c r="A612" s="186" t="s">
        <v>538</v>
      </c>
      <c r="B612" s="4"/>
      <c r="C612" s="4"/>
      <c r="D612" s="198" t="s">
        <v>539</v>
      </c>
      <c r="E612" s="10">
        <f>E613</f>
        <v>285.14999999999998</v>
      </c>
      <c r="F612" s="10">
        <f>F613</f>
        <v>285.14999999999998</v>
      </c>
      <c r="G612" s="199">
        <f t="shared" si="9"/>
        <v>100</v>
      </c>
    </row>
    <row r="613" spans="1:7" ht="15.75">
      <c r="A613" s="4" t="s">
        <v>441</v>
      </c>
      <c r="B613" s="4"/>
      <c r="C613" s="4"/>
      <c r="D613" s="6" t="s">
        <v>442</v>
      </c>
      <c r="E613" s="5">
        <v>285.14999999999998</v>
      </c>
      <c r="F613" s="5">
        <v>285.14999999999998</v>
      </c>
      <c r="G613" s="200">
        <f t="shared" si="9"/>
        <v>100</v>
      </c>
    </row>
    <row r="614" spans="1:7" ht="47.25" outlineLevel="1">
      <c r="A614" s="4" t="s">
        <v>441</v>
      </c>
      <c r="B614" s="4" t="s">
        <v>122</v>
      </c>
      <c r="C614" s="4"/>
      <c r="D614" s="6" t="s">
        <v>123</v>
      </c>
      <c r="E614" s="5">
        <v>285.14999999999998</v>
      </c>
      <c r="F614" s="5">
        <v>285.14999999999998</v>
      </c>
      <c r="G614" s="200">
        <f t="shared" si="9"/>
        <v>100</v>
      </c>
    </row>
    <row r="615" spans="1:7" ht="63" outlineLevel="2">
      <c r="A615" s="4" t="s">
        <v>441</v>
      </c>
      <c r="B615" s="4" t="s">
        <v>443</v>
      </c>
      <c r="C615" s="4"/>
      <c r="D615" s="6" t="s">
        <v>444</v>
      </c>
      <c r="E615" s="5">
        <v>285.14999999999998</v>
      </c>
      <c r="F615" s="5">
        <v>285.14999999999998</v>
      </c>
      <c r="G615" s="200">
        <f t="shared" si="9"/>
        <v>100</v>
      </c>
    </row>
    <row r="616" spans="1:7" ht="57.75" customHeight="1" outlineLevel="7">
      <c r="A616" s="4" t="s">
        <v>441</v>
      </c>
      <c r="B616" s="4" t="s">
        <v>443</v>
      </c>
      <c r="C616" s="4" t="s">
        <v>17</v>
      </c>
      <c r="D616" s="6" t="s">
        <v>18</v>
      </c>
      <c r="E616" s="5">
        <v>285.14999999999998</v>
      </c>
      <c r="F616" s="5">
        <v>285.14999999999998</v>
      </c>
      <c r="G616" s="200">
        <f t="shared" si="9"/>
        <v>100</v>
      </c>
    </row>
    <row r="617" spans="1:7" ht="24" customHeight="1" outlineLevel="7">
      <c r="A617" s="186" t="s">
        <v>540</v>
      </c>
      <c r="B617" s="186"/>
      <c r="C617" s="186"/>
      <c r="D617" s="187" t="s">
        <v>541</v>
      </c>
      <c r="E617" s="10">
        <f>E618+E622+E647</f>
        <v>38689.15</v>
      </c>
      <c r="F617" s="10">
        <f>F618+F622+F647</f>
        <v>34266</v>
      </c>
      <c r="G617" s="199">
        <f t="shared" si="9"/>
        <v>88.567466589470172</v>
      </c>
    </row>
    <row r="618" spans="1:7" ht="15.75">
      <c r="A618" s="4" t="s">
        <v>445</v>
      </c>
      <c r="B618" s="4"/>
      <c r="C618" s="4"/>
      <c r="D618" s="6" t="s">
        <v>446</v>
      </c>
      <c r="E618" s="5">
        <v>4752.8999999999996</v>
      </c>
      <c r="F618" s="5">
        <v>4746.96</v>
      </c>
      <c r="G618" s="200">
        <f t="shared" si="9"/>
        <v>99.875023669759528</v>
      </c>
    </row>
    <row r="619" spans="1:7" ht="53.25" customHeight="1" outlineLevel="1">
      <c r="A619" s="4" t="s">
        <v>445</v>
      </c>
      <c r="B619" s="4" t="s">
        <v>122</v>
      </c>
      <c r="C619" s="4"/>
      <c r="D619" s="6" t="s">
        <v>123</v>
      </c>
      <c r="E619" s="5">
        <v>4752.8999999999996</v>
      </c>
      <c r="F619" s="5">
        <v>4746.96</v>
      </c>
      <c r="G619" s="200">
        <f t="shared" si="9"/>
        <v>99.875023669759528</v>
      </c>
    </row>
    <row r="620" spans="1:7" ht="78.75" outlineLevel="2">
      <c r="A620" s="4" t="s">
        <v>445</v>
      </c>
      <c r="B620" s="4" t="s">
        <v>447</v>
      </c>
      <c r="C620" s="4"/>
      <c r="D620" s="6" t="s">
        <v>448</v>
      </c>
      <c r="E620" s="5">
        <v>4752.8999999999996</v>
      </c>
      <c r="F620" s="5">
        <v>4746.96</v>
      </c>
      <c r="G620" s="200">
        <f t="shared" si="9"/>
        <v>99.875023669759528</v>
      </c>
    </row>
    <row r="621" spans="1:7" ht="31.5" outlineLevel="7">
      <c r="A621" s="4" t="s">
        <v>445</v>
      </c>
      <c r="B621" s="4" t="s">
        <v>447</v>
      </c>
      <c r="C621" s="4" t="s">
        <v>384</v>
      </c>
      <c r="D621" s="6" t="s">
        <v>385</v>
      </c>
      <c r="E621" s="5">
        <v>4752.8999999999996</v>
      </c>
      <c r="F621" s="5">
        <v>4746.96</v>
      </c>
      <c r="G621" s="200">
        <f t="shared" si="9"/>
        <v>99.875023669759528</v>
      </c>
    </row>
    <row r="622" spans="1:7" ht="31.5">
      <c r="A622" s="4" t="s">
        <v>449</v>
      </c>
      <c r="B622" s="4"/>
      <c r="C622" s="4"/>
      <c r="D622" s="6" t="s">
        <v>450</v>
      </c>
      <c r="E622" s="5">
        <v>18983.93</v>
      </c>
      <c r="F622" s="5">
        <v>16871.29</v>
      </c>
      <c r="G622" s="200">
        <f t="shared" si="9"/>
        <v>88.871429677627347</v>
      </c>
    </row>
    <row r="623" spans="1:7" ht="31.5" outlineLevel="1">
      <c r="A623" s="4" t="s">
        <v>449</v>
      </c>
      <c r="B623" s="4" t="s">
        <v>293</v>
      </c>
      <c r="C623" s="4"/>
      <c r="D623" s="6" t="s">
        <v>294</v>
      </c>
      <c r="E623" s="5">
        <v>17391.2</v>
      </c>
      <c r="F623" s="5">
        <v>15314.09</v>
      </c>
      <c r="G623" s="200">
        <f t="shared" si="9"/>
        <v>88.056545839275032</v>
      </c>
    </row>
    <row r="624" spans="1:7" ht="110.25" outlineLevel="2">
      <c r="A624" s="4" t="s">
        <v>449</v>
      </c>
      <c r="B624" s="4" t="s">
        <v>313</v>
      </c>
      <c r="C624" s="4"/>
      <c r="D624" s="6" t="s">
        <v>314</v>
      </c>
      <c r="E624" s="5">
        <v>7618.2</v>
      </c>
      <c r="F624" s="5">
        <v>5578.59</v>
      </c>
      <c r="G624" s="200">
        <f t="shared" si="9"/>
        <v>73.227140269354976</v>
      </c>
    </row>
    <row r="625" spans="1:7" ht="78.75" outlineLevel="3">
      <c r="A625" s="4" t="s">
        <v>449</v>
      </c>
      <c r="B625" s="4" t="s">
        <v>325</v>
      </c>
      <c r="C625" s="4"/>
      <c r="D625" s="6" t="s">
        <v>308</v>
      </c>
      <c r="E625" s="5">
        <v>7618.2</v>
      </c>
      <c r="F625" s="5">
        <v>5578.59</v>
      </c>
      <c r="G625" s="200">
        <f t="shared" si="9"/>
        <v>73.227140269354976</v>
      </c>
    </row>
    <row r="626" spans="1:7" ht="63" outlineLevel="4">
      <c r="A626" s="4" t="s">
        <v>449</v>
      </c>
      <c r="B626" s="4" t="s">
        <v>326</v>
      </c>
      <c r="C626" s="4"/>
      <c r="D626" s="6" t="s">
        <v>310</v>
      </c>
      <c r="E626" s="5">
        <v>7618.2</v>
      </c>
      <c r="F626" s="5">
        <v>5578.59</v>
      </c>
      <c r="G626" s="200">
        <f t="shared" si="9"/>
        <v>73.227140269354976</v>
      </c>
    </row>
    <row r="627" spans="1:7" ht="63" outlineLevel="7">
      <c r="A627" s="4" t="s">
        <v>449</v>
      </c>
      <c r="B627" s="4" t="s">
        <v>326</v>
      </c>
      <c r="C627" s="4" t="s">
        <v>79</v>
      </c>
      <c r="D627" s="6" t="s">
        <v>80</v>
      </c>
      <c r="E627" s="5">
        <v>7618.2</v>
      </c>
      <c r="F627" s="5">
        <v>5578.59</v>
      </c>
      <c r="G627" s="200">
        <f t="shared" si="9"/>
        <v>73.227140269354976</v>
      </c>
    </row>
    <row r="628" spans="1:7" ht="63" outlineLevel="2">
      <c r="A628" s="4" t="s">
        <v>449</v>
      </c>
      <c r="B628" s="4" t="s">
        <v>400</v>
      </c>
      <c r="C628" s="4"/>
      <c r="D628" s="6" t="s">
        <v>401</v>
      </c>
      <c r="E628" s="5">
        <v>9773</v>
      </c>
      <c r="F628" s="5">
        <v>9735.5</v>
      </c>
      <c r="G628" s="200">
        <f t="shared" si="9"/>
        <v>99.616289777959693</v>
      </c>
    </row>
    <row r="629" spans="1:7" ht="78.75" outlineLevel="3">
      <c r="A629" s="4" t="s">
        <v>449</v>
      </c>
      <c r="B629" s="4" t="s">
        <v>409</v>
      </c>
      <c r="C629" s="4"/>
      <c r="D629" s="6" t="s">
        <v>308</v>
      </c>
      <c r="E629" s="5">
        <v>312.5</v>
      </c>
      <c r="F629" s="5">
        <v>275</v>
      </c>
      <c r="G629" s="200">
        <f t="shared" si="9"/>
        <v>88</v>
      </c>
    </row>
    <row r="630" spans="1:7" ht="63" outlineLevel="4">
      <c r="A630" s="4" t="s">
        <v>449</v>
      </c>
      <c r="B630" s="4" t="s">
        <v>410</v>
      </c>
      <c r="C630" s="4"/>
      <c r="D630" s="6" t="s">
        <v>310</v>
      </c>
      <c r="E630" s="5">
        <v>312.5</v>
      </c>
      <c r="F630" s="5">
        <v>275</v>
      </c>
      <c r="G630" s="200">
        <f t="shared" si="9"/>
        <v>88</v>
      </c>
    </row>
    <row r="631" spans="1:7" ht="63" outlineLevel="7">
      <c r="A631" s="4" t="s">
        <v>449</v>
      </c>
      <c r="B631" s="4" t="s">
        <v>410</v>
      </c>
      <c r="C631" s="4" t="s">
        <v>79</v>
      </c>
      <c r="D631" s="6" t="s">
        <v>80</v>
      </c>
      <c r="E631" s="5">
        <v>312.5</v>
      </c>
      <c r="F631" s="5">
        <v>275</v>
      </c>
      <c r="G631" s="200">
        <f t="shared" si="9"/>
        <v>88</v>
      </c>
    </row>
    <row r="632" spans="1:7" ht="189" outlineLevel="3">
      <c r="A632" s="4" t="s">
        <v>449</v>
      </c>
      <c r="B632" s="4" t="s">
        <v>451</v>
      </c>
      <c r="C632" s="4"/>
      <c r="D632" s="7" t="s">
        <v>452</v>
      </c>
      <c r="E632" s="5">
        <v>9435.5</v>
      </c>
      <c r="F632" s="5">
        <v>9435.5</v>
      </c>
      <c r="G632" s="200">
        <f t="shared" si="9"/>
        <v>100</v>
      </c>
    </row>
    <row r="633" spans="1:7" ht="141.75" outlineLevel="4">
      <c r="A633" s="4" t="s">
        <v>449</v>
      </c>
      <c r="B633" s="4" t="s">
        <v>453</v>
      </c>
      <c r="C633" s="4"/>
      <c r="D633" s="6" t="s">
        <v>454</v>
      </c>
      <c r="E633" s="5">
        <v>9435.5</v>
      </c>
      <c r="F633" s="5">
        <v>9435.5</v>
      </c>
      <c r="G633" s="200">
        <f t="shared" si="9"/>
        <v>100</v>
      </c>
    </row>
    <row r="634" spans="1:7" ht="31.5" outlineLevel="7">
      <c r="A634" s="4" t="s">
        <v>449</v>
      </c>
      <c r="B634" s="4" t="s">
        <v>453</v>
      </c>
      <c r="C634" s="4" t="s">
        <v>384</v>
      </c>
      <c r="D634" s="6" t="s">
        <v>385</v>
      </c>
      <c r="E634" s="5">
        <v>3562.09</v>
      </c>
      <c r="F634" s="5">
        <v>3562.09</v>
      </c>
      <c r="G634" s="200">
        <f t="shared" si="9"/>
        <v>100</v>
      </c>
    </row>
    <row r="635" spans="1:7" ht="63" outlineLevel="7">
      <c r="A635" s="4" t="s">
        <v>449</v>
      </c>
      <c r="B635" s="4" t="s">
        <v>453</v>
      </c>
      <c r="C635" s="4" t="s">
        <v>79</v>
      </c>
      <c r="D635" s="6" t="s">
        <v>80</v>
      </c>
      <c r="E635" s="5">
        <v>5873.41</v>
      </c>
      <c r="F635" s="5">
        <v>5873.41</v>
      </c>
      <c r="G635" s="200">
        <f t="shared" si="9"/>
        <v>100</v>
      </c>
    </row>
    <row r="636" spans="1:7" ht="87" customHeight="1" outlineLevel="3">
      <c r="A636" s="4" t="s">
        <v>449</v>
      </c>
      <c r="B636" s="4" t="s">
        <v>455</v>
      </c>
      <c r="C636" s="4"/>
      <c r="D636" s="6" t="s">
        <v>456</v>
      </c>
      <c r="E636" s="5">
        <v>25</v>
      </c>
      <c r="F636" s="5">
        <v>25</v>
      </c>
      <c r="G636" s="200">
        <f t="shared" si="9"/>
        <v>100</v>
      </c>
    </row>
    <row r="637" spans="1:7" ht="73.5" customHeight="1" outlineLevel="4">
      <c r="A637" s="4" t="s">
        <v>449</v>
      </c>
      <c r="B637" s="4" t="s">
        <v>457</v>
      </c>
      <c r="C637" s="4"/>
      <c r="D637" s="6" t="s">
        <v>1027</v>
      </c>
      <c r="E637" s="5">
        <v>25</v>
      </c>
      <c r="F637" s="5">
        <v>25</v>
      </c>
      <c r="G637" s="200">
        <f t="shared" si="9"/>
        <v>100</v>
      </c>
    </row>
    <row r="638" spans="1:7" ht="63" outlineLevel="7">
      <c r="A638" s="4" t="s">
        <v>449</v>
      </c>
      <c r="B638" s="4" t="s">
        <v>457</v>
      </c>
      <c r="C638" s="4" t="s">
        <v>79</v>
      </c>
      <c r="D638" s="6" t="s">
        <v>80</v>
      </c>
      <c r="E638" s="5">
        <v>25</v>
      </c>
      <c r="F638" s="5">
        <v>25</v>
      </c>
      <c r="G638" s="200">
        <f t="shared" si="9"/>
        <v>100</v>
      </c>
    </row>
    <row r="639" spans="1:7" ht="94.5" outlineLevel="1">
      <c r="A639" s="4" t="s">
        <v>449</v>
      </c>
      <c r="B639" s="4" t="s">
        <v>232</v>
      </c>
      <c r="C639" s="4"/>
      <c r="D639" s="6" t="s">
        <v>968</v>
      </c>
      <c r="E639" s="5">
        <v>1445.23</v>
      </c>
      <c r="F639" s="5">
        <v>1409.69</v>
      </c>
      <c r="G639" s="200">
        <f t="shared" si="9"/>
        <v>97.540875846751035</v>
      </c>
    </row>
    <row r="640" spans="1:7" ht="141.75" outlineLevel="2">
      <c r="A640" s="4" t="s">
        <v>449</v>
      </c>
      <c r="B640" s="4" t="s">
        <v>233</v>
      </c>
      <c r="C640" s="4"/>
      <c r="D640" s="6" t="s">
        <v>234</v>
      </c>
      <c r="E640" s="5">
        <v>1445.23</v>
      </c>
      <c r="F640" s="5">
        <v>1409.69</v>
      </c>
      <c r="G640" s="200">
        <f t="shared" si="9"/>
        <v>97.540875846751035</v>
      </c>
    </row>
    <row r="641" spans="1:7" ht="157.5" outlineLevel="3">
      <c r="A641" s="4" t="s">
        <v>449</v>
      </c>
      <c r="B641" s="4" t="s">
        <v>235</v>
      </c>
      <c r="C641" s="4"/>
      <c r="D641" s="6" t="s">
        <v>1028</v>
      </c>
      <c r="E641" s="5">
        <v>1445.23</v>
      </c>
      <c r="F641" s="5">
        <v>1409.69</v>
      </c>
      <c r="G641" s="200">
        <f t="shared" si="9"/>
        <v>97.540875846751035</v>
      </c>
    </row>
    <row r="642" spans="1:7" ht="31.5" outlineLevel="4">
      <c r="A642" s="4" t="s">
        <v>449</v>
      </c>
      <c r="B642" s="4" t="s">
        <v>1029</v>
      </c>
      <c r="C642" s="4"/>
      <c r="D642" s="6" t="s">
        <v>1030</v>
      </c>
      <c r="E642" s="5">
        <v>1445.23</v>
      </c>
      <c r="F642" s="5">
        <v>1409.69</v>
      </c>
      <c r="G642" s="200">
        <f t="shared" si="9"/>
        <v>97.540875846751035</v>
      </c>
    </row>
    <row r="643" spans="1:7" ht="31.5" outlineLevel="7">
      <c r="A643" s="4" t="s">
        <v>449</v>
      </c>
      <c r="B643" s="4" t="s">
        <v>1029</v>
      </c>
      <c r="C643" s="4" t="s">
        <v>384</v>
      </c>
      <c r="D643" s="6" t="s">
        <v>385</v>
      </c>
      <c r="E643" s="5">
        <v>1445.23</v>
      </c>
      <c r="F643" s="5">
        <v>1409.69</v>
      </c>
      <c r="G643" s="200">
        <f t="shared" si="9"/>
        <v>97.540875846751035</v>
      </c>
    </row>
    <row r="644" spans="1:7" ht="47.25" outlineLevel="1">
      <c r="A644" s="4" t="s">
        <v>449</v>
      </c>
      <c r="B644" s="4" t="s">
        <v>122</v>
      </c>
      <c r="C644" s="4"/>
      <c r="D644" s="6" t="s">
        <v>123</v>
      </c>
      <c r="E644" s="5">
        <v>147.5</v>
      </c>
      <c r="F644" s="5">
        <v>147.5</v>
      </c>
      <c r="G644" s="200">
        <f t="shared" si="9"/>
        <v>100</v>
      </c>
    </row>
    <row r="645" spans="1:7" ht="78.75" outlineLevel="2">
      <c r="A645" s="4" t="s">
        <v>449</v>
      </c>
      <c r="B645" s="4" t="s">
        <v>458</v>
      </c>
      <c r="C645" s="4"/>
      <c r="D645" s="6" t="s">
        <v>459</v>
      </c>
      <c r="E645" s="5">
        <v>147.5</v>
      </c>
      <c r="F645" s="5">
        <v>147.5</v>
      </c>
      <c r="G645" s="200">
        <f t="shared" si="9"/>
        <v>100</v>
      </c>
    </row>
    <row r="646" spans="1:7" ht="47.25" outlineLevel="7">
      <c r="A646" s="4" t="s">
        <v>449</v>
      </c>
      <c r="B646" s="4" t="s">
        <v>458</v>
      </c>
      <c r="C646" s="4" t="s">
        <v>17</v>
      </c>
      <c r="D646" s="6" t="s">
        <v>18</v>
      </c>
      <c r="E646" s="5">
        <v>147.5</v>
      </c>
      <c r="F646" s="5">
        <v>147.5</v>
      </c>
      <c r="G646" s="200">
        <f t="shared" si="9"/>
        <v>100</v>
      </c>
    </row>
    <row r="647" spans="1:7" ht="30.75" customHeight="1">
      <c r="A647" s="4" t="s">
        <v>460</v>
      </c>
      <c r="B647" s="4"/>
      <c r="C647" s="4"/>
      <c r="D647" s="6" t="s">
        <v>461</v>
      </c>
      <c r="E647" s="5">
        <v>14952.32</v>
      </c>
      <c r="F647" s="5">
        <v>12647.75</v>
      </c>
      <c r="G647" s="200">
        <f t="shared" si="9"/>
        <v>84.587207871420617</v>
      </c>
    </row>
    <row r="648" spans="1:7" ht="31.5" outlineLevel="1">
      <c r="A648" s="4" t="s">
        <v>460</v>
      </c>
      <c r="B648" s="4" t="s">
        <v>293</v>
      </c>
      <c r="C648" s="4"/>
      <c r="D648" s="6" t="s">
        <v>294</v>
      </c>
      <c r="E648" s="5">
        <v>1068.2</v>
      </c>
      <c r="F648" s="5">
        <v>793.83</v>
      </c>
      <c r="G648" s="200">
        <f t="shared" si="9"/>
        <v>74.31473506833926</v>
      </c>
    </row>
    <row r="649" spans="1:7" ht="31.5" outlineLevel="2">
      <c r="A649" s="4" t="s">
        <v>460</v>
      </c>
      <c r="B649" s="4" t="s">
        <v>295</v>
      </c>
      <c r="C649" s="4"/>
      <c r="D649" s="6" t="s">
        <v>296</v>
      </c>
      <c r="E649" s="5">
        <v>1068.2</v>
      </c>
      <c r="F649" s="5">
        <v>793.83</v>
      </c>
      <c r="G649" s="200">
        <f t="shared" si="9"/>
        <v>74.31473506833926</v>
      </c>
    </row>
    <row r="650" spans="1:7" ht="78.75" outlineLevel="3">
      <c r="A650" s="4" t="s">
        <v>460</v>
      </c>
      <c r="B650" s="4" t="s">
        <v>307</v>
      </c>
      <c r="C650" s="4"/>
      <c r="D650" s="6" t="s">
        <v>308</v>
      </c>
      <c r="E650" s="5">
        <v>1068.2</v>
      </c>
      <c r="F650" s="5">
        <v>793.83</v>
      </c>
      <c r="G650" s="200">
        <f t="shared" si="9"/>
        <v>74.31473506833926</v>
      </c>
    </row>
    <row r="651" spans="1:7" ht="63" outlineLevel="4">
      <c r="A651" s="4" t="s">
        <v>460</v>
      </c>
      <c r="B651" s="4" t="s">
        <v>309</v>
      </c>
      <c r="C651" s="4"/>
      <c r="D651" s="6" t="s">
        <v>310</v>
      </c>
      <c r="E651" s="5">
        <v>1068.2</v>
      </c>
      <c r="F651" s="5">
        <v>793.83</v>
      </c>
      <c r="G651" s="200">
        <f t="shared" si="9"/>
        <v>74.31473506833926</v>
      </c>
    </row>
    <row r="652" spans="1:7" ht="31.5" outlineLevel="7">
      <c r="A652" s="4" t="s">
        <v>460</v>
      </c>
      <c r="B652" s="4" t="s">
        <v>309</v>
      </c>
      <c r="C652" s="4" t="s">
        <v>384</v>
      </c>
      <c r="D652" s="6" t="s">
        <v>385</v>
      </c>
      <c r="E652" s="5">
        <v>305.60000000000002</v>
      </c>
      <c r="F652" s="5">
        <v>31.24</v>
      </c>
      <c r="G652" s="200">
        <f t="shared" si="9"/>
        <v>10.222513089005234</v>
      </c>
    </row>
    <row r="653" spans="1:7" ht="63" outlineLevel="7">
      <c r="A653" s="4" t="s">
        <v>460</v>
      </c>
      <c r="B653" s="4" t="s">
        <v>309</v>
      </c>
      <c r="C653" s="4" t="s">
        <v>79</v>
      </c>
      <c r="D653" s="6" t="s">
        <v>80</v>
      </c>
      <c r="E653" s="5">
        <v>762.6</v>
      </c>
      <c r="F653" s="5">
        <v>762.6</v>
      </c>
      <c r="G653" s="200">
        <f t="shared" si="9"/>
        <v>100</v>
      </c>
    </row>
    <row r="654" spans="1:7" ht="94.5" outlineLevel="1">
      <c r="A654" s="4" t="s">
        <v>460</v>
      </c>
      <c r="B654" s="4" t="s">
        <v>232</v>
      </c>
      <c r="C654" s="4"/>
      <c r="D654" s="6" t="s">
        <v>968</v>
      </c>
      <c r="E654" s="5">
        <v>5521.82</v>
      </c>
      <c r="F654" s="5">
        <v>4106.47</v>
      </c>
      <c r="G654" s="200">
        <f t="shared" ref="G654:G709" si="10">(F654/E654)*100</f>
        <v>74.368052562379802</v>
      </c>
    </row>
    <row r="655" spans="1:7" ht="236.25" outlineLevel="2">
      <c r="A655" s="4" t="s">
        <v>460</v>
      </c>
      <c r="B655" s="4" t="s">
        <v>972</v>
      </c>
      <c r="C655" s="4"/>
      <c r="D655" s="7" t="s">
        <v>241</v>
      </c>
      <c r="E655" s="5">
        <v>5521.82</v>
      </c>
      <c r="F655" s="5">
        <v>4106.47</v>
      </c>
      <c r="G655" s="200">
        <f t="shared" si="10"/>
        <v>74.368052562379802</v>
      </c>
    </row>
    <row r="656" spans="1:7" ht="189" outlineLevel="3">
      <c r="A656" s="4" t="s">
        <v>460</v>
      </c>
      <c r="B656" s="4" t="s">
        <v>973</v>
      </c>
      <c r="C656" s="4"/>
      <c r="D656" s="7" t="s">
        <v>242</v>
      </c>
      <c r="E656" s="5">
        <v>5521.82</v>
      </c>
      <c r="F656" s="5">
        <v>4106.47</v>
      </c>
      <c r="G656" s="200">
        <f t="shared" si="10"/>
        <v>74.368052562379802</v>
      </c>
    </row>
    <row r="657" spans="1:7" ht="173.25" outlineLevel="4">
      <c r="A657" s="4" t="s">
        <v>460</v>
      </c>
      <c r="B657" s="4" t="s">
        <v>1031</v>
      </c>
      <c r="C657" s="4"/>
      <c r="D657" s="7" t="s">
        <v>1032</v>
      </c>
      <c r="E657" s="5">
        <v>5521.82</v>
      </c>
      <c r="F657" s="5">
        <v>4106.47</v>
      </c>
      <c r="G657" s="200">
        <f t="shared" si="10"/>
        <v>74.368052562379802</v>
      </c>
    </row>
    <row r="658" spans="1:7" ht="47.25" outlineLevel="7">
      <c r="A658" s="4" t="s">
        <v>460</v>
      </c>
      <c r="B658" s="4" t="s">
        <v>1031</v>
      </c>
      <c r="C658" s="4" t="s">
        <v>236</v>
      </c>
      <c r="D658" s="6" t="s">
        <v>237</v>
      </c>
      <c r="E658" s="5">
        <v>5521.82</v>
      </c>
      <c r="F658" s="5">
        <v>4106.47</v>
      </c>
      <c r="G658" s="200">
        <f t="shared" si="10"/>
        <v>74.368052562379802</v>
      </c>
    </row>
    <row r="659" spans="1:7" ht="47.25" outlineLevel="1">
      <c r="A659" s="4" t="s">
        <v>460</v>
      </c>
      <c r="B659" s="4" t="s">
        <v>348</v>
      </c>
      <c r="C659" s="4"/>
      <c r="D659" s="6" t="s">
        <v>349</v>
      </c>
      <c r="E659" s="5">
        <v>8362.2999999999993</v>
      </c>
      <c r="F659" s="5">
        <v>7747.45</v>
      </c>
      <c r="G659" s="200">
        <f t="shared" si="10"/>
        <v>92.647357784341636</v>
      </c>
    </row>
    <row r="660" spans="1:7" ht="15.75" outlineLevel="2">
      <c r="A660" s="4" t="s">
        <v>460</v>
      </c>
      <c r="B660" s="4" t="s">
        <v>462</v>
      </c>
      <c r="C660" s="4"/>
      <c r="D660" s="6" t="s">
        <v>463</v>
      </c>
      <c r="E660" s="5">
        <v>8362.2999999999993</v>
      </c>
      <c r="F660" s="5">
        <v>7747.45</v>
      </c>
      <c r="G660" s="200">
        <f t="shared" si="10"/>
        <v>92.647357784341636</v>
      </c>
    </row>
    <row r="661" spans="1:7" ht="63" outlineLevel="3">
      <c r="A661" s="4" t="s">
        <v>460</v>
      </c>
      <c r="B661" s="4" t="s">
        <v>464</v>
      </c>
      <c r="C661" s="4"/>
      <c r="D661" s="6" t="s">
        <v>465</v>
      </c>
      <c r="E661" s="5">
        <v>8362.2999999999993</v>
      </c>
      <c r="F661" s="5">
        <v>7747.45</v>
      </c>
      <c r="G661" s="200">
        <f t="shared" si="10"/>
        <v>92.647357784341636</v>
      </c>
    </row>
    <row r="662" spans="1:7" ht="141.75" outlineLevel="4">
      <c r="A662" s="4" t="s">
        <v>460</v>
      </c>
      <c r="B662" s="4" t="s">
        <v>466</v>
      </c>
      <c r="C662" s="4"/>
      <c r="D662" s="6" t="s">
        <v>1033</v>
      </c>
      <c r="E662" s="5">
        <v>2996.61</v>
      </c>
      <c r="F662" s="5">
        <v>2996.6</v>
      </c>
      <c r="G662" s="200">
        <f t="shared" si="10"/>
        <v>99.999666289573881</v>
      </c>
    </row>
    <row r="663" spans="1:7" ht="39.75" customHeight="1" outlineLevel="7">
      <c r="A663" s="4" t="s">
        <v>460</v>
      </c>
      <c r="B663" s="4" t="s">
        <v>466</v>
      </c>
      <c r="C663" s="4" t="s">
        <v>384</v>
      </c>
      <c r="D663" s="6" t="s">
        <v>385</v>
      </c>
      <c r="E663" s="5">
        <v>2996.61</v>
      </c>
      <c r="F663" s="5">
        <v>2996.6</v>
      </c>
      <c r="G663" s="200">
        <f t="shared" si="10"/>
        <v>99.999666289573881</v>
      </c>
    </row>
    <row r="664" spans="1:7" ht="36" customHeight="1" outlineLevel="4">
      <c r="A664" s="4" t="s">
        <v>460</v>
      </c>
      <c r="B664" s="4" t="s">
        <v>467</v>
      </c>
      <c r="C664" s="4"/>
      <c r="D664" s="6" t="s">
        <v>468</v>
      </c>
      <c r="E664" s="5">
        <v>5365.69</v>
      </c>
      <c r="F664" s="5">
        <v>4750.8500000000004</v>
      </c>
      <c r="G664" s="200">
        <f t="shared" si="10"/>
        <v>88.541268690513249</v>
      </c>
    </row>
    <row r="665" spans="1:7" ht="38.25" customHeight="1" outlineLevel="7">
      <c r="A665" s="4" t="s">
        <v>460</v>
      </c>
      <c r="B665" s="4" t="s">
        <v>467</v>
      </c>
      <c r="C665" s="4" t="s">
        <v>384</v>
      </c>
      <c r="D665" s="6" t="s">
        <v>385</v>
      </c>
      <c r="E665" s="5">
        <v>5365.69</v>
      </c>
      <c r="F665" s="5">
        <v>4750.8500000000004</v>
      </c>
      <c r="G665" s="200">
        <f t="shared" si="10"/>
        <v>88.541268690513249</v>
      </c>
    </row>
    <row r="666" spans="1:7" ht="45" customHeight="1" outlineLevel="7">
      <c r="A666" s="186" t="s">
        <v>542</v>
      </c>
      <c r="B666" s="186"/>
      <c r="C666" s="186"/>
      <c r="D666" s="187" t="s">
        <v>543</v>
      </c>
      <c r="E666" s="10">
        <f>E667+E703</f>
        <v>11637.119999999999</v>
      </c>
      <c r="F666" s="10">
        <f>F667+F703</f>
        <v>11387.26</v>
      </c>
      <c r="G666" s="199">
        <f t="shared" si="10"/>
        <v>97.852905186162914</v>
      </c>
    </row>
    <row r="667" spans="1:7" ht="22.5" customHeight="1">
      <c r="A667" s="4" t="s">
        <v>469</v>
      </c>
      <c r="B667" s="4"/>
      <c r="C667" s="4"/>
      <c r="D667" s="6" t="s">
        <v>470</v>
      </c>
      <c r="E667" s="5">
        <v>8376.66</v>
      </c>
      <c r="F667" s="5">
        <v>8126.8</v>
      </c>
      <c r="G667" s="200">
        <f t="shared" si="10"/>
        <v>97.017188234928966</v>
      </c>
    </row>
    <row r="668" spans="1:7" ht="63" outlineLevel="1">
      <c r="A668" s="4" t="s">
        <v>469</v>
      </c>
      <c r="B668" s="4" t="s">
        <v>471</v>
      </c>
      <c r="C668" s="4"/>
      <c r="D668" s="6" t="s">
        <v>472</v>
      </c>
      <c r="E668" s="5">
        <v>8376.66</v>
      </c>
      <c r="F668" s="5">
        <v>8126.8</v>
      </c>
      <c r="G668" s="200">
        <f t="shared" si="10"/>
        <v>97.017188234928966</v>
      </c>
    </row>
    <row r="669" spans="1:7" ht="57" customHeight="1" outlineLevel="2">
      <c r="A669" s="4" t="s">
        <v>469</v>
      </c>
      <c r="B669" s="4" t="s">
        <v>473</v>
      </c>
      <c r="C669" s="4"/>
      <c r="D669" s="6" t="s">
        <v>474</v>
      </c>
      <c r="E669" s="5">
        <v>7591.66</v>
      </c>
      <c r="F669" s="5">
        <v>7511.16</v>
      </c>
      <c r="G669" s="200">
        <f t="shared" si="10"/>
        <v>98.93962585258032</v>
      </c>
    </row>
    <row r="670" spans="1:7" ht="99" customHeight="1" outlineLevel="3">
      <c r="A670" s="4" t="s">
        <v>469</v>
      </c>
      <c r="B670" s="4" t="s">
        <v>475</v>
      </c>
      <c r="C670" s="4"/>
      <c r="D670" s="6" t="s">
        <v>476</v>
      </c>
      <c r="E670" s="5">
        <v>6343.2</v>
      </c>
      <c r="F670" s="5">
        <v>6343.2</v>
      </c>
      <c r="G670" s="200">
        <f t="shared" si="10"/>
        <v>100</v>
      </c>
    </row>
    <row r="671" spans="1:7" ht="69" customHeight="1" outlineLevel="4">
      <c r="A671" s="4" t="s">
        <v>469</v>
      </c>
      <c r="B671" s="4" t="s">
        <v>477</v>
      </c>
      <c r="C671" s="4"/>
      <c r="D671" s="6" t="s">
        <v>119</v>
      </c>
      <c r="E671" s="5">
        <v>6343.2</v>
      </c>
      <c r="F671" s="5">
        <v>6343.2</v>
      </c>
      <c r="G671" s="200">
        <f t="shared" si="10"/>
        <v>100</v>
      </c>
    </row>
    <row r="672" spans="1:7" ht="71.25" customHeight="1" outlineLevel="7">
      <c r="A672" s="4" t="s">
        <v>469</v>
      </c>
      <c r="B672" s="4" t="s">
        <v>477</v>
      </c>
      <c r="C672" s="4" t="s">
        <v>79</v>
      </c>
      <c r="D672" s="6" t="s">
        <v>80</v>
      </c>
      <c r="E672" s="5">
        <v>6343.2</v>
      </c>
      <c r="F672" s="5">
        <v>6343.2</v>
      </c>
      <c r="G672" s="200">
        <f t="shared" si="10"/>
        <v>100</v>
      </c>
    </row>
    <row r="673" spans="1:7" ht="90.75" customHeight="1" outlineLevel="3">
      <c r="A673" s="4" t="s">
        <v>469</v>
      </c>
      <c r="B673" s="4" t="s">
        <v>478</v>
      </c>
      <c r="C673" s="4"/>
      <c r="D673" s="6" t="s">
        <v>479</v>
      </c>
      <c r="E673" s="5">
        <v>759.3</v>
      </c>
      <c r="F673" s="5">
        <v>698.81</v>
      </c>
      <c r="G673" s="200">
        <f t="shared" si="10"/>
        <v>92.03345186355854</v>
      </c>
    </row>
    <row r="674" spans="1:7" ht="87" customHeight="1" outlineLevel="4">
      <c r="A674" s="4" t="s">
        <v>469</v>
      </c>
      <c r="B674" s="4" t="s">
        <v>480</v>
      </c>
      <c r="C674" s="4"/>
      <c r="D674" s="6" t="s">
        <v>481</v>
      </c>
      <c r="E674" s="5">
        <v>659.3</v>
      </c>
      <c r="F674" s="5">
        <v>619.97</v>
      </c>
      <c r="G674" s="200">
        <f t="shared" si="10"/>
        <v>94.03458213256485</v>
      </c>
    </row>
    <row r="675" spans="1:7" ht="78.75" customHeight="1" outlineLevel="7">
      <c r="A675" s="4" t="s">
        <v>469</v>
      </c>
      <c r="B675" s="4" t="s">
        <v>480</v>
      </c>
      <c r="C675" s="4" t="s">
        <v>79</v>
      </c>
      <c r="D675" s="6" t="s">
        <v>80</v>
      </c>
      <c r="E675" s="5">
        <v>659.3</v>
      </c>
      <c r="F675" s="5">
        <v>619.97</v>
      </c>
      <c r="G675" s="200">
        <f t="shared" si="10"/>
        <v>94.03458213256485</v>
      </c>
    </row>
    <row r="676" spans="1:7" ht="110.25" outlineLevel="4">
      <c r="A676" s="4" t="s">
        <v>469</v>
      </c>
      <c r="B676" s="4" t="s">
        <v>482</v>
      </c>
      <c r="C676" s="4"/>
      <c r="D676" s="6" t="s">
        <v>483</v>
      </c>
      <c r="E676" s="5">
        <v>100</v>
      </c>
      <c r="F676" s="5">
        <v>78.83</v>
      </c>
      <c r="G676" s="200">
        <f t="shared" si="10"/>
        <v>78.83</v>
      </c>
    </row>
    <row r="677" spans="1:7" ht="81.75" customHeight="1" outlineLevel="7">
      <c r="A677" s="4" t="s">
        <v>469</v>
      </c>
      <c r="B677" s="4" t="s">
        <v>482</v>
      </c>
      <c r="C677" s="4" t="s">
        <v>79</v>
      </c>
      <c r="D677" s="6" t="s">
        <v>80</v>
      </c>
      <c r="E677" s="5">
        <v>100</v>
      </c>
      <c r="F677" s="5">
        <v>78.83</v>
      </c>
      <c r="G677" s="200">
        <f t="shared" si="10"/>
        <v>78.83</v>
      </c>
    </row>
    <row r="678" spans="1:7" ht="94.5" outlineLevel="3">
      <c r="A678" s="4" t="s">
        <v>469</v>
      </c>
      <c r="B678" s="4" t="s">
        <v>484</v>
      </c>
      <c r="C678" s="4"/>
      <c r="D678" s="6" t="s">
        <v>485</v>
      </c>
      <c r="E678" s="5">
        <v>489.16</v>
      </c>
      <c r="F678" s="5">
        <v>469.15</v>
      </c>
      <c r="G678" s="200">
        <f t="shared" si="10"/>
        <v>95.909313925913793</v>
      </c>
    </row>
    <row r="679" spans="1:7" ht="70.5" customHeight="1" outlineLevel="4">
      <c r="A679" s="4" t="s">
        <v>469</v>
      </c>
      <c r="B679" s="4" t="s">
        <v>486</v>
      </c>
      <c r="C679" s="4"/>
      <c r="D679" s="6" t="s">
        <v>487</v>
      </c>
      <c r="E679" s="5">
        <v>100</v>
      </c>
      <c r="F679" s="5">
        <v>79.989999999999995</v>
      </c>
      <c r="G679" s="200">
        <f t="shared" si="10"/>
        <v>79.989999999999995</v>
      </c>
    </row>
    <row r="680" spans="1:7" ht="69" customHeight="1" outlineLevel="7">
      <c r="A680" s="4" t="s">
        <v>469</v>
      </c>
      <c r="B680" s="4" t="s">
        <v>486</v>
      </c>
      <c r="C680" s="4" t="s">
        <v>79</v>
      </c>
      <c r="D680" s="6" t="s">
        <v>80</v>
      </c>
      <c r="E680" s="5">
        <v>100</v>
      </c>
      <c r="F680" s="5">
        <v>79.989999999999995</v>
      </c>
      <c r="G680" s="200">
        <f t="shared" si="10"/>
        <v>79.989999999999995</v>
      </c>
    </row>
    <row r="681" spans="1:7" ht="31.5" outlineLevel="4">
      <c r="A681" s="4" t="s">
        <v>469</v>
      </c>
      <c r="B681" s="4" t="s">
        <v>489</v>
      </c>
      <c r="C681" s="4"/>
      <c r="D681" s="6" t="s">
        <v>488</v>
      </c>
      <c r="E681" s="5">
        <v>389.16</v>
      </c>
      <c r="F681" s="5">
        <v>389.16</v>
      </c>
      <c r="G681" s="200">
        <f t="shared" si="10"/>
        <v>100</v>
      </c>
    </row>
    <row r="682" spans="1:7" ht="63" outlineLevel="7">
      <c r="A682" s="4" t="s">
        <v>469</v>
      </c>
      <c r="B682" s="4" t="s">
        <v>489</v>
      </c>
      <c r="C682" s="4" t="s">
        <v>79</v>
      </c>
      <c r="D682" s="6" t="s">
        <v>80</v>
      </c>
      <c r="E682" s="5">
        <v>389.16</v>
      </c>
      <c r="F682" s="5">
        <v>389.16</v>
      </c>
      <c r="G682" s="200">
        <f t="shared" si="10"/>
        <v>100</v>
      </c>
    </row>
    <row r="683" spans="1:7" ht="47.25" outlineLevel="2">
      <c r="A683" s="4" t="s">
        <v>469</v>
      </c>
      <c r="B683" s="4" t="s">
        <v>490</v>
      </c>
      <c r="C683" s="4"/>
      <c r="D683" s="6" t="s">
        <v>491</v>
      </c>
      <c r="E683" s="5">
        <v>650</v>
      </c>
      <c r="F683" s="5">
        <v>569.83000000000004</v>
      </c>
      <c r="G683" s="200">
        <f t="shared" si="10"/>
        <v>87.666153846153847</v>
      </c>
    </row>
    <row r="684" spans="1:7" ht="110.25" outlineLevel="3">
      <c r="A684" s="4" t="s">
        <v>469</v>
      </c>
      <c r="B684" s="4" t="s">
        <v>492</v>
      </c>
      <c r="C684" s="4"/>
      <c r="D684" s="6" t="s">
        <v>493</v>
      </c>
      <c r="E684" s="5">
        <v>600</v>
      </c>
      <c r="F684" s="5">
        <v>519.83000000000004</v>
      </c>
      <c r="G684" s="200">
        <f t="shared" si="10"/>
        <v>86.638333333333335</v>
      </c>
    </row>
    <row r="685" spans="1:7" ht="47.25" outlineLevel="4">
      <c r="A685" s="4" t="s">
        <v>469</v>
      </c>
      <c r="B685" s="4" t="s">
        <v>494</v>
      </c>
      <c r="C685" s="4"/>
      <c r="D685" s="6" t="s">
        <v>495</v>
      </c>
      <c r="E685" s="5">
        <v>500</v>
      </c>
      <c r="F685" s="5">
        <v>426.01</v>
      </c>
      <c r="G685" s="200">
        <f t="shared" si="10"/>
        <v>85.201999999999998</v>
      </c>
    </row>
    <row r="686" spans="1:7" ht="63" outlineLevel="7">
      <c r="A686" s="4" t="s">
        <v>469</v>
      </c>
      <c r="B686" s="4" t="s">
        <v>494</v>
      </c>
      <c r="C686" s="4" t="s">
        <v>79</v>
      </c>
      <c r="D686" s="6" t="s">
        <v>80</v>
      </c>
      <c r="E686" s="5">
        <v>500</v>
      </c>
      <c r="F686" s="5">
        <v>426.01</v>
      </c>
      <c r="G686" s="200">
        <f t="shared" si="10"/>
        <v>85.201999999999998</v>
      </c>
    </row>
    <row r="687" spans="1:7" ht="63" outlineLevel="4">
      <c r="A687" s="4" t="s">
        <v>469</v>
      </c>
      <c r="B687" s="4" t="s">
        <v>496</v>
      </c>
      <c r="C687" s="4"/>
      <c r="D687" s="6" t="s">
        <v>497</v>
      </c>
      <c r="E687" s="5">
        <v>100</v>
      </c>
      <c r="F687" s="5">
        <v>93.82</v>
      </c>
      <c r="G687" s="200">
        <f t="shared" si="10"/>
        <v>93.82</v>
      </c>
    </row>
    <row r="688" spans="1:7" ht="63" outlineLevel="7">
      <c r="A688" s="4" t="s">
        <v>469</v>
      </c>
      <c r="B688" s="4" t="s">
        <v>496</v>
      </c>
      <c r="C688" s="4" t="s">
        <v>79</v>
      </c>
      <c r="D688" s="6" t="s">
        <v>80</v>
      </c>
      <c r="E688" s="5">
        <v>100</v>
      </c>
      <c r="F688" s="5">
        <v>93.82</v>
      </c>
      <c r="G688" s="200">
        <f t="shared" si="10"/>
        <v>93.82</v>
      </c>
    </row>
    <row r="689" spans="1:7" ht="73.5" customHeight="1" outlineLevel="3">
      <c r="A689" s="4" t="s">
        <v>469</v>
      </c>
      <c r="B689" s="4" t="s">
        <v>1034</v>
      </c>
      <c r="C689" s="4"/>
      <c r="D689" s="6" t="s">
        <v>1035</v>
      </c>
      <c r="E689" s="5">
        <v>50</v>
      </c>
      <c r="F689" s="5">
        <v>50</v>
      </c>
      <c r="G689" s="200">
        <f t="shared" si="10"/>
        <v>100</v>
      </c>
    </row>
    <row r="690" spans="1:7" ht="90" customHeight="1" outlineLevel="4">
      <c r="A690" s="4" t="s">
        <v>469</v>
      </c>
      <c r="B690" s="4" t="s">
        <v>1036</v>
      </c>
      <c r="C690" s="4"/>
      <c r="D690" s="6" t="s">
        <v>1037</v>
      </c>
      <c r="E690" s="5">
        <v>50</v>
      </c>
      <c r="F690" s="5">
        <v>50</v>
      </c>
      <c r="G690" s="200">
        <f t="shared" si="10"/>
        <v>100</v>
      </c>
    </row>
    <row r="691" spans="1:7" ht="78" customHeight="1" outlineLevel="7">
      <c r="A691" s="4" t="s">
        <v>469</v>
      </c>
      <c r="B691" s="4" t="s">
        <v>1036</v>
      </c>
      <c r="C691" s="4" t="s">
        <v>79</v>
      </c>
      <c r="D691" s="6" t="s">
        <v>80</v>
      </c>
      <c r="E691" s="5">
        <v>50</v>
      </c>
      <c r="F691" s="5">
        <v>50</v>
      </c>
      <c r="G691" s="200">
        <f t="shared" si="10"/>
        <v>100</v>
      </c>
    </row>
    <row r="692" spans="1:7" ht="78.75" outlineLevel="2">
      <c r="A692" s="4" t="s">
        <v>469</v>
      </c>
      <c r="B692" s="4" t="s">
        <v>498</v>
      </c>
      <c r="C692" s="4"/>
      <c r="D692" s="6" t="s">
        <v>499</v>
      </c>
      <c r="E692" s="5">
        <v>135</v>
      </c>
      <c r="F692" s="5">
        <v>45.81</v>
      </c>
      <c r="G692" s="200">
        <f t="shared" si="10"/>
        <v>33.933333333333337</v>
      </c>
    </row>
    <row r="693" spans="1:7" ht="90" customHeight="1" outlineLevel="3">
      <c r="A693" s="4" t="s">
        <v>469</v>
      </c>
      <c r="B693" s="4" t="s">
        <v>500</v>
      </c>
      <c r="C693" s="4"/>
      <c r="D693" s="6" t="s">
        <v>501</v>
      </c>
      <c r="E693" s="5">
        <v>60</v>
      </c>
      <c r="F693" s="5">
        <v>13.5</v>
      </c>
      <c r="G693" s="200">
        <f t="shared" si="10"/>
        <v>22.5</v>
      </c>
    </row>
    <row r="694" spans="1:7" ht="97.5" customHeight="1" outlineLevel="4">
      <c r="A694" s="4" t="s">
        <v>469</v>
      </c>
      <c r="B694" s="4" t="s">
        <v>502</v>
      </c>
      <c r="C694" s="4"/>
      <c r="D694" s="6" t="s">
        <v>503</v>
      </c>
      <c r="E694" s="5">
        <v>50</v>
      </c>
      <c r="F694" s="5">
        <v>13.5</v>
      </c>
      <c r="G694" s="200">
        <f t="shared" si="10"/>
        <v>27</v>
      </c>
    </row>
    <row r="695" spans="1:7" ht="78.75" customHeight="1" outlineLevel="7">
      <c r="A695" s="4" t="s">
        <v>469</v>
      </c>
      <c r="B695" s="4" t="s">
        <v>502</v>
      </c>
      <c r="C695" s="4" t="s">
        <v>79</v>
      </c>
      <c r="D695" s="6" t="s">
        <v>80</v>
      </c>
      <c r="E695" s="5">
        <v>50</v>
      </c>
      <c r="F695" s="5">
        <v>13.5</v>
      </c>
      <c r="G695" s="200">
        <f t="shared" si="10"/>
        <v>27</v>
      </c>
    </row>
    <row r="696" spans="1:7" ht="70.5" customHeight="1" outlineLevel="4">
      <c r="A696" s="4" t="s">
        <v>469</v>
      </c>
      <c r="B696" s="4" t="s">
        <v>504</v>
      </c>
      <c r="C696" s="4"/>
      <c r="D696" s="6" t="s">
        <v>505</v>
      </c>
      <c r="E696" s="5">
        <v>10</v>
      </c>
      <c r="F696" s="5">
        <v>0</v>
      </c>
      <c r="G696" s="200">
        <f t="shared" si="10"/>
        <v>0</v>
      </c>
    </row>
    <row r="697" spans="1:7" ht="63" outlineLevel="7">
      <c r="A697" s="4" t="s">
        <v>469</v>
      </c>
      <c r="B697" s="4" t="s">
        <v>504</v>
      </c>
      <c r="C697" s="4" t="s">
        <v>79</v>
      </c>
      <c r="D697" s="6" t="s">
        <v>80</v>
      </c>
      <c r="E697" s="5">
        <v>10</v>
      </c>
      <c r="F697" s="5">
        <v>0</v>
      </c>
      <c r="G697" s="200">
        <f t="shared" si="10"/>
        <v>0</v>
      </c>
    </row>
    <row r="698" spans="1:7" ht="94.5" outlineLevel="3">
      <c r="A698" s="4" t="s">
        <v>469</v>
      </c>
      <c r="B698" s="4" t="s">
        <v>506</v>
      </c>
      <c r="C698" s="4"/>
      <c r="D698" s="6" t="s">
        <v>507</v>
      </c>
      <c r="E698" s="5">
        <v>75</v>
      </c>
      <c r="F698" s="5">
        <v>32.31</v>
      </c>
      <c r="G698" s="200">
        <f t="shared" si="10"/>
        <v>43.08</v>
      </c>
    </row>
    <row r="699" spans="1:7" ht="63" outlineLevel="4">
      <c r="A699" s="4" t="s">
        <v>469</v>
      </c>
      <c r="B699" s="4" t="s">
        <v>1038</v>
      </c>
      <c r="C699" s="4"/>
      <c r="D699" s="6" t="s">
        <v>1039</v>
      </c>
      <c r="E699" s="5">
        <v>15</v>
      </c>
      <c r="F699" s="5">
        <v>0</v>
      </c>
      <c r="G699" s="200">
        <f t="shared" si="10"/>
        <v>0</v>
      </c>
    </row>
    <row r="700" spans="1:7" ht="63" outlineLevel="7">
      <c r="A700" s="4" t="s">
        <v>469</v>
      </c>
      <c r="B700" s="4" t="s">
        <v>1038</v>
      </c>
      <c r="C700" s="4" t="s">
        <v>79</v>
      </c>
      <c r="D700" s="6" t="s">
        <v>80</v>
      </c>
      <c r="E700" s="5">
        <v>15</v>
      </c>
      <c r="F700" s="5">
        <v>0</v>
      </c>
      <c r="G700" s="200">
        <f t="shared" si="10"/>
        <v>0</v>
      </c>
    </row>
    <row r="701" spans="1:7" ht="63" outlineLevel="4">
      <c r="A701" s="4" t="s">
        <v>469</v>
      </c>
      <c r="B701" s="4" t="s">
        <v>508</v>
      </c>
      <c r="C701" s="4"/>
      <c r="D701" s="6" t="s">
        <v>509</v>
      </c>
      <c r="E701" s="5">
        <v>60</v>
      </c>
      <c r="F701" s="5">
        <v>32.31</v>
      </c>
      <c r="G701" s="200">
        <f t="shared" si="10"/>
        <v>53.850000000000009</v>
      </c>
    </row>
    <row r="702" spans="1:7" ht="63" outlineLevel="7">
      <c r="A702" s="4" t="s">
        <v>469</v>
      </c>
      <c r="B702" s="4" t="s">
        <v>508</v>
      </c>
      <c r="C702" s="4" t="s">
        <v>79</v>
      </c>
      <c r="D702" s="6" t="s">
        <v>80</v>
      </c>
      <c r="E702" s="5">
        <v>60</v>
      </c>
      <c r="F702" s="5">
        <v>32.31</v>
      </c>
      <c r="G702" s="200">
        <f t="shared" si="10"/>
        <v>53.850000000000009</v>
      </c>
    </row>
    <row r="703" spans="1:7" ht="23.25" customHeight="1">
      <c r="A703" s="4" t="s">
        <v>1040</v>
      </c>
      <c r="B703" s="4"/>
      <c r="C703" s="4"/>
      <c r="D703" s="6" t="s">
        <v>1041</v>
      </c>
      <c r="E703" s="5">
        <v>3260.46</v>
      </c>
      <c r="F703" s="5">
        <v>3260.46</v>
      </c>
      <c r="G703" s="200">
        <f t="shared" si="10"/>
        <v>100</v>
      </c>
    </row>
    <row r="704" spans="1:7" ht="69.75" customHeight="1" outlineLevel="1">
      <c r="A704" s="4" t="s">
        <v>1040</v>
      </c>
      <c r="B704" s="4" t="s">
        <v>471</v>
      </c>
      <c r="C704" s="4"/>
      <c r="D704" s="6" t="s">
        <v>472</v>
      </c>
      <c r="E704" s="5">
        <v>3260.46</v>
      </c>
      <c r="F704" s="5">
        <v>3260.46</v>
      </c>
      <c r="G704" s="200">
        <f t="shared" si="10"/>
        <v>100</v>
      </c>
    </row>
    <row r="705" spans="1:7" ht="59.25" customHeight="1" outlineLevel="2">
      <c r="A705" s="4" t="s">
        <v>1040</v>
      </c>
      <c r="B705" s="4" t="s">
        <v>473</v>
      </c>
      <c r="C705" s="4"/>
      <c r="D705" s="6" t="s">
        <v>474</v>
      </c>
      <c r="E705" s="5">
        <v>3260.46</v>
      </c>
      <c r="F705" s="5">
        <v>3260.46</v>
      </c>
      <c r="G705" s="200">
        <f t="shared" si="10"/>
        <v>100</v>
      </c>
    </row>
    <row r="706" spans="1:7" ht="100.5" customHeight="1" outlineLevel="3">
      <c r="A706" s="4" t="s">
        <v>1040</v>
      </c>
      <c r="B706" s="4" t="s">
        <v>484</v>
      </c>
      <c r="C706" s="4"/>
      <c r="D706" s="6" t="s">
        <v>485</v>
      </c>
      <c r="E706" s="5">
        <v>3260.46</v>
      </c>
      <c r="F706" s="5">
        <v>3260.46</v>
      </c>
      <c r="G706" s="200">
        <f t="shared" si="10"/>
        <v>100</v>
      </c>
    </row>
    <row r="707" spans="1:7" ht="94.5" customHeight="1" outlineLevel="4">
      <c r="A707" s="4" t="s">
        <v>1040</v>
      </c>
      <c r="B707" s="4" t="s">
        <v>1042</v>
      </c>
      <c r="C707" s="4"/>
      <c r="D707" s="6" t="s">
        <v>1043</v>
      </c>
      <c r="E707" s="5">
        <v>3260.46</v>
      </c>
      <c r="F707" s="5">
        <v>3260.46</v>
      </c>
      <c r="G707" s="200">
        <f t="shared" si="10"/>
        <v>100</v>
      </c>
    </row>
    <row r="708" spans="1:7" ht="81.75" customHeight="1" outlineLevel="7">
      <c r="A708" s="4" t="s">
        <v>1040</v>
      </c>
      <c r="B708" s="4" t="s">
        <v>1042</v>
      </c>
      <c r="C708" s="4" t="s">
        <v>79</v>
      </c>
      <c r="D708" s="6" t="s">
        <v>80</v>
      </c>
      <c r="E708" s="5">
        <v>3260.46</v>
      </c>
      <c r="F708" s="5">
        <v>3260.46</v>
      </c>
      <c r="G708" s="200">
        <f t="shared" si="10"/>
        <v>100</v>
      </c>
    </row>
    <row r="709" spans="1:7" ht="25.5" customHeight="1">
      <c r="A709" s="22"/>
      <c r="B709" s="22"/>
      <c r="C709" s="22"/>
      <c r="D709" s="23" t="s">
        <v>560</v>
      </c>
      <c r="E709" s="8">
        <v>909593.16</v>
      </c>
      <c r="F709" s="8">
        <v>882749.09</v>
      </c>
      <c r="G709" s="201">
        <f t="shared" si="10"/>
        <v>97.048782776686664</v>
      </c>
    </row>
    <row r="711" spans="1:7" ht="32.25" customHeight="1">
      <c r="E711" s="18"/>
      <c r="F711" s="18"/>
    </row>
    <row r="715" spans="1:7" ht="12.75" customHeight="1">
      <c r="F715" s="18"/>
    </row>
  </sheetData>
  <mergeCells count="4">
    <mergeCell ref="A1:D1"/>
    <mergeCell ref="A7:G7"/>
    <mergeCell ref="A8:F8"/>
    <mergeCell ref="A9:E9"/>
  </mergeCells>
  <pageMargins left="0.55118110236220474" right="0.35433070866141736" top="0.39370078740157483" bottom="0.19685039370078741"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sheetPr>
    <outlinePr summaryBelow="0"/>
  </sheetPr>
  <dimension ref="A1:K774"/>
  <sheetViews>
    <sheetView showGridLines="0" zoomScale="80" zoomScaleNormal="80" workbookViewId="0">
      <selection activeCell="E487" sqref="E487"/>
    </sheetView>
  </sheetViews>
  <sheetFormatPr defaultRowHeight="12.75" customHeight="1" outlineLevelRow="7"/>
  <cols>
    <col min="1" max="1" width="7.28515625" customWidth="1"/>
    <col min="2" max="2" width="8.5703125" customWidth="1"/>
    <col min="3" max="3" width="16.5703125" customWidth="1"/>
    <col min="4" max="4" width="7.5703125" customWidth="1"/>
    <col min="5" max="5" width="39.42578125" customWidth="1"/>
    <col min="6" max="7" width="15.42578125" customWidth="1"/>
    <col min="8" max="8" width="8.5703125" customWidth="1"/>
    <col min="10" max="10" width="14.85546875" customWidth="1"/>
    <col min="11" max="11" width="14.5703125" customWidth="1"/>
    <col min="257" max="257" width="7.85546875" customWidth="1"/>
    <col min="258" max="258" width="10.7109375" customWidth="1"/>
    <col min="259" max="259" width="16.5703125" customWidth="1"/>
    <col min="260" max="260" width="10.28515625" customWidth="1"/>
    <col min="261" max="261" width="39.42578125" customWidth="1"/>
    <col min="262" max="263" width="15.42578125" customWidth="1"/>
    <col min="264" max="264" width="13.42578125" customWidth="1"/>
    <col min="513" max="513" width="7.85546875" customWidth="1"/>
    <col min="514" max="514" width="10.7109375" customWidth="1"/>
    <col min="515" max="515" width="16.5703125" customWidth="1"/>
    <col min="516" max="516" width="10.28515625" customWidth="1"/>
    <col min="517" max="517" width="39.42578125" customWidth="1"/>
    <col min="518" max="519" width="15.42578125" customWidth="1"/>
    <col min="520" max="520" width="13.42578125" customWidth="1"/>
    <col min="769" max="769" width="7.85546875" customWidth="1"/>
    <col min="770" max="770" width="10.7109375" customWidth="1"/>
    <col min="771" max="771" width="16.5703125" customWidth="1"/>
    <col min="772" max="772" width="10.28515625" customWidth="1"/>
    <col min="773" max="773" width="39.42578125" customWidth="1"/>
    <col min="774" max="775" width="15.42578125" customWidth="1"/>
    <col min="776" max="776" width="13.42578125" customWidth="1"/>
    <col min="1025" max="1025" width="7.85546875" customWidth="1"/>
    <col min="1026" max="1026" width="10.7109375" customWidth="1"/>
    <col min="1027" max="1027" width="16.5703125" customWidth="1"/>
    <col min="1028" max="1028" width="10.28515625" customWidth="1"/>
    <col min="1029" max="1029" width="39.42578125" customWidth="1"/>
    <col min="1030" max="1031" width="15.42578125" customWidth="1"/>
    <col min="1032" max="1032" width="13.42578125" customWidth="1"/>
    <col min="1281" max="1281" width="7.85546875" customWidth="1"/>
    <col min="1282" max="1282" width="10.7109375" customWidth="1"/>
    <col min="1283" max="1283" width="16.5703125" customWidth="1"/>
    <col min="1284" max="1284" width="10.28515625" customWidth="1"/>
    <col min="1285" max="1285" width="39.42578125" customWidth="1"/>
    <col min="1286" max="1287" width="15.42578125" customWidth="1"/>
    <col min="1288" max="1288" width="13.42578125" customWidth="1"/>
    <col min="1537" max="1537" width="7.85546875" customWidth="1"/>
    <col min="1538" max="1538" width="10.7109375" customWidth="1"/>
    <col min="1539" max="1539" width="16.5703125" customWidth="1"/>
    <col min="1540" max="1540" width="10.28515625" customWidth="1"/>
    <col min="1541" max="1541" width="39.42578125" customWidth="1"/>
    <col min="1542" max="1543" width="15.42578125" customWidth="1"/>
    <col min="1544" max="1544" width="13.42578125" customWidth="1"/>
    <col min="1793" max="1793" width="7.85546875" customWidth="1"/>
    <col min="1794" max="1794" width="10.7109375" customWidth="1"/>
    <col min="1795" max="1795" width="16.5703125" customWidth="1"/>
    <col min="1796" max="1796" width="10.28515625" customWidth="1"/>
    <col min="1797" max="1797" width="39.42578125" customWidth="1"/>
    <col min="1798" max="1799" width="15.42578125" customWidth="1"/>
    <col min="1800" max="1800" width="13.42578125" customWidth="1"/>
    <col min="2049" max="2049" width="7.85546875" customWidth="1"/>
    <col min="2050" max="2050" width="10.7109375" customWidth="1"/>
    <col min="2051" max="2051" width="16.5703125" customWidth="1"/>
    <col min="2052" max="2052" width="10.28515625" customWidth="1"/>
    <col min="2053" max="2053" width="39.42578125" customWidth="1"/>
    <col min="2054" max="2055" width="15.42578125" customWidth="1"/>
    <col min="2056" max="2056" width="13.42578125" customWidth="1"/>
    <col min="2305" max="2305" width="7.85546875" customWidth="1"/>
    <col min="2306" max="2306" width="10.7109375" customWidth="1"/>
    <col min="2307" max="2307" width="16.5703125" customWidth="1"/>
    <col min="2308" max="2308" width="10.28515625" customWidth="1"/>
    <col min="2309" max="2309" width="39.42578125" customWidth="1"/>
    <col min="2310" max="2311" width="15.42578125" customWidth="1"/>
    <col min="2312" max="2312" width="13.42578125" customWidth="1"/>
    <col min="2561" max="2561" width="7.85546875" customWidth="1"/>
    <col min="2562" max="2562" width="10.7109375" customWidth="1"/>
    <col min="2563" max="2563" width="16.5703125" customWidth="1"/>
    <col min="2564" max="2564" width="10.28515625" customWidth="1"/>
    <col min="2565" max="2565" width="39.42578125" customWidth="1"/>
    <col min="2566" max="2567" width="15.42578125" customWidth="1"/>
    <col min="2568" max="2568" width="13.42578125" customWidth="1"/>
    <col min="2817" max="2817" width="7.85546875" customWidth="1"/>
    <col min="2818" max="2818" width="10.7109375" customWidth="1"/>
    <col min="2819" max="2819" width="16.5703125" customWidth="1"/>
    <col min="2820" max="2820" width="10.28515625" customWidth="1"/>
    <col min="2821" max="2821" width="39.42578125" customWidth="1"/>
    <col min="2822" max="2823" width="15.42578125" customWidth="1"/>
    <col min="2824" max="2824" width="13.42578125" customWidth="1"/>
    <col min="3073" max="3073" width="7.85546875" customWidth="1"/>
    <col min="3074" max="3074" width="10.7109375" customWidth="1"/>
    <col min="3075" max="3075" width="16.5703125" customWidth="1"/>
    <col min="3076" max="3076" width="10.28515625" customWidth="1"/>
    <col min="3077" max="3077" width="39.42578125" customWidth="1"/>
    <col min="3078" max="3079" width="15.42578125" customWidth="1"/>
    <col min="3080" max="3080" width="13.42578125" customWidth="1"/>
    <col min="3329" max="3329" width="7.85546875" customWidth="1"/>
    <col min="3330" max="3330" width="10.7109375" customWidth="1"/>
    <col min="3331" max="3331" width="16.5703125" customWidth="1"/>
    <col min="3332" max="3332" width="10.28515625" customWidth="1"/>
    <col min="3333" max="3333" width="39.42578125" customWidth="1"/>
    <col min="3334" max="3335" width="15.42578125" customWidth="1"/>
    <col min="3336" max="3336" width="13.42578125" customWidth="1"/>
    <col min="3585" max="3585" width="7.85546875" customWidth="1"/>
    <col min="3586" max="3586" width="10.7109375" customWidth="1"/>
    <col min="3587" max="3587" width="16.5703125" customWidth="1"/>
    <col min="3588" max="3588" width="10.28515625" customWidth="1"/>
    <col min="3589" max="3589" width="39.42578125" customWidth="1"/>
    <col min="3590" max="3591" width="15.42578125" customWidth="1"/>
    <col min="3592" max="3592" width="13.42578125" customWidth="1"/>
    <col min="3841" max="3841" width="7.85546875" customWidth="1"/>
    <col min="3842" max="3842" width="10.7109375" customWidth="1"/>
    <col min="3843" max="3843" width="16.5703125" customWidth="1"/>
    <col min="3844" max="3844" width="10.28515625" customWidth="1"/>
    <col min="3845" max="3845" width="39.42578125" customWidth="1"/>
    <col min="3846" max="3847" width="15.42578125" customWidth="1"/>
    <col min="3848" max="3848" width="13.42578125" customWidth="1"/>
    <col min="4097" max="4097" width="7.85546875" customWidth="1"/>
    <col min="4098" max="4098" width="10.7109375" customWidth="1"/>
    <col min="4099" max="4099" width="16.5703125" customWidth="1"/>
    <col min="4100" max="4100" width="10.28515625" customWidth="1"/>
    <col min="4101" max="4101" width="39.42578125" customWidth="1"/>
    <col min="4102" max="4103" width="15.42578125" customWidth="1"/>
    <col min="4104" max="4104" width="13.42578125" customWidth="1"/>
    <col min="4353" max="4353" width="7.85546875" customWidth="1"/>
    <col min="4354" max="4354" width="10.7109375" customWidth="1"/>
    <col min="4355" max="4355" width="16.5703125" customWidth="1"/>
    <col min="4356" max="4356" width="10.28515625" customWidth="1"/>
    <col min="4357" max="4357" width="39.42578125" customWidth="1"/>
    <col min="4358" max="4359" width="15.42578125" customWidth="1"/>
    <col min="4360" max="4360" width="13.42578125" customWidth="1"/>
    <col min="4609" max="4609" width="7.85546875" customWidth="1"/>
    <col min="4610" max="4610" width="10.7109375" customWidth="1"/>
    <col min="4611" max="4611" width="16.5703125" customWidth="1"/>
    <col min="4612" max="4612" width="10.28515625" customWidth="1"/>
    <col min="4613" max="4613" width="39.42578125" customWidth="1"/>
    <col min="4614" max="4615" width="15.42578125" customWidth="1"/>
    <col min="4616" max="4616" width="13.42578125" customWidth="1"/>
    <col min="4865" max="4865" width="7.85546875" customWidth="1"/>
    <col min="4866" max="4866" width="10.7109375" customWidth="1"/>
    <col min="4867" max="4867" width="16.5703125" customWidth="1"/>
    <col min="4868" max="4868" width="10.28515625" customWidth="1"/>
    <col min="4869" max="4869" width="39.42578125" customWidth="1"/>
    <col min="4870" max="4871" width="15.42578125" customWidth="1"/>
    <col min="4872" max="4872" width="13.42578125" customWidth="1"/>
    <col min="5121" max="5121" width="7.85546875" customWidth="1"/>
    <col min="5122" max="5122" width="10.7109375" customWidth="1"/>
    <col min="5123" max="5123" width="16.5703125" customWidth="1"/>
    <col min="5124" max="5124" width="10.28515625" customWidth="1"/>
    <col min="5125" max="5125" width="39.42578125" customWidth="1"/>
    <col min="5126" max="5127" width="15.42578125" customWidth="1"/>
    <col min="5128" max="5128" width="13.42578125" customWidth="1"/>
    <col min="5377" max="5377" width="7.85546875" customWidth="1"/>
    <col min="5378" max="5378" width="10.7109375" customWidth="1"/>
    <col min="5379" max="5379" width="16.5703125" customWidth="1"/>
    <col min="5380" max="5380" width="10.28515625" customWidth="1"/>
    <col min="5381" max="5381" width="39.42578125" customWidth="1"/>
    <col min="5382" max="5383" width="15.42578125" customWidth="1"/>
    <col min="5384" max="5384" width="13.42578125" customWidth="1"/>
    <col min="5633" max="5633" width="7.85546875" customWidth="1"/>
    <col min="5634" max="5634" width="10.7109375" customWidth="1"/>
    <col min="5635" max="5635" width="16.5703125" customWidth="1"/>
    <col min="5636" max="5636" width="10.28515625" customWidth="1"/>
    <col min="5637" max="5637" width="39.42578125" customWidth="1"/>
    <col min="5638" max="5639" width="15.42578125" customWidth="1"/>
    <col min="5640" max="5640" width="13.42578125" customWidth="1"/>
    <col min="5889" max="5889" width="7.85546875" customWidth="1"/>
    <col min="5890" max="5890" width="10.7109375" customWidth="1"/>
    <col min="5891" max="5891" width="16.5703125" customWidth="1"/>
    <col min="5892" max="5892" width="10.28515625" customWidth="1"/>
    <col min="5893" max="5893" width="39.42578125" customWidth="1"/>
    <col min="5894" max="5895" width="15.42578125" customWidth="1"/>
    <col min="5896" max="5896" width="13.42578125" customWidth="1"/>
    <col min="6145" max="6145" width="7.85546875" customWidth="1"/>
    <col min="6146" max="6146" width="10.7109375" customWidth="1"/>
    <col min="6147" max="6147" width="16.5703125" customWidth="1"/>
    <col min="6148" max="6148" width="10.28515625" customWidth="1"/>
    <col min="6149" max="6149" width="39.42578125" customWidth="1"/>
    <col min="6150" max="6151" width="15.42578125" customWidth="1"/>
    <col min="6152" max="6152" width="13.42578125" customWidth="1"/>
    <col min="6401" max="6401" width="7.85546875" customWidth="1"/>
    <col min="6402" max="6402" width="10.7109375" customWidth="1"/>
    <col min="6403" max="6403" width="16.5703125" customWidth="1"/>
    <col min="6404" max="6404" width="10.28515625" customWidth="1"/>
    <col min="6405" max="6405" width="39.42578125" customWidth="1"/>
    <col min="6406" max="6407" width="15.42578125" customWidth="1"/>
    <col min="6408" max="6408" width="13.42578125" customWidth="1"/>
    <col min="6657" max="6657" width="7.85546875" customWidth="1"/>
    <col min="6658" max="6658" width="10.7109375" customWidth="1"/>
    <col min="6659" max="6659" width="16.5703125" customWidth="1"/>
    <col min="6660" max="6660" width="10.28515625" customWidth="1"/>
    <col min="6661" max="6661" width="39.42578125" customWidth="1"/>
    <col min="6662" max="6663" width="15.42578125" customWidth="1"/>
    <col min="6664" max="6664" width="13.42578125" customWidth="1"/>
    <col min="6913" max="6913" width="7.85546875" customWidth="1"/>
    <col min="6914" max="6914" width="10.7109375" customWidth="1"/>
    <col min="6915" max="6915" width="16.5703125" customWidth="1"/>
    <col min="6916" max="6916" width="10.28515625" customWidth="1"/>
    <col min="6917" max="6917" width="39.42578125" customWidth="1"/>
    <col min="6918" max="6919" width="15.42578125" customWidth="1"/>
    <col min="6920" max="6920" width="13.42578125" customWidth="1"/>
    <col min="7169" max="7169" width="7.85546875" customWidth="1"/>
    <col min="7170" max="7170" width="10.7109375" customWidth="1"/>
    <col min="7171" max="7171" width="16.5703125" customWidth="1"/>
    <col min="7172" max="7172" width="10.28515625" customWidth="1"/>
    <col min="7173" max="7173" width="39.42578125" customWidth="1"/>
    <col min="7174" max="7175" width="15.42578125" customWidth="1"/>
    <col min="7176" max="7176" width="13.42578125" customWidth="1"/>
    <col min="7425" max="7425" width="7.85546875" customWidth="1"/>
    <col min="7426" max="7426" width="10.7109375" customWidth="1"/>
    <col min="7427" max="7427" width="16.5703125" customWidth="1"/>
    <col min="7428" max="7428" width="10.28515625" customWidth="1"/>
    <col min="7429" max="7429" width="39.42578125" customWidth="1"/>
    <col min="7430" max="7431" width="15.42578125" customWidth="1"/>
    <col min="7432" max="7432" width="13.42578125" customWidth="1"/>
    <col min="7681" max="7681" width="7.85546875" customWidth="1"/>
    <col min="7682" max="7682" width="10.7109375" customWidth="1"/>
    <col min="7683" max="7683" width="16.5703125" customWidth="1"/>
    <col min="7684" max="7684" width="10.28515625" customWidth="1"/>
    <col min="7685" max="7685" width="39.42578125" customWidth="1"/>
    <col min="7686" max="7687" width="15.42578125" customWidth="1"/>
    <col min="7688" max="7688" width="13.42578125" customWidth="1"/>
    <col min="7937" max="7937" width="7.85546875" customWidth="1"/>
    <col min="7938" max="7938" width="10.7109375" customWidth="1"/>
    <col min="7939" max="7939" width="16.5703125" customWidth="1"/>
    <col min="7940" max="7940" width="10.28515625" customWidth="1"/>
    <col min="7941" max="7941" width="39.42578125" customWidth="1"/>
    <col min="7942" max="7943" width="15.42578125" customWidth="1"/>
    <col min="7944" max="7944" width="13.42578125" customWidth="1"/>
    <col min="8193" max="8193" width="7.85546875" customWidth="1"/>
    <col min="8194" max="8194" width="10.7109375" customWidth="1"/>
    <col min="8195" max="8195" width="16.5703125" customWidth="1"/>
    <col min="8196" max="8196" width="10.28515625" customWidth="1"/>
    <col min="8197" max="8197" width="39.42578125" customWidth="1"/>
    <col min="8198" max="8199" width="15.42578125" customWidth="1"/>
    <col min="8200" max="8200" width="13.42578125" customWidth="1"/>
    <col min="8449" max="8449" width="7.85546875" customWidth="1"/>
    <col min="8450" max="8450" width="10.7109375" customWidth="1"/>
    <col min="8451" max="8451" width="16.5703125" customWidth="1"/>
    <col min="8452" max="8452" width="10.28515625" customWidth="1"/>
    <col min="8453" max="8453" width="39.42578125" customWidth="1"/>
    <col min="8454" max="8455" width="15.42578125" customWidth="1"/>
    <col min="8456" max="8456" width="13.42578125" customWidth="1"/>
    <col min="8705" max="8705" width="7.85546875" customWidth="1"/>
    <col min="8706" max="8706" width="10.7109375" customWidth="1"/>
    <col min="8707" max="8707" width="16.5703125" customWidth="1"/>
    <col min="8708" max="8708" width="10.28515625" customWidth="1"/>
    <col min="8709" max="8709" width="39.42578125" customWidth="1"/>
    <col min="8710" max="8711" width="15.42578125" customWidth="1"/>
    <col min="8712" max="8712" width="13.42578125" customWidth="1"/>
    <col min="8961" max="8961" width="7.85546875" customWidth="1"/>
    <col min="8962" max="8962" width="10.7109375" customWidth="1"/>
    <col min="8963" max="8963" width="16.5703125" customWidth="1"/>
    <col min="8964" max="8964" width="10.28515625" customWidth="1"/>
    <col min="8965" max="8965" width="39.42578125" customWidth="1"/>
    <col min="8966" max="8967" width="15.42578125" customWidth="1"/>
    <col min="8968" max="8968" width="13.42578125" customWidth="1"/>
    <col min="9217" max="9217" width="7.85546875" customWidth="1"/>
    <col min="9218" max="9218" width="10.7109375" customWidth="1"/>
    <col min="9219" max="9219" width="16.5703125" customWidth="1"/>
    <col min="9220" max="9220" width="10.28515625" customWidth="1"/>
    <col min="9221" max="9221" width="39.42578125" customWidth="1"/>
    <col min="9222" max="9223" width="15.42578125" customWidth="1"/>
    <col min="9224" max="9224" width="13.42578125" customWidth="1"/>
    <col min="9473" max="9473" width="7.85546875" customWidth="1"/>
    <col min="9474" max="9474" width="10.7109375" customWidth="1"/>
    <col min="9475" max="9475" width="16.5703125" customWidth="1"/>
    <col min="9476" max="9476" width="10.28515625" customWidth="1"/>
    <col min="9477" max="9477" width="39.42578125" customWidth="1"/>
    <col min="9478" max="9479" width="15.42578125" customWidth="1"/>
    <col min="9480" max="9480" width="13.42578125" customWidth="1"/>
    <col min="9729" max="9729" width="7.85546875" customWidth="1"/>
    <col min="9730" max="9730" width="10.7109375" customWidth="1"/>
    <col min="9731" max="9731" width="16.5703125" customWidth="1"/>
    <col min="9732" max="9732" width="10.28515625" customWidth="1"/>
    <col min="9733" max="9733" width="39.42578125" customWidth="1"/>
    <col min="9734" max="9735" width="15.42578125" customWidth="1"/>
    <col min="9736" max="9736" width="13.42578125" customWidth="1"/>
    <col min="9985" max="9985" width="7.85546875" customWidth="1"/>
    <col min="9986" max="9986" width="10.7109375" customWidth="1"/>
    <col min="9987" max="9987" width="16.5703125" customWidth="1"/>
    <col min="9988" max="9988" width="10.28515625" customWidth="1"/>
    <col min="9989" max="9989" width="39.42578125" customWidth="1"/>
    <col min="9990" max="9991" width="15.42578125" customWidth="1"/>
    <col min="9992" max="9992" width="13.42578125" customWidth="1"/>
    <col min="10241" max="10241" width="7.85546875" customWidth="1"/>
    <col min="10242" max="10242" width="10.7109375" customWidth="1"/>
    <col min="10243" max="10243" width="16.5703125" customWidth="1"/>
    <col min="10244" max="10244" width="10.28515625" customWidth="1"/>
    <col min="10245" max="10245" width="39.42578125" customWidth="1"/>
    <col min="10246" max="10247" width="15.42578125" customWidth="1"/>
    <col min="10248" max="10248" width="13.42578125" customWidth="1"/>
    <col min="10497" max="10497" width="7.85546875" customWidth="1"/>
    <col min="10498" max="10498" width="10.7109375" customWidth="1"/>
    <col min="10499" max="10499" width="16.5703125" customWidth="1"/>
    <col min="10500" max="10500" width="10.28515625" customWidth="1"/>
    <col min="10501" max="10501" width="39.42578125" customWidth="1"/>
    <col min="10502" max="10503" width="15.42578125" customWidth="1"/>
    <col min="10504" max="10504" width="13.42578125" customWidth="1"/>
    <col min="10753" max="10753" width="7.85546875" customWidth="1"/>
    <col min="10754" max="10754" width="10.7109375" customWidth="1"/>
    <col min="10755" max="10755" width="16.5703125" customWidth="1"/>
    <col min="10756" max="10756" width="10.28515625" customWidth="1"/>
    <col min="10757" max="10757" width="39.42578125" customWidth="1"/>
    <col min="10758" max="10759" width="15.42578125" customWidth="1"/>
    <col min="10760" max="10760" width="13.42578125" customWidth="1"/>
    <col min="11009" max="11009" width="7.85546875" customWidth="1"/>
    <col min="11010" max="11010" width="10.7109375" customWidth="1"/>
    <col min="11011" max="11011" width="16.5703125" customWidth="1"/>
    <col min="11012" max="11012" width="10.28515625" customWidth="1"/>
    <col min="11013" max="11013" width="39.42578125" customWidth="1"/>
    <col min="11014" max="11015" width="15.42578125" customWidth="1"/>
    <col min="11016" max="11016" width="13.42578125" customWidth="1"/>
    <col min="11265" max="11265" width="7.85546875" customWidth="1"/>
    <col min="11266" max="11266" width="10.7109375" customWidth="1"/>
    <col min="11267" max="11267" width="16.5703125" customWidth="1"/>
    <col min="11268" max="11268" width="10.28515625" customWidth="1"/>
    <col min="11269" max="11269" width="39.42578125" customWidth="1"/>
    <col min="11270" max="11271" width="15.42578125" customWidth="1"/>
    <col min="11272" max="11272" width="13.42578125" customWidth="1"/>
    <col min="11521" max="11521" width="7.85546875" customWidth="1"/>
    <col min="11522" max="11522" width="10.7109375" customWidth="1"/>
    <col min="11523" max="11523" width="16.5703125" customWidth="1"/>
    <col min="11524" max="11524" width="10.28515625" customWidth="1"/>
    <col min="11525" max="11525" width="39.42578125" customWidth="1"/>
    <col min="11526" max="11527" width="15.42578125" customWidth="1"/>
    <col min="11528" max="11528" width="13.42578125" customWidth="1"/>
    <col min="11777" max="11777" width="7.85546875" customWidth="1"/>
    <col min="11778" max="11778" width="10.7109375" customWidth="1"/>
    <col min="11779" max="11779" width="16.5703125" customWidth="1"/>
    <col min="11780" max="11780" width="10.28515625" customWidth="1"/>
    <col min="11781" max="11781" width="39.42578125" customWidth="1"/>
    <col min="11782" max="11783" width="15.42578125" customWidth="1"/>
    <col min="11784" max="11784" width="13.42578125" customWidth="1"/>
    <col min="12033" max="12033" width="7.85546875" customWidth="1"/>
    <col min="12034" max="12034" width="10.7109375" customWidth="1"/>
    <col min="12035" max="12035" width="16.5703125" customWidth="1"/>
    <col min="12036" max="12036" width="10.28515625" customWidth="1"/>
    <col min="12037" max="12037" width="39.42578125" customWidth="1"/>
    <col min="12038" max="12039" width="15.42578125" customWidth="1"/>
    <col min="12040" max="12040" width="13.42578125" customWidth="1"/>
    <col min="12289" max="12289" width="7.85546875" customWidth="1"/>
    <col min="12290" max="12290" width="10.7109375" customWidth="1"/>
    <col min="12291" max="12291" width="16.5703125" customWidth="1"/>
    <col min="12292" max="12292" width="10.28515625" customWidth="1"/>
    <col min="12293" max="12293" width="39.42578125" customWidth="1"/>
    <col min="12294" max="12295" width="15.42578125" customWidth="1"/>
    <col min="12296" max="12296" width="13.42578125" customWidth="1"/>
    <col min="12545" max="12545" width="7.85546875" customWidth="1"/>
    <col min="12546" max="12546" width="10.7109375" customWidth="1"/>
    <col min="12547" max="12547" width="16.5703125" customWidth="1"/>
    <col min="12548" max="12548" width="10.28515625" customWidth="1"/>
    <col min="12549" max="12549" width="39.42578125" customWidth="1"/>
    <col min="12550" max="12551" width="15.42578125" customWidth="1"/>
    <col min="12552" max="12552" width="13.42578125" customWidth="1"/>
    <col min="12801" max="12801" width="7.85546875" customWidth="1"/>
    <col min="12802" max="12802" width="10.7109375" customWidth="1"/>
    <col min="12803" max="12803" width="16.5703125" customWidth="1"/>
    <col min="12804" max="12804" width="10.28515625" customWidth="1"/>
    <col min="12805" max="12805" width="39.42578125" customWidth="1"/>
    <col min="12806" max="12807" width="15.42578125" customWidth="1"/>
    <col min="12808" max="12808" width="13.42578125" customWidth="1"/>
    <col min="13057" max="13057" width="7.85546875" customWidth="1"/>
    <col min="13058" max="13058" width="10.7109375" customWidth="1"/>
    <col min="13059" max="13059" width="16.5703125" customWidth="1"/>
    <col min="13060" max="13060" width="10.28515625" customWidth="1"/>
    <col min="13061" max="13061" width="39.42578125" customWidth="1"/>
    <col min="13062" max="13063" width="15.42578125" customWidth="1"/>
    <col min="13064" max="13064" width="13.42578125" customWidth="1"/>
    <col min="13313" max="13313" width="7.85546875" customWidth="1"/>
    <col min="13314" max="13314" width="10.7109375" customWidth="1"/>
    <col min="13315" max="13315" width="16.5703125" customWidth="1"/>
    <col min="13316" max="13316" width="10.28515625" customWidth="1"/>
    <col min="13317" max="13317" width="39.42578125" customWidth="1"/>
    <col min="13318" max="13319" width="15.42578125" customWidth="1"/>
    <col min="13320" max="13320" width="13.42578125" customWidth="1"/>
    <col min="13569" max="13569" width="7.85546875" customWidth="1"/>
    <col min="13570" max="13570" width="10.7109375" customWidth="1"/>
    <col min="13571" max="13571" width="16.5703125" customWidth="1"/>
    <col min="13572" max="13572" width="10.28515625" customWidth="1"/>
    <col min="13573" max="13573" width="39.42578125" customWidth="1"/>
    <col min="13574" max="13575" width="15.42578125" customWidth="1"/>
    <col min="13576" max="13576" width="13.42578125" customWidth="1"/>
    <col min="13825" max="13825" width="7.85546875" customWidth="1"/>
    <col min="13826" max="13826" width="10.7109375" customWidth="1"/>
    <col min="13827" max="13827" width="16.5703125" customWidth="1"/>
    <col min="13828" max="13828" width="10.28515625" customWidth="1"/>
    <col min="13829" max="13829" width="39.42578125" customWidth="1"/>
    <col min="13830" max="13831" width="15.42578125" customWidth="1"/>
    <col min="13832" max="13832" width="13.42578125" customWidth="1"/>
    <col min="14081" max="14081" width="7.85546875" customWidth="1"/>
    <col min="14082" max="14082" width="10.7109375" customWidth="1"/>
    <col min="14083" max="14083" width="16.5703125" customWidth="1"/>
    <col min="14084" max="14084" width="10.28515625" customWidth="1"/>
    <col min="14085" max="14085" width="39.42578125" customWidth="1"/>
    <col min="14086" max="14087" width="15.42578125" customWidth="1"/>
    <col min="14088" max="14088" width="13.42578125" customWidth="1"/>
    <col min="14337" max="14337" width="7.85546875" customWidth="1"/>
    <col min="14338" max="14338" width="10.7109375" customWidth="1"/>
    <col min="14339" max="14339" width="16.5703125" customWidth="1"/>
    <col min="14340" max="14340" width="10.28515625" customWidth="1"/>
    <col min="14341" max="14341" width="39.42578125" customWidth="1"/>
    <col min="14342" max="14343" width="15.42578125" customWidth="1"/>
    <col min="14344" max="14344" width="13.42578125" customWidth="1"/>
    <col min="14593" max="14593" width="7.85546875" customWidth="1"/>
    <col min="14594" max="14594" width="10.7109375" customWidth="1"/>
    <col min="14595" max="14595" width="16.5703125" customWidth="1"/>
    <col min="14596" max="14596" width="10.28515625" customWidth="1"/>
    <col min="14597" max="14597" width="39.42578125" customWidth="1"/>
    <col min="14598" max="14599" width="15.42578125" customWidth="1"/>
    <col min="14600" max="14600" width="13.42578125" customWidth="1"/>
    <col min="14849" max="14849" width="7.85546875" customWidth="1"/>
    <col min="14850" max="14850" width="10.7109375" customWidth="1"/>
    <col min="14851" max="14851" width="16.5703125" customWidth="1"/>
    <col min="14852" max="14852" width="10.28515625" customWidth="1"/>
    <col min="14853" max="14853" width="39.42578125" customWidth="1"/>
    <col min="14854" max="14855" width="15.42578125" customWidth="1"/>
    <col min="14856" max="14856" width="13.42578125" customWidth="1"/>
    <col min="15105" max="15105" width="7.85546875" customWidth="1"/>
    <col min="15106" max="15106" width="10.7109375" customWidth="1"/>
    <col min="15107" max="15107" width="16.5703125" customWidth="1"/>
    <col min="15108" max="15108" width="10.28515625" customWidth="1"/>
    <col min="15109" max="15109" width="39.42578125" customWidth="1"/>
    <col min="15110" max="15111" width="15.42578125" customWidth="1"/>
    <col min="15112" max="15112" width="13.42578125" customWidth="1"/>
    <col min="15361" max="15361" width="7.85546875" customWidth="1"/>
    <col min="15362" max="15362" width="10.7109375" customWidth="1"/>
    <col min="15363" max="15363" width="16.5703125" customWidth="1"/>
    <col min="15364" max="15364" width="10.28515625" customWidth="1"/>
    <col min="15365" max="15365" width="39.42578125" customWidth="1"/>
    <col min="15366" max="15367" width="15.42578125" customWidth="1"/>
    <col min="15368" max="15368" width="13.42578125" customWidth="1"/>
    <col min="15617" max="15617" width="7.85546875" customWidth="1"/>
    <col min="15618" max="15618" width="10.7109375" customWidth="1"/>
    <col min="15619" max="15619" width="16.5703125" customWidth="1"/>
    <col min="15620" max="15620" width="10.28515625" customWidth="1"/>
    <col min="15621" max="15621" width="39.42578125" customWidth="1"/>
    <col min="15622" max="15623" width="15.42578125" customWidth="1"/>
    <col min="15624" max="15624" width="13.42578125" customWidth="1"/>
    <col min="15873" max="15873" width="7.85546875" customWidth="1"/>
    <col min="15874" max="15874" width="10.7109375" customWidth="1"/>
    <col min="15875" max="15875" width="16.5703125" customWidth="1"/>
    <col min="15876" max="15876" width="10.28515625" customWidth="1"/>
    <col min="15877" max="15877" width="39.42578125" customWidth="1"/>
    <col min="15878" max="15879" width="15.42578125" customWidth="1"/>
    <col min="15880" max="15880" width="13.42578125" customWidth="1"/>
    <col min="16129" max="16129" width="7.85546875" customWidth="1"/>
    <col min="16130" max="16130" width="10.7109375" customWidth="1"/>
    <col min="16131" max="16131" width="16.5703125" customWidth="1"/>
    <col min="16132" max="16132" width="10.28515625" customWidth="1"/>
    <col min="16133" max="16133" width="39.42578125" customWidth="1"/>
    <col min="16134" max="16135" width="15.42578125" customWidth="1"/>
    <col min="16136" max="16136" width="13.42578125" customWidth="1"/>
  </cols>
  <sheetData>
    <row r="1" spans="1:9" ht="15">
      <c r="A1" s="217"/>
      <c r="B1" s="217"/>
      <c r="C1" s="217"/>
      <c r="D1" s="217"/>
      <c r="E1" s="217"/>
      <c r="F1" s="1"/>
      <c r="G1" s="1"/>
      <c r="H1" s="12" t="s">
        <v>544</v>
      </c>
    </row>
    <row r="2" spans="1:9" ht="15">
      <c r="A2" s="178"/>
      <c r="B2" s="1"/>
      <c r="C2" s="1"/>
      <c r="D2" s="1"/>
      <c r="E2" s="1"/>
      <c r="F2" s="1"/>
      <c r="G2" s="1"/>
      <c r="H2" s="12" t="s">
        <v>520</v>
      </c>
    </row>
    <row r="3" spans="1:9" ht="15">
      <c r="A3" s="179"/>
      <c r="B3" s="2"/>
      <c r="C3" s="2"/>
      <c r="D3" s="2"/>
      <c r="E3" s="2"/>
      <c r="F3" s="2"/>
      <c r="G3" s="2"/>
      <c r="H3" s="12" t="s">
        <v>521</v>
      </c>
    </row>
    <row r="4" spans="1:9" ht="15">
      <c r="A4" s="179"/>
      <c r="B4" s="2"/>
      <c r="C4" s="2"/>
      <c r="D4" s="2"/>
      <c r="E4" s="3"/>
      <c r="F4" s="3"/>
      <c r="G4" s="2"/>
      <c r="H4" s="12" t="s">
        <v>1049</v>
      </c>
    </row>
    <row r="5" spans="1:9">
      <c r="A5" s="1"/>
      <c r="B5" s="1"/>
      <c r="C5" s="1"/>
      <c r="D5" s="1"/>
      <c r="E5" s="1"/>
      <c r="F5" s="1"/>
      <c r="G5" s="1"/>
      <c r="H5" s="1"/>
    </row>
    <row r="6" spans="1:9" ht="42" customHeight="1">
      <c r="A6" s="223" t="s">
        <v>1044</v>
      </c>
      <c r="B6" s="223"/>
      <c r="C6" s="223"/>
      <c r="D6" s="223"/>
      <c r="E6" s="223"/>
      <c r="F6" s="224"/>
      <c r="G6" s="224"/>
      <c r="H6" s="224"/>
    </row>
    <row r="7" spans="1:9">
      <c r="A7" s="221"/>
      <c r="B7" s="222"/>
      <c r="C7" s="222"/>
      <c r="D7" s="222"/>
      <c r="E7" s="222"/>
    </row>
    <row r="8" spans="1:9">
      <c r="A8" s="14"/>
      <c r="B8" s="14"/>
      <c r="C8" s="14"/>
      <c r="D8" s="14"/>
      <c r="E8" s="14"/>
      <c r="F8" s="14"/>
      <c r="G8" s="1"/>
      <c r="H8" s="1"/>
    </row>
    <row r="9" spans="1:9" ht="64.5" customHeight="1">
      <c r="A9" s="188" t="s">
        <v>1045</v>
      </c>
      <c r="B9" s="188" t="s">
        <v>1046</v>
      </c>
      <c r="C9" s="188" t="s">
        <v>1047</v>
      </c>
      <c r="D9" s="189" t="s">
        <v>511</v>
      </c>
      <c r="E9" s="189" t="s">
        <v>545</v>
      </c>
      <c r="F9" s="189" t="s">
        <v>512</v>
      </c>
      <c r="G9" s="189" t="s">
        <v>513</v>
      </c>
      <c r="H9" s="190" t="s">
        <v>514</v>
      </c>
    </row>
    <row r="10" spans="1:9" ht="13.5" customHeight="1">
      <c r="A10" s="181" t="s">
        <v>515</v>
      </c>
      <c r="B10" s="181" t="s">
        <v>516</v>
      </c>
      <c r="C10" s="181" t="s">
        <v>517</v>
      </c>
      <c r="D10" s="191" t="s">
        <v>518</v>
      </c>
      <c r="E10" s="191" t="s">
        <v>519</v>
      </c>
      <c r="F10" s="191" t="s">
        <v>546</v>
      </c>
      <c r="G10" s="191" t="s">
        <v>547</v>
      </c>
      <c r="H10" s="192">
        <v>8</v>
      </c>
    </row>
    <row r="11" spans="1:9" ht="41.25" customHeight="1">
      <c r="A11" s="186" t="s">
        <v>548</v>
      </c>
      <c r="B11" s="186"/>
      <c r="C11" s="186"/>
      <c r="D11" s="186"/>
      <c r="E11" s="17" t="s">
        <v>549</v>
      </c>
      <c r="F11" s="10">
        <v>234155.36</v>
      </c>
      <c r="G11" s="10">
        <v>223268.05</v>
      </c>
      <c r="H11" s="203">
        <f>(G11/F11)*100</f>
        <v>95.35039044162815</v>
      </c>
    </row>
    <row r="12" spans="1:9" ht="34.5" customHeight="1">
      <c r="A12" s="4" t="s">
        <v>548</v>
      </c>
      <c r="B12" s="171" t="s">
        <v>522</v>
      </c>
      <c r="C12" s="16"/>
      <c r="D12" s="16"/>
      <c r="E12" s="19" t="s">
        <v>523</v>
      </c>
      <c r="F12" s="5">
        <f>F13+F24+F57+F61</f>
        <v>69048.25</v>
      </c>
      <c r="G12" s="5">
        <f>G13+G24+G57+G61</f>
        <v>67554.59</v>
      </c>
      <c r="H12" s="202">
        <f>(G12/F12)*100</f>
        <v>97.836788043143741</v>
      </c>
    </row>
    <row r="13" spans="1:9" ht="74.25" customHeight="1" outlineLevel="1">
      <c r="A13" s="4" t="s">
        <v>548</v>
      </c>
      <c r="B13" s="4" t="s">
        <v>0</v>
      </c>
      <c r="C13" s="4"/>
      <c r="D13" s="4"/>
      <c r="E13" s="20" t="s">
        <v>1</v>
      </c>
      <c r="F13" s="5">
        <v>2957.52</v>
      </c>
      <c r="G13" s="5">
        <v>2955.28</v>
      </c>
      <c r="H13" s="202">
        <f t="shared" ref="H13:H76" si="0">(G13/F13)*100</f>
        <v>99.924260867213079</v>
      </c>
      <c r="I13" s="193"/>
    </row>
    <row r="14" spans="1:9" ht="74.25" customHeight="1" outlineLevel="2">
      <c r="A14" s="4" t="s">
        <v>548</v>
      </c>
      <c r="B14" s="4" t="s">
        <v>0</v>
      </c>
      <c r="C14" s="4" t="s">
        <v>836</v>
      </c>
      <c r="D14" s="4"/>
      <c r="E14" s="6" t="s">
        <v>837</v>
      </c>
      <c r="F14" s="5">
        <v>2205.2600000000002</v>
      </c>
      <c r="G14" s="5">
        <v>2203.0100000000002</v>
      </c>
      <c r="H14" s="202">
        <f t="shared" si="0"/>
        <v>99.897971214278584</v>
      </c>
      <c r="I14" s="193"/>
    </row>
    <row r="15" spans="1:9" ht="76.5" customHeight="1" outlineLevel="3">
      <c r="A15" s="4" t="s">
        <v>548</v>
      </c>
      <c r="B15" s="4" t="s">
        <v>0</v>
      </c>
      <c r="C15" s="4" t="s">
        <v>838</v>
      </c>
      <c r="D15" s="4"/>
      <c r="E15" s="6" t="s">
        <v>839</v>
      </c>
      <c r="F15" s="5">
        <v>2205.2600000000002</v>
      </c>
      <c r="G15" s="5">
        <v>2203.0100000000002</v>
      </c>
      <c r="H15" s="202">
        <f t="shared" si="0"/>
        <v>99.897971214278584</v>
      </c>
      <c r="I15" s="193"/>
    </row>
    <row r="16" spans="1:9" ht="48" customHeight="1" outlineLevel="4">
      <c r="A16" s="4" t="s">
        <v>548</v>
      </c>
      <c r="B16" s="4" t="s">
        <v>0</v>
      </c>
      <c r="C16" s="4" t="s">
        <v>840</v>
      </c>
      <c r="D16" s="4"/>
      <c r="E16" s="6" t="s">
        <v>42</v>
      </c>
      <c r="F16" s="5">
        <v>2205.2600000000002</v>
      </c>
      <c r="G16" s="5">
        <v>2203.0100000000002</v>
      </c>
      <c r="H16" s="202">
        <f t="shared" si="0"/>
        <v>99.897971214278584</v>
      </c>
      <c r="I16" s="193"/>
    </row>
    <row r="17" spans="1:9" ht="38.25" customHeight="1" outlineLevel="5">
      <c r="A17" s="4" t="s">
        <v>548</v>
      </c>
      <c r="B17" s="4" t="s">
        <v>0</v>
      </c>
      <c r="C17" s="4" t="s">
        <v>841</v>
      </c>
      <c r="D17" s="4"/>
      <c r="E17" s="6" t="s">
        <v>4</v>
      </c>
      <c r="F17" s="5">
        <v>2205.2600000000002</v>
      </c>
      <c r="G17" s="5">
        <v>2203.0100000000002</v>
      </c>
      <c r="H17" s="202">
        <f t="shared" si="0"/>
        <v>99.897971214278584</v>
      </c>
      <c r="I17" s="193"/>
    </row>
    <row r="18" spans="1:9" ht="110.25" outlineLevel="7">
      <c r="A18" s="4" t="s">
        <v>548</v>
      </c>
      <c r="B18" s="4" t="s">
        <v>0</v>
      </c>
      <c r="C18" s="4" t="s">
        <v>841</v>
      </c>
      <c r="D18" s="4" t="s">
        <v>5</v>
      </c>
      <c r="E18" s="6" t="s">
        <v>6</v>
      </c>
      <c r="F18" s="5">
        <v>2205.2600000000002</v>
      </c>
      <c r="G18" s="5">
        <v>2203.0100000000002</v>
      </c>
      <c r="H18" s="202">
        <f t="shared" si="0"/>
        <v>99.897971214278584</v>
      </c>
      <c r="I18" s="193"/>
    </row>
    <row r="19" spans="1:9" ht="63" outlineLevel="2">
      <c r="A19" s="4" t="s">
        <v>548</v>
      </c>
      <c r="B19" s="4" t="s">
        <v>0</v>
      </c>
      <c r="C19" s="4" t="s">
        <v>2</v>
      </c>
      <c r="D19" s="4"/>
      <c r="E19" s="6" t="s">
        <v>3</v>
      </c>
      <c r="F19" s="5">
        <v>752.27</v>
      </c>
      <c r="G19" s="5">
        <v>752.27</v>
      </c>
      <c r="H19" s="202">
        <f t="shared" si="0"/>
        <v>100</v>
      </c>
      <c r="I19" s="193"/>
    </row>
    <row r="20" spans="1:9" ht="78.75" outlineLevel="3">
      <c r="A20" s="4" t="s">
        <v>548</v>
      </c>
      <c r="B20" s="4" t="s">
        <v>0</v>
      </c>
      <c r="C20" s="4" t="s">
        <v>7</v>
      </c>
      <c r="D20" s="4"/>
      <c r="E20" s="6" t="s">
        <v>8</v>
      </c>
      <c r="F20" s="5">
        <v>582.27</v>
      </c>
      <c r="G20" s="5">
        <v>582.27</v>
      </c>
      <c r="H20" s="202">
        <f t="shared" si="0"/>
        <v>100</v>
      </c>
      <c r="I20" s="193"/>
    </row>
    <row r="21" spans="1:9" ht="110.25" outlineLevel="7">
      <c r="A21" s="4" t="s">
        <v>548</v>
      </c>
      <c r="B21" s="4" t="s">
        <v>0</v>
      </c>
      <c r="C21" s="4" t="s">
        <v>7</v>
      </c>
      <c r="D21" s="4" t="s">
        <v>5</v>
      </c>
      <c r="E21" s="6" t="s">
        <v>6</v>
      </c>
      <c r="F21" s="5">
        <v>582.27</v>
      </c>
      <c r="G21" s="5">
        <v>582.27</v>
      </c>
      <c r="H21" s="202">
        <f t="shared" si="0"/>
        <v>100</v>
      </c>
      <c r="I21" s="193"/>
    </row>
    <row r="22" spans="1:9" ht="47.25" outlineLevel="3">
      <c r="A22" s="4" t="s">
        <v>548</v>
      </c>
      <c r="B22" s="4" t="s">
        <v>0</v>
      </c>
      <c r="C22" s="4" t="s">
        <v>9</v>
      </c>
      <c r="D22" s="4"/>
      <c r="E22" s="6" t="s">
        <v>10</v>
      </c>
      <c r="F22" s="5">
        <v>170</v>
      </c>
      <c r="G22" s="5">
        <v>170</v>
      </c>
      <c r="H22" s="202">
        <f t="shared" si="0"/>
        <v>100</v>
      </c>
      <c r="I22" s="193"/>
    </row>
    <row r="23" spans="1:9" ht="110.25" outlineLevel="7">
      <c r="A23" s="4" t="s">
        <v>548</v>
      </c>
      <c r="B23" s="4" t="s">
        <v>0</v>
      </c>
      <c r="C23" s="4" t="s">
        <v>9</v>
      </c>
      <c r="D23" s="4" t="s">
        <v>5</v>
      </c>
      <c r="E23" s="6" t="s">
        <v>6</v>
      </c>
      <c r="F23" s="5">
        <v>170</v>
      </c>
      <c r="G23" s="5">
        <v>170</v>
      </c>
      <c r="H23" s="202">
        <f t="shared" si="0"/>
        <v>100</v>
      </c>
      <c r="I23" s="193"/>
    </row>
    <row r="24" spans="1:9" ht="120.75" customHeight="1" outlineLevel="1">
      <c r="A24" s="4" t="s">
        <v>548</v>
      </c>
      <c r="B24" s="4" t="s">
        <v>19</v>
      </c>
      <c r="C24" s="4"/>
      <c r="D24" s="4"/>
      <c r="E24" s="20" t="s">
        <v>20</v>
      </c>
      <c r="F24" s="5">
        <v>44467.040000000001</v>
      </c>
      <c r="G24" s="5">
        <v>43718.18</v>
      </c>
      <c r="H24" s="202">
        <f t="shared" si="0"/>
        <v>98.315921185669211</v>
      </c>
      <c r="I24" s="193"/>
    </row>
    <row r="25" spans="1:9" ht="63" outlineLevel="2">
      <c r="A25" s="4" t="s">
        <v>548</v>
      </c>
      <c r="B25" s="4" t="s">
        <v>19</v>
      </c>
      <c r="C25" s="4" t="s">
        <v>836</v>
      </c>
      <c r="D25" s="4"/>
      <c r="E25" s="6" t="s">
        <v>837</v>
      </c>
      <c r="F25" s="5">
        <v>43903.32</v>
      </c>
      <c r="G25" s="5">
        <v>43154.46</v>
      </c>
      <c r="H25" s="202">
        <f t="shared" si="0"/>
        <v>98.294297561095604</v>
      </c>
      <c r="I25" s="193"/>
    </row>
    <row r="26" spans="1:9" ht="63" outlineLevel="3">
      <c r="A26" s="4" t="s">
        <v>548</v>
      </c>
      <c r="B26" s="4" t="s">
        <v>19</v>
      </c>
      <c r="C26" s="4" t="s">
        <v>838</v>
      </c>
      <c r="D26" s="4"/>
      <c r="E26" s="6" t="s">
        <v>839</v>
      </c>
      <c r="F26" s="5">
        <v>43903.32</v>
      </c>
      <c r="G26" s="5">
        <v>43154.46</v>
      </c>
      <c r="H26" s="202">
        <f t="shared" si="0"/>
        <v>98.294297561095604</v>
      </c>
      <c r="I26" s="193"/>
    </row>
    <row r="27" spans="1:9" ht="47.25" outlineLevel="4">
      <c r="A27" s="4" t="s">
        <v>548</v>
      </c>
      <c r="B27" s="4" t="s">
        <v>19</v>
      </c>
      <c r="C27" s="4" t="s">
        <v>840</v>
      </c>
      <c r="D27" s="4"/>
      <c r="E27" s="6" t="s">
        <v>42</v>
      </c>
      <c r="F27" s="5">
        <v>43903.32</v>
      </c>
      <c r="G27" s="5">
        <v>43154.46</v>
      </c>
      <c r="H27" s="202">
        <f t="shared" si="0"/>
        <v>98.294297561095604</v>
      </c>
      <c r="I27" s="193"/>
    </row>
    <row r="28" spans="1:9" ht="31.5" outlineLevel="5">
      <c r="A28" s="4" t="s">
        <v>548</v>
      </c>
      <c r="B28" s="4" t="s">
        <v>19</v>
      </c>
      <c r="C28" s="4" t="s">
        <v>842</v>
      </c>
      <c r="D28" s="4"/>
      <c r="E28" s="6" t="s">
        <v>16</v>
      </c>
      <c r="F28" s="5">
        <v>41490.99</v>
      </c>
      <c r="G28" s="5">
        <v>40742.14</v>
      </c>
      <c r="H28" s="202">
        <f t="shared" si="0"/>
        <v>98.195150320587672</v>
      </c>
      <c r="I28" s="193"/>
    </row>
    <row r="29" spans="1:9" ht="110.25" outlineLevel="7">
      <c r="A29" s="4" t="s">
        <v>548</v>
      </c>
      <c r="B29" s="4" t="s">
        <v>19</v>
      </c>
      <c r="C29" s="4" t="s">
        <v>842</v>
      </c>
      <c r="D29" s="4" t="s">
        <v>5</v>
      </c>
      <c r="E29" s="6" t="s">
        <v>6</v>
      </c>
      <c r="F29" s="5">
        <v>32230.54</v>
      </c>
      <c r="G29" s="5">
        <v>32202.26</v>
      </c>
      <c r="H29" s="202">
        <f t="shared" si="0"/>
        <v>99.912257132520892</v>
      </c>
      <c r="I29" s="193"/>
    </row>
    <row r="30" spans="1:9" ht="47.25" outlineLevel="7">
      <c r="A30" s="4" t="s">
        <v>548</v>
      </c>
      <c r="B30" s="4" t="s">
        <v>19</v>
      </c>
      <c r="C30" s="4" t="s">
        <v>842</v>
      </c>
      <c r="D30" s="4" t="s">
        <v>17</v>
      </c>
      <c r="E30" s="6" t="s">
        <v>18</v>
      </c>
      <c r="F30" s="5">
        <v>8867.77</v>
      </c>
      <c r="G30" s="5">
        <v>8147.19</v>
      </c>
      <c r="H30" s="202">
        <f t="shared" si="0"/>
        <v>91.874169041371161</v>
      </c>
      <c r="I30" s="193"/>
    </row>
    <row r="31" spans="1:9" ht="31.5" outlineLevel="7">
      <c r="A31" s="4" t="s">
        <v>548</v>
      </c>
      <c r="B31" s="4" t="s">
        <v>19</v>
      </c>
      <c r="C31" s="4" t="s">
        <v>842</v>
      </c>
      <c r="D31" s="4" t="s">
        <v>384</v>
      </c>
      <c r="E31" s="6" t="s">
        <v>385</v>
      </c>
      <c r="F31" s="5">
        <v>84.54</v>
      </c>
      <c r="G31" s="5">
        <v>84.54</v>
      </c>
      <c r="H31" s="202">
        <f t="shared" si="0"/>
        <v>100</v>
      </c>
      <c r="I31" s="193"/>
    </row>
    <row r="32" spans="1:9" ht="15.75" outlineLevel="7">
      <c r="A32" s="4" t="s">
        <v>548</v>
      </c>
      <c r="B32" s="4" t="s">
        <v>19</v>
      </c>
      <c r="C32" s="4" t="s">
        <v>842</v>
      </c>
      <c r="D32" s="4" t="s">
        <v>21</v>
      </c>
      <c r="E32" s="6" t="s">
        <v>22</v>
      </c>
      <c r="F32" s="5">
        <v>308.14999999999998</v>
      </c>
      <c r="G32" s="5">
        <v>308.14999999999998</v>
      </c>
      <c r="H32" s="202">
        <f t="shared" si="0"/>
        <v>100</v>
      </c>
      <c r="I32" s="193"/>
    </row>
    <row r="33" spans="1:9" ht="117.75" customHeight="1" outlineLevel="5">
      <c r="A33" s="4" t="s">
        <v>548</v>
      </c>
      <c r="B33" s="4" t="s">
        <v>19</v>
      </c>
      <c r="C33" s="4" t="s">
        <v>843</v>
      </c>
      <c r="D33" s="4"/>
      <c r="E33" s="6" t="s">
        <v>23</v>
      </c>
      <c r="F33" s="5">
        <v>16.399999999999999</v>
      </c>
      <c r="G33" s="5">
        <v>16.399999999999999</v>
      </c>
      <c r="H33" s="202">
        <f t="shared" si="0"/>
        <v>100</v>
      </c>
      <c r="I33" s="193"/>
    </row>
    <row r="34" spans="1:9" ht="110.25" outlineLevel="7">
      <c r="A34" s="4" t="s">
        <v>548</v>
      </c>
      <c r="B34" s="4" t="s">
        <v>19</v>
      </c>
      <c r="C34" s="4" t="s">
        <v>843</v>
      </c>
      <c r="D34" s="4" t="s">
        <v>5</v>
      </c>
      <c r="E34" s="6" t="s">
        <v>6</v>
      </c>
      <c r="F34" s="5">
        <v>16.399999999999999</v>
      </c>
      <c r="G34" s="5">
        <v>16.399999999999999</v>
      </c>
      <c r="H34" s="202">
        <f t="shared" si="0"/>
        <v>100</v>
      </c>
      <c r="I34" s="193"/>
    </row>
    <row r="35" spans="1:9" ht="78.75" outlineLevel="5">
      <c r="A35" s="4" t="s">
        <v>548</v>
      </c>
      <c r="B35" s="4" t="s">
        <v>19</v>
      </c>
      <c r="C35" s="4" t="s">
        <v>844</v>
      </c>
      <c r="D35" s="4"/>
      <c r="E35" s="6" t="s">
        <v>24</v>
      </c>
      <c r="F35" s="5">
        <v>523.4</v>
      </c>
      <c r="G35" s="5">
        <v>523.4</v>
      </c>
      <c r="H35" s="202">
        <f t="shared" si="0"/>
        <v>100</v>
      </c>
      <c r="I35" s="193"/>
    </row>
    <row r="36" spans="1:9" ht="110.25" outlineLevel="7">
      <c r="A36" s="4" t="s">
        <v>548</v>
      </c>
      <c r="B36" s="4" t="s">
        <v>19</v>
      </c>
      <c r="C36" s="4" t="s">
        <v>844</v>
      </c>
      <c r="D36" s="4" t="s">
        <v>5</v>
      </c>
      <c r="E36" s="6" t="s">
        <v>6</v>
      </c>
      <c r="F36" s="5">
        <v>447.55</v>
      </c>
      <c r="G36" s="5">
        <v>447.55</v>
      </c>
      <c r="H36" s="202">
        <f t="shared" si="0"/>
        <v>100</v>
      </c>
      <c r="I36" s="193"/>
    </row>
    <row r="37" spans="1:9" ht="59.25" customHeight="1" outlineLevel="7">
      <c r="A37" s="4" t="s">
        <v>548</v>
      </c>
      <c r="B37" s="4" t="s">
        <v>19</v>
      </c>
      <c r="C37" s="4" t="s">
        <v>844</v>
      </c>
      <c r="D37" s="4" t="s">
        <v>17</v>
      </c>
      <c r="E37" s="6" t="s">
        <v>18</v>
      </c>
      <c r="F37" s="5">
        <v>75.849999999999994</v>
      </c>
      <c r="G37" s="5">
        <v>75.849999999999994</v>
      </c>
      <c r="H37" s="202">
        <f t="shared" si="0"/>
        <v>100</v>
      </c>
      <c r="I37" s="193"/>
    </row>
    <row r="38" spans="1:9" ht="42" customHeight="1" outlineLevel="5">
      <c r="A38" s="4" t="s">
        <v>548</v>
      </c>
      <c r="B38" s="4" t="s">
        <v>19</v>
      </c>
      <c r="C38" s="4" t="s">
        <v>845</v>
      </c>
      <c r="D38" s="4"/>
      <c r="E38" s="6" t="s">
        <v>25</v>
      </c>
      <c r="F38" s="5">
        <v>12.2</v>
      </c>
      <c r="G38" s="5">
        <v>12.2</v>
      </c>
      <c r="H38" s="202">
        <f t="shared" si="0"/>
        <v>100</v>
      </c>
      <c r="I38" s="193"/>
    </row>
    <row r="39" spans="1:9" ht="47.25" outlineLevel="7">
      <c r="A39" s="4" t="s">
        <v>548</v>
      </c>
      <c r="B39" s="4" t="s">
        <v>19</v>
      </c>
      <c r="C39" s="4" t="s">
        <v>845</v>
      </c>
      <c r="D39" s="4" t="s">
        <v>17</v>
      </c>
      <c r="E39" s="6" t="s">
        <v>18</v>
      </c>
      <c r="F39" s="5">
        <v>12.2</v>
      </c>
      <c r="G39" s="5">
        <v>12.2</v>
      </c>
      <c r="H39" s="202">
        <f t="shared" si="0"/>
        <v>100</v>
      </c>
      <c r="I39" s="193"/>
    </row>
    <row r="40" spans="1:9" ht="63" outlineLevel="5">
      <c r="A40" s="4" t="s">
        <v>548</v>
      </c>
      <c r="B40" s="4" t="s">
        <v>19</v>
      </c>
      <c r="C40" s="4" t="s">
        <v>846</v>
      </c>
      <c r="D40" s="4"/>
      <c r="E40" s="6" t="s">
        <v>26</v>
      </c>
      <c r="F40" s="5">
        <v>69.3</v>
      </c>
      <c r="G40" s="5">
        <v>69.3</v>
      </c>
      <c r="H40" s="202">
        <f t="shared" si="0"/>
        <v>100</v>
      </c>
      <c r="I40" s="193"/>
    </row>
    <row r="41" spans="1:9" ht="120.75" customHeight="1" outlineLevel="7">
      <c r="A41" s="4" t="s">
        <v>548</v>
      </c>
      <c r="B41" s="4" t="s">
        <v>19</v>
      </c>
      <c r="C41" s="4" t="s">
        <v>846</v>
      </c>
      <c r="D41" s="4" t="s">
        <v>5</v>
      </c>
      <c r="E41" s="6" t="s">
        <v>6</v>
      </c>
      <c r="F41" s="5">
        <v>64.3</v>
      </c>
      <c r="G41" s="5">
        <v>64.3</v>
      </c>
      <c r="H41" s="202">
        <f t="shared" si="0"/>
        <v>100</v>
      </c>
      <c r="I41" s="193"/>
    </row>
    <row r="42" spans="1:9" ht="61.5" customHeight="1" outlineLevel="7">
      <c r="A42" s="4" t="s">
        <v>548</v>
      </c>
      <c r="B42" s="4" t="s">
        <v>19</v>
      </c>
      <c r="C42" s="4" t="s">
        <v>846</v>
      </c>
      <c r="D42" s="4" t="s">
        <v>17</v>
      </c>
      <c r="E42" s="6" t="s">
        <v>18</v>
      </c>
      <c r="F42" s="5">
        <v>5</v>
      </c>
      <c r="G42" s="5">
        <v>5</v>
      </c>
      <c r="H42" s="202">
        <f t="shared" si="0"/>
        <v>100</v>
      </c>
      <c r="I42" s="193"/>
    </row>
    <row r="43" spans="1:9" ht="57" customHeight="1" outlineLevel="5">
      <c r="A43" s="4" t="s">
        <v>548</v>
      </c>
      <c r="B43" s="4" t="s">
        <v>19</v>
      </c>
      <c r="C43" s="4" t="s">
        <v>847</v>
      </c>
      <c r="D43" s="4"/>
      <c r="E43" s="6" t="s">
        <v>27</v>
      </c>
      <c r="F43" s="5">
        <v>1262.0999999999999</v>
      </c>
      <c r="G43" s="5">
        <v>1262.0999999999999</v>
      </c>
      <c r="H43" s="202">
        <f t="shared" si="0"/>
        <v>100</v>
      </c>
      <c r="I43" s="193"/>
    </row>
    <row r="44" spans="1:9" ht="120.75" customHeight="1" outlineLevel="7">
      <c r="A44" s="4" t="s">
        <v>548</v>
      </c>
      <c r="B44" s="4" t="s">
        <v>19</v>
      </c>
      <c r="C44" s="4" t="s">
        <v>847</v>
      </c>
      <c r="D44" s="4" t="s">
        <v>5</v>
      </c>
      <c r="E44" s="6" t="s">
        <v>6</v>
      </c>
      <c r="F44" s="5">
        <v>1219.6099999999999</v>
      </c>
      <c r="G44" s="5">
        <v>1219.6099999999999</v>
      </c>
      <c r="H44" s="202">
        <f t="shared" si="0"/>
        <v>100</v>
      </c>
      <c r="I44" s="193"/>
    </row>
    <row r="45" spans="1:9" ht="47.25" outlineLevel="7">
      <c r="A45" s="4" t="s">
        <v>548</v>
      </c>
      <c r="B45" s="4" t="s">
        <v>19</v>
      </c>
      <c r="C45" s="4" t="s">
        <v>847</v>
      </c>
      <c r="D45" s="4" t="s">
        <v>17</v>
      </c>
      <c r="E45" s="6" t="s">
        <v>18</v>
      </c>
      <c r="F45" s="5">
        <v>42.49</v>
      </c>
      <c r="G45" s="5">
        <v>42.49</v>
      </c>
      <c r="H45" s="202">
        <f t="shared" si="0"/>
        <v>100</v>
      </c>
      <c r="I45" s="193"/>
    </row>
    <row r="46" spans="1:9" ht="110.25" outlineLevel="5">
      <c r="A46" s="4" t="s">
        <v>548</v>
      </c>
      <c r="B46" s="4" t="s">
        <v>19</v>
      </c>
      <c r="C46" s="4" t="s">
        <v>848</v>
      </c>
      <c r="D46" s="4"/>
      <c r="E46" s="6" t="s">
        <v>28</v>
      </c>
      <c r="F46" s="5">
        <v>86.8</v>
      </c>
      <c r="G46" s="5">
        <v>86.8</v>
      </c>
      <c r="H46" s="202">
        <f t="shared" si="0"/>
        <v>100</v>
      </c>
      <c r="I46" s="193"/>
    </row>
    <row r="47" spans="1:9" ht="110.25" outlineLevel="7">
      <c r="A47" s="4" t="s">
        <v>548</v>
      </c>
      <c r="B47" s="4" t="s">
        <v>19</v>
      </c>
      <c r="C47" s="4" t="s">
        <v>848</v>
      </c>
      <c r="D47" s="4" t="s">
        <v>5</v>
      </c>
      <c r="E47" s="6" t="s">
        <v>6</v>
      </c>
      <c r="F47" s="5">
        <v>86.8</v>
      </c>
      <c r="G47" s="5">
        <v>86.8</v>
      </c>
      <c r="H47" s="202">
        <f t="shared" si="0"/>
        <v>100</v>
      </c>
      <c r="I47" s="193"/>
    </row>
    <row r="48" spans="1:9" ht="110.25" outlineLevel="5">
      <c r="A48" s="4" t="s">
        <v>548</v>
      </c>
      <c r="B48" s="4" t="s">
        <v>19</v>
      </c>
      <c r="C48" s="4" t="s">
        <v>849</v>
      </c>
      <c r="D48" s="4"/>
      <c r="E48" s="6" t="s">
        <v>29</v>
      </c>
      <c r="F48" s="5">
        <v>1.02</v>
      </c>
      <c r="G48" s="5">
        <v>1.02</v>
      </c>
      <c r="H48" s="202">
        <f t="shared" si="0"/>
        <v>100</v>
      </c>
      <c r="I48" s="193"/>
    </row>
    <row r="49" spans="1:9" ht="110.25" outlineLevel="7">
      <c r="A49" s="4" t="s">
        <v>548</v>
      </c>
      <c r="B49" s="4" t="s">
        <v>19</v>
      </c>
      <c r="C49" s="4" t="s">
        <v>849</v>
      </c>
      <c r="D49" s="4" t="s">
        <v>5</v>
      </c>
      <c r="E49" s="6" t="s">
        <v>6</v>
      </c>
      <c r="F49" s="5">
        <v>1.02</v>
      </c>
      <c r="G49" s="5">
        <v>1.02</v>
      </c>
      <c r="H49" s="202">
        <f t="shared" si="0"/>
        <v>100</v>
      </c>
      <c r="I49" s="193"/>
    </row>
    <row r="50" spans="1:9" ht="94.5" outlineLevel="5">
      <c r="A50" s="4" t="s">
        <v>548</v>
      </c>
      <c r="B50" s="4" t="s">
        <v>19</v>
      </c>
      <c r="C50" s="4" t="s">
        <v>850</v>
      </c>
      <c r="D50" s="4"/>
      <c r="E50" s="6" t="s">
        <v>30</v>
      </c>
      <c r="F50" s="5">
        <v>14.4</v>
      </c>
      <c r="G50" s="5">
        <v>14.4</v>
      </c>
      <c r="H50" s="202">
        <f t="shared" si="0"/>
        <v>100</v>
      </c>
      <c r="I50" s="193"/>
    </row>
    <row r="51" spans="1:9" ht="110.25" outlineLevel="7">
      <c r="A51" s="4" t="s">
        <v>548</v>
      </c>
      <c r="B51" s="4" t="s">
        <v>19</v>
      </c>
      <c r="C51" s="4" t="s">
        <v>850</v>
      </c>
      <c r="D51" s="4" t="s">
        <v>5</v>
      </c>
      <c r="E51" s="6" t="s">
        <v>6</v>
      </c>
      <c r="F51" s="5">
        <v>14.4</v>
      </c>
      <c r="G51" s="5">
        <v>14.4</v>
      </c>
      <c r="H51" s="202">
        <f t="shared" si="0"/>
        <v>100</v>
      </c>
      <c r="I51" s="193"/>
    </row>
    <row r="52" spans="1:9" ht="63" outlineLevel="5">
      <c r="A52" s="4" t="s">
        <v>548</v>
      </c>
      <c r="B52" s="4" t="s">
        <v>19</v>
      </c>
      <c r="C52" s="4" t="s">
        <v>851</v>
      </c>
      <c r="D52" s="4"/>
      <c r="E52" s="6" t="s">
        <v>852</v>
      </c>
      <c r="F52" s="5">
        <v>426.7</v>
      </c>
      <c r="G52" s="5">
        <v>426.7</v>
      </c>
      <c r="H52" s="202">
        <f t="shared" si="0"/>
        <v>100</v>
      </c>
      <c r="I52" s="193"/>
    </row>
    <row r="53" spans="1:9" ht="110.25" outlineLevel="7">
      <c r="A53" s="4" t="s">
        <v>548</v>
      </c>
      <c r="B53" s="4" t="s">
        <v>19</v>
      </c>
      <c r="C53" s="4" t="s">
        <v>851</v>
      </c>
      <c r="D53" s="4" t="s">
        <v>5</v>
      </c>
      <c r="E53" s="6" t="s">
        <v>6</v>
      </c>
      <c r="F53" s="5">
        <v>426.7</v>
      </c>
      <c r="G53" s="5">
        <v>426.7</v>
      </c>
      <c r="H53" s="202">
        <f t="shared" si="0"/>
        <v>100</v>
      </c>
      <c r="I53" s="193"/>
    </row>
    <row r="54" spans="1:9" ht="63" outlineLevel="2">
      <c r="A54" s="4" t="s">
        <v>548</v>
      </c>
      <c r="B54" s="4" t="s">
        <v>19</v>
      </c>
      <c r="C54" s="4" t="s">
        <v>2</v>
      </c>
      <c r="D54" s="4"/>
      <c r="E54" s="6" t="s">
        <v>3</v>
      </c>
      <c r="F54" s="5">
        <v>563.72</v>
      </c>
      <c r="G54" s="5">
        <v>563.72</v>
      </c>
      <c r="H54" s="202">
        <f t="shared" si="0"/>
        <v>100</v>
      </c>
      <c r="I54" s="193"/>
    </row>
    <row r="55" spans="1:9" ht="47.25" outlineLevel="3">
      <c r="A55" s="4" t="s">
        <v>548</v>
      </c>
      <c r="B55" s="4" t="s">
        <v>19</v>
      </c>
      <c r="C55" s="4" t="s">
        <v>9</v>
      </c>
      <c r="D55" s="4"/>
      <c r="E55" s="6" t="s">
        <v>10</v>
      </c>
      <c r="F55" s="5">
        <v>563.72</v>
      </c>
      <c r="G55" s="5">
        <v>563.72</v>
      </c>
      <c r="H55" s="202">
        <f t="shared" si="0"/>
        <v>100</v>
      </c>
      <c r="I55" s="193"/>
    </row>
    <row r="56" spans="1:9" ht="110.25" outlineLevel="7">
      <c r="A56" s="4" t="s">
        <v>548</v>
      </c>
      <c r="B56" s="4" t="s">
        <v>19</v>
      </c>
      <c r="C56" s="4" t="s">
        <v>9</v>
      </c>
      <c r="D56" s="4" t="s">
        <v>5</v>
      </c>
      <c r="E56" s="6" t="s">
        <v>6</v>
      </c>
      <c r="F56" s="5">
        <v>563.72</v>
      </c>
      <c r="G56" s="5">
        <v>563.72</v>
      </c>
      <c r="H56" s="202">
        <f t="shared" si="0"/>
        <v>100</v>
      </c>
      <c r="I56" s="193"/>
    </row>
    <row r="57" spans="1:9" ht="21.75" customHeight="1" outlineLevel="1">
      <c r="A57" s="4" t="s">
        <v>548</v>
      </c>
      <c r="B57" s="4" t="s">
        <v>31</v>
      </c>
      <c r="C57" s="4"/>
      <c r="D57" s="4"/>
      <c r="E57" s="20" t="s">
        <v>32</v>
      </c>
      <c r="F57" s="5">
        <v>7.2</v>
      </c>
      <c r="G57" s="5">
        <v>0.9</v>
      </c>
      <c r="H57" s="202">
        <f t="shared" si="0"/>
        <v>12.5</v>
      </c>
      <c r="I57" s="193"/>
    </row>
    <row r="58" spans="1:9" ht="63" outlineLevel="2">
      <c r="A58" s="4" t="s">
        <v>548</v>
      </c>
      <c r="B58" s="4" t="s">
        <v>31</v>
      </c>
      <c r="C58" s="4" t="s">
        <v>2</v>
      </c>
      <c r="D58" s="4"/>
      <c r="E58" s="6" t="s">
        <v>3</v>
      </c>
      <c r="F58" s="5">
        <v>7.2</v>
      </c>
      <c r="G58" s="5">
        <v>0.9</v>
      </c>
      <c r="H58" s="202">
        <f t="shared" si="0"/>
        <v>12.5</v>
      </c>
      <c r="I58" s="193"/>
    </row>
    <row r="59" spans="1:9" ht="94.5" outlineLevel="3">
      <c r="A59" s="4" t="s">
        <v>548</v>
      </c>
      <c r="B59" s="4" t="s">
        <v>31</v>
      </c>
      <c r="C59" s="4" t="s">
        <v>33</v>
      </c>
      <c r="D59" s="4"/>
      <c r="E59" s="6" t="s">
        <v>34</v>
      </c>
      <c r="F59" s="5">
        <v>7.2</v>
      </c>
      <c r="G59" s="5">
        <v>0.9</v>
      </c>
      <c r="H59" s="202">
        <f t="shared" si="0"/>
        <v>12.5</v>
      </c>
      <c r="I59" s="193"/>
    </row>
    <row r="60" spans="1:9" ht="47.25" outlineLevel="7">
      <c r="A60" s="4" t="s">
        <v>548</v>
      </c>
      <c r="B60" s="4" t="s">
        <v>31</v>
      </c>
      <c r="C60" s="4" t="s">
        <v>33</v>
      </c>
      <c r="D60" s="4" t="s">
        <v>17</v>
      </c>
      <c r="E60" s="6" t="s">
        <v>18</v>
      </c>
      <c r="F60" s="5">
        <v>7.2</v>
      </c>
      <c r="G60" s="5">
        <v>0.9</v>
      </c>
      <c r="H60" s="202">
        <f t="shared" si="0"/>
        <v>12.5</v>
      </c>
      <c r="I60" s="193"/>
    </row>
    <row r="61" spans="1:9" ht="31.5" outlineLevel="1">
      <c r="A61" s="4" t="s">
        <v>548</v>
      </c>
      <c r="B61" s="4" t="s">
        <v>54</v>
      </c>
      <c r="C61" s="4"/>
      <c r="D61" s="4"/>
      <c r="E61" s="20" t="s">
        <v>55</v>
      </c>
      <c r="F61" s="5">
        <v>21616.49</v>
      </c>
      <c r="G61" s="5">
        <v>20880.23</v>
      </c>
      <c r="H61" s="202">
        <f t="shared" si="0"/>
        <v>96.593989125894154</v>
      </c>
      <c r="I61" s="193"/>
    </row>
    <row r="62" spans="1:9" ht="63" outlineLevel="2">
      <c r="A62" s="4" t="s">
        <v>548</v>
      </c>
      <c r="B62" s="4" t="s">
        <v>54</v>
      </c>
      <c r="C62" s="4" t="s">
        <v>56</v>
      </c>
      <c r="D62" s="4"/>
      <c r="E62" s="6" t="s">
        <v>57</v>
      </c>
      <c r="F62" s="5">
        <v>32</v>
      </c>
      <c r="G62" s="5">
        <v>32</v>
      </c>
      <c r="H62" s="202">
        <f t="shared" si="0"/>
        <v>100</v>
      </c>
      <c r="I62" s="193"/>
    </row>
    <row r="63" spans="1:9" ht="31.5" outlineLevel="3">
      <c r="A63" s="4" t="s">
        <v>548</v>
      </c>
      <c r="B63" s="4" t="s">
        <v>54</v>
      </c>
      <c r="C63" s="4" t="s">
        <v>58</v>
      </c>
      <c r="D63" s="4"/>
      <c r="E63" s="6" t="s">
        <v>59</v>
      </c>
      <c r="F63" s="5">
        <v>32</v>
      </c>
      <c r="G63" s="5">
        <v>32</v>
      </c>
      <c r="H63" s="202">
        <f t="shared" si="0"/>
        <v>100</v>
      </c>
      <c r="I63" s="193"/>
    </row>
    <row r="64" spans="1:9" ht="63" outlineLevel="4">
      <c r="A64" s="4" t="s">
        <v>548</v>
      </c>
      <c r="B64" s="4" t="s">
        <v>54</v>
      </c>
      <c r="C64" s="4" t="s">
        <v>159</v>
      </c>
      <c r="D64" s="4"/>
      <c r="E64" s="6" t="s">
        <v>853</v>
      </c>
      <c r="F64" s="5">
        <v>32</v>
      </c>
      <c r="G64" s="5">
        <v>32</v>
      </c>
      <c r="H64" s="202">
        <f t="shared" si="0"/>
        <v>100</v>
      </c>
      <c r="I64" s="193"/>
    </row>
    <row r="65" spans="1:9" ht="23.25" customHeight="1" outlineLevel="5">
      <c r="A65" s="4" t="s">
        <v>548</v>
      </c>
      <c r="B65" s="4" t="s">
        <v>54</v>
      </c>
      <c r="C65" s="4" t="s">
        <v>854</v>
      </c>
      <c r="D65" s="4"/>
      <c r="E65" s="6" t="s">
        <v>60</v>
      </c>
      <c r="F65" s="5">
        <v>32</v>
      </c>
      <c r="G65" s="5">
        <v>32</v>
      </c>
      <c r="H65" s="202">
        <f t="shared" si="0"/>
        <v>100</v>
      </c>
      <c r="I65" s="193"/>
    </row>
    <row r="66" spans="1:9" ht="47.25" outlineLevel="7">
      <c r="A66" s="4" t="s">
        <v>548</v>
      </c>
      <c r="B66" s="4" t="s">
        <v>54</v>
      </c>
      <c r="C66" s="4" t="s">
        <v>854</v>
      </c>
      <c r="D66" s="4" t="s">
        <v>17</v>
      </c>
      <c r="E66" s="6" t="s">
        <v>18</v>
      </c>
      <c r="F66" s="5">
        <v>32</v>
      </c>
      <c r="G66" s="5">
        <v>32</v>
      </c>
      <c r="H66" s="202">
        <f t="shared" si="0"/>
        <v>100</v>
      </c>
      <c r="I66" s="193"/>
    </row>
    <row r="67" spans="1:9" ht="78.75" outlineLevel="2">
      <c r="A67" s="4" t="s">
        <v>548</v>
      </c>
      <c r="B67" s="4" t="s">
        <v>54</v>
      </c>
      <c r="C67" s="4" t="s">
        <v>61</v>
      </c>
      <c r="D67" s="4"/>
      <c r="E67" s="6" t="s">
        <v>62</v>
      </c>
      <c r="F67" s="5">
        <v>3159.7</v>
      </c>
      <c r="G67" s="5">
        <v>2802.84</v>
      </c>
      <c r="H67" s="202">
        <f t="shared" si="0"/>
        <v>88.705889799664533</v>
      </c>
      <c r="I67" s="193"/>
    </row>
    <row r="68" spans="1:9" ht="47.25" outlineLevel="3">
      <c r="A68" s="4" t="s">
        <v>548</v>
      </c>
      <c r="B68" s="4" t="s">
        <v>54</v>
      </c>
      <c r="C68" s="4" t="s">
        <v>63</v>
      </c>
      <c r="D68" s="4"/>
      <c r="E68" s="6" t="s">
        <v>64</v>
      </c>
      <c r="F68" s="5">
        <v>2184.9499999999998</v>
      </c>
      <c r="G68" s="5">
        <v>1954.92</v>
      </c>
      <c r="H68" s="202">
        <f t="shared" si="0"/>
        <v>89.472070299091527</v>
      </c>
      <c r="I68" s="193"/>
    </row>
    <row r="69" spans="1:9" ht="47.25" outlineLevel="4">
      <c r="A69" s="4" t="s">
        <v>548</v>
      </c>
      <c r="B69" s="4" t="s">
        <v>54</v>
      </c>
      <c r="C69" s="4" t="s">
        <v>65</v>
      </c>
      <c r="D69" s="4"/>
      <c r="E69" s="6" t="s">
        <v>66</v>
      </c>
      <c r="F69" s="5">
        <v>1526.57</v>
      </c>
      <c r="G69" s="5">
        <v>1428.87</v>
      </c>
      <c r="H69" s="202">
        <f t="shared" si="0"/>
        <v>93.600031443038972</v>
      </c>
      <c r="I69" s="193"/>
    </row>
    <row r="70" spans="1:9" ht="47.25" outlineLevel="5">
      <c r="A70" s="4" t="s">
        <v>548</v>
      </c>
      <c r="B70" s="4" t="s">
        <v>54</v>
      </c>
      <c r="C70" s="4" t="s">
        <v>67</v>
      </c>
      <c r="D70" s="4"/>
      <c r="E70" s="6" t="s">
        <v>68</v>
      </c>
      <c r="F70" s="5">
        <v>754.98</v>
      </c>
      <c r="G70" s="5">
        <v>657.28</v>
      </c>
      <c r="H70" s="202">
        <f t="shared" si="0"/>
        <v>87.059259847942982</v>
      </c>
      <c r="I70" s="193"/>
    </row>
    <row r="71" spans="1:9" ht="47.25" outlineLevel="7">
      <c r="A71" s="4" t="s">
        <v>548</v>
      </c>
      <c r="B71" s="4" t="s">
        <v>54</v>
      </c>
      <c r="C71" s="4" t="s">
        <v>67</v>
      </c>
      <c r="D71" s="4" t="s">
        <v>17</v>
      </c>
      <c r="E71" s="6" t="s">
        <v>18</v>
      </c>
      <c r="F71" s="5">
        <v>754.98</v>
      </c>
      <c r="G71" s="5">
        <v>657.28</v>
      </c>
      <c r="H71" s="202">
        <f t="shared" si="0"/>
        <v>87.059259847942982</v>
      </c>
      <c r="I71" s="193"/>
    </row>
    <row r="72" spans="1:9" ht="31.5" outlineLevel="5">
      <c r="A72" s="4" t="s">
        <v>548</v>
      </c>
      <c r="B72" s="4" t="s">
        <v>54</v>
      </c>
      <c r="C72" s="4" t="s">
        <v>69</v>
      </c>
      <c r="D72" s="4"/>
      <c r="E72" s="6" t="s">
        <v>70</v>
      </c>
      <c r="F72" s="5">
        <v>9.36</v>
      </c>
      <c r="G72" s="5">
        <v>9.36</v>
      </c>
      <c r="H72" s="202">
        <f t="shared" si="0"/>
        <v>100</v>
      </c>
      <c r="I72" s="193"/>
    </row>
    <row r="73" spans="1:9" ht="47.25" outlineLevel="7">
      <c r="A73" s="4" t="s">
        <v>548</v>
      </c>
      <c r="B73" s="4" t="s">
        <v>54</v>
      </c>
      <c r="C73" s="4" t="s">
        <v>69</v>
      </c>
      <c r="D73" s="4" t="s">
        <v>17</v>
      </c>
      <c r="E73" s="6" t="s">
        <v>18</v>
      </c>
      <c r="F73" s="5">
        <v>9.36</v>
      </c>
      <c r="G73" s="5">
        <v>9.36</v>
      </c>
      <c r="H73" s="202">
        <f t="shared" si="0"/>
        <v>100</v>
      </c>
      <c r="I73" s="193"/>
    </row>
    <row r="74" spans="1:9" ht="47.25" outlineLevel="5">
      <c r="A74" s="4" t="s">
        <v>548</v>
      </c>
      <c r="B74" s="4" t="s">
        <v>54</v>
      </c>
      <c r="C74" s="4" t="s">
        <v>855</v>
      </c>
      <c r="D74" s="4"/>
      <c r="E74" s="6" t="s">
        <v>856</v>
      </c>
      <c r="F74" s="5">
        <v>762.23</v>
      </c>
      <c r="G74" s="5">
        <v>762.23</v>
      </c>
      <c r="H74" s="202">
        <f t="shared" si="0"/>
        <v>100</v>
      </c>
      <c r="I74" s="193"/>
    </row>
    <row r="75" spans="1:9" ht="47.25" outlineLevel="7">
      <c r="A75" s="4" t="s">
        <v>548</v>
      </c>
      <c r="B75" s="4" t="s">
        <v>54</v>
      </c>
      <c r="C75" s="4" t="s">
        <v>855</v>
      </c>
      <c r="D75" s="4" t="s">
        <v>17</v>
      </c>
      <c r="E75" s="6" t="s">
        <v>18</v>
      </c>
      <c r="F75" s="5">
        <v>762.23</v>
      </c>
      <c r="G75" s="5">
        <v>762.23</v>
      </c>
      <c r="H75" s="202">
        <f t="shared" si="0"/>
        <v>100</v>
      </c>
      <c r="I75" s="193"/>
    </row>
    <row r="76" spans="1:9" ht="47.25" outlineLevel="4">
      <c r="A76" s="4" t="s">
        <v>548</v>
      </c>
      <c r="B76" s="4" t="s">
        <v>54</v>
      </c>
      <c r="C76" s="4" t="s">
        <v>71</v>
      </c>
      <c r="D76" s="4"/>
      <c r="E76" s="6" t="s">
        <v>72</v>
      </c>
      <c r="F76" s="5">
        <v>64.78</v>
      </c>
      <c r="G76" s="5">
        <v>64.78</v>
      </c>
      <c r="H76" s="202">
        <f t="shared" si="0"/>
        <v>100</v>
      </c>
      <c r="I76" s="193"/>
    </row>
    <row r="77" spans="1:9" ht="47.25" outlineLevel="5">
      <c r="A77" s="4" t="s">
        <v>548</v>
      </c>
      <c r="B77" s="4" t="s">
        <v>54</v>
      </c>
      <c r="C77" s="4" t="s">
        <v>73</v>
      </c>
      <c r="D77" s="4"/>
      <c r="E77" s="6" t="s">
        <v>74</v>
      </c>
      <c r="F77" s="5">
        <v>49.78</v>
      </c>
      <c r="G77" s="5">
        <v>49.78</v>
      </c>
      <c r="H77" s="202">
        <f t="shared" ref="H77:H140" si="1">(G77/F77)*100</f>
        <v>100</v>
      </c>
      <c r="I77" s="193"/>
    </row>
    <row r="78" spans="1:9" ht="47.25" outlineLevel="7">
      <c r="A78" s="4" t="s">
        <v>548</v>
      </c>
      <c r="B78" s="4" t="s">
        <v>54</v>
      </c>
      <c r="C78" s="4" t="s">
        <v>73</v>
      </c>
      <c r="D78" s="4" t="s">
        <v>17</v>
      </c>
      <c r="E78" s="6" t="s">
        <v>18</v>
      </c>
      <c r="F78" s="5">
        <v>49.78</v>
      </c>
      <c r="G78" s="5">
        <v>49.78</v>
      </c>
      <c r="H78" s="202">
        <f t="shared" si="1"/>
        <v>100</v>
      </c>
      <c r="I78" s="193"/>
    </row>
    <row r="79" spans="1:9" ht="47.25" outlineLevel="5">
      <c r="A79" s="4" t="s">
        <v>548</v>
      </c>
      <c r="B79" s="4" t="s">
        <v>54</v>
      </c>
      <c r="C79" s="4" t="s">
        <v>75</v>
      </c>
      <c r="D79" s="4"/>
      <c r="E79" s="6" t="s">
        <v>76</v>
      </c>
      <c r="F79" s="5">
        <v>15</v>
      </c>
      <c r="G79" s="5">
        <v>15</v>
      </c>
      <c r="H79" s="202">
        <f t="shared" si="1"/>
        <v>100</v>
      </c>
      <c r="I79" s="193"/>
    </row>
    <row r="80" spans="1:9" ht="47.25" outlineLevel="7">
      <c r="A80" s="4" t="s">
        <v>548</v>
      </c>
      <c r="B80" s="4" t="s">
        <v>54</v>
      </c>
      <c r="C80" s="4" t="s">
        <v>75</v>
      </c>
      <c r="D80" s="4" t="s">
        <v>17</v>
      </c>
      <c r="E80" s="6" t="s">
        <v>18</v>
      </c>
      <c r="F80" s="5">
        <v>15</v>
      </c>
      <c r="G80" s="5">
        <v>15</v>
      </c>
      <c r="H80" s="202">
        <f t="shared" si="1"/>
        <v>100</v>
      </c>
      <c r="I80" s="193"/>
    </row>
    <row r="81" spans="1:9" ht="63" outlineLevel="4">
      <c r="A81" s="4" t="s">
        <v>548</v>
      </c>
      <c r="B81" s="4" t="s">
        <v>54</v>
      </c>
      <c r="C81" s="4" t="s">
        <v>77</v>
      </c>
      <c r="D81" s="4"/>
      <c r="E81" s="6" t="s">
        <v>78</v>
      </c>
      <c r="F81" s="5">
        <v>593.6</v>
      </c>
      <c r="G81" s="5">
        <v>461.27</v>
      </c>
      <c r="H81" s="202">
        <f t="shared" si="1"/>
        <v>77.707210242587593</v>
      </c>
      <c r="I81" s="193"/>
    </row>
    <row r="82" spans="1:9" ht="47.25" outlineLevel="5">
      <c r="A82" s="4" t="s">
        <v>548</v>
      </c>
      <c r="B82" s="4" t="s">
        <v>54</v>
      </c>
      <c r="C82" s="4" t="s">
        <v>859</v>
      </c>
      <c r="D82" s="4"/>
      <c r="E82" s="6" t="s">
        <v>860</v>
      </c>
      <c r="F82" s="5">
        <v>593.6</v>
      </c>
      <c r="G82" s="5">
        <v>461.27</v>
      </c>
      <c r="H82" s="202">
        <f t="shared" si="1"/>
        <v>77.707210242587593</v>
      </c>
      <c r="I82" s="193"/>
    </row>
    <row r="83" spans="1:9" ht="47.25" outlineLevel="7">
      <c r="A83" s="4" t="s">
        <v>548</v>
      </c>
      <c r="B83" s="4" t="s">
        <v>54</v>
      </c>
      <c r="C83" s="4" t="s">
        <v>859</v>
      </c>
      <c r="D83" s="4" t="s">
        <v>17</v>
      </c>
      <c r="E83" s="6" t="s">
        <v>18</v>
      </c>
      <c r="F83" s="5">
        <v>571.99</v>
      </c>
      <c r="G83" s="5">
        <v>439.65</v>
      </c>
      <c r="H83" s="202">
        <f t="shared" si="1"/>
        <v>76.863231874683109</v>
      </c>
      <c r="I83" s="193"/>
    </row>
    <row r="84" spans="1:9" ht="15.75" outlineLevel="7">
      <c r="A84" s="4" t="s">
        <v>548</v>
      </c>
      <c r="B84" s="4" t="s">
        <v>54</v>
      </c>
      <c r="C84" s="4" t="s">
        <v>859</v>
      </c>
      <c r="D84" s="4" t="s">
        <v>21</v>
      </c>
      <c r="E84" s="6" t="s">
        <v>22</v>
      </c>
      <c r="F84" s="5">
        <v>21.61</v>
      </c>
      <c r="G84" s="5">
        <v>21.61</v>
      </c>
      <c r="H84" s="202">
        <f t="shared" si="1"/>
        <v>100</v>
      </c>
      <c r="I84" s="193"/>
    </row>
    <row r="85" spans="1:9" ht="47.25" outlineLevel="3">
      <c r="A85" s="4" t="s">
        <v>548</v>
      </c>
      <c r="B85" s="4" t="s">
        <v>54</v>
      </c>
      <c r="C85" s="4" t="s">
        <v>81</v>
      </c>
      <c r="D85" s="4"/>
      <c r="E85" s="6" t="s">
        <v>82</v>
      </c>
      <c r="F85" s="5">
        <v>949.76</v>
      </c>
      <c r="G85" s="5">
        <v>822.93</v>
      </c>
      <c r="H85" s="202">
        <f t="shared" si="1"/>
        <v>86.646100067385447</v>
      </c>
      <c r="I85" s="193"/>
    </row>
    <row r="86" spans="1:9" ht="31.5" outlineLevel="4">
      <c r="A86" s="4" t="s">
        <v>548</v>
      </c>
      <c r="B86" s="4" t="s">
        <v>54</v>
      </c>
      <c r="C86" s="4" t="s">
        <v>83</v>
      </c>
      <c r="D86" s="4"/>
      <c r="E86" s="6" t="s">
        <v>84</v>
      </c>
      <c r="F86" s="5">
        <v>522.07000000000005</v>
      </c>
      <c r="G86" s="5">
        <v>473.67</v>
      </c>
      <c r="H86" s="202">
        <f t="shared" si="1"/>
        <v>90.729212557702994</v>
      </c>
      <c r="I86" s="193"/>
    </row>
    <row r="87" spans="1:9" ht="63" outlineLevel="5">
      <c r="A87" s="4" t="s">
        <v>548</v>
      </c>
      <c r="B87" s="4" t="s">
        <v>54</v>
      </c>
      <c r="C87" s="4" t="s">
        <v>861</v>
      </c>
      <c r="D87" s="4"/>
      <c r="E87" s="6" t="s">
        <v>862</v>
      </c>
      <c r="F87" s="5">
        <v>343.67</v>
      </c>
      <c r="G87" s="5">
        <v>343.67</v>
      </c>
      <c r="H87" s="202">
        <f t="shared" si="1"/>
        <v>100</v>
      </c>
      <c r="I87" s="193"/>
    </row>
    <row r="88" spans="1:9" ht="47.25" outlineLevel="7">
      <c r="A88" s="4" t="s">
        <v>548</v>
      </c>
      <c r="B88" s="4" t="s">
        <v>54</v>
      </c>
      <c r="C88" s="4" t="s">
        <v>861</v>
      </c>
      <c r="D88" s="4" t="s">
        <v>17</v>
      </c>
      <c r="E88" s="6" t="s">
        <v>18</v>
      </c>
      <c r="F88" s="5">
        <v>343.67</v>
      </c>
      <c r="G88" s="5">
        <v>343.67</v>
      </c>
      <c r="H88" s="202">
        <f t="shared" si="1"/>
        <v>100</v>
      </c>
      <c r="I88" s="193"/>
    </row>
    <row r="89" spans="1:9" ht="47.25" outlineLevel="5">
      <c r="A89" s="4" t="s">
        <v>548</v>
      </c>
      <c r="B89" s="4" t="s">
        <v>54</v>
      </c>
      <c r="C89" s="4" t="s">
        <v>85</v>
      </c>
      <c r="D89" s="4"/>
      <c r="E89" s="6" t="s">
        <v>86</v>
      </c>
      <c r="F89" s="5">
        <v>130</v>
      </c>
      <c r="G89" s="5">
        <v>130</v>
      </c>
      <c r="H89" s="202">
        <f t="shared" si="1"/>
        <v>100</v>
      </c>
      <c r="I89" s="193"/>
    </row>
    <row r="90" spans="1:9" ht="47.25" outlineLevel="7">
      <c r="A90" s="4" t="s">
        <v>548</v>
      </c>
      <c r="B90" s="4" t="s">
        <v>54</v>
      </c>
      <c r="C90" s="4" t="s">
        <v>85</v>
      </c>
      <c r="D90" s="4" t="s">
        <v>17</v>
      </c>
      <c r="E90" s="6" t="s">
        <v>18</v>
      </c>
      <c r="F90" s="5">
        <v>130</v>
      </c>
      <c r="G90" s="5">
        <v>130</v>
      </c>
      <c r="H90" s="202">
        <f t="shared" si="1"/>
        <v>100</v>
      </c>
      <c r="I90" s="193"/>
    </row>
    <row r="91" spans="1:9" ht="94.5" outlineLevel="5">
      <c r="A91" s="4" t="s">
        <v>548</v>
      </c>
      <c r="B91" s="4" t="s">
        <v>54</v>
      </c>
      <c r="C91" s="4" t="s">
        <v>87</v>
      </c>
      <c r="D91" s="4"/>
      <c r="E91" s="6" t="s">
        <v>88</v>
      </c>
      <c r="F91" s="5">
        <v>48.4</v>
      </c>
      <c r="G91" s="5">
        <v>0</v>
      </c>
      <c r="H91" s="202">
        <f t="shared" si="1"/>
        <v>0</v>
      </c>
      <c r="I91" s="193"/>
    </row>
    <row r="92" spans="1:9" ht="47.25" outlineLevel="7">
      <c r="A92" s="4" t="s">
        <v>548</v>
      </c>
      <c r="B92" s="4" t="s">
        <v>54</v>
      </c>
      <c r="C92" s="4" t="s">
        <v>87</v>
      </c>
      <c r="D92" s="4" t="s">
        <v>17</v>
      </c>
      <c r="E92" s="6" t="s">
        <v>18</v>
      </c>
      <c r="F92" s="5">
        <v>48.4</v>
      </c>
      <c r="G92" s="5">
        <v>0</v>
      </c>
      <c r="H92" s="202">
        <f t="shared" si="1"/>
        <v>0</v>
      </c>
      <c r="I92" s="193"/>
    </row>
    <row r="93" spans="1:9" ht="47.25" outlineLevel="4">
      <c r="A93" s="4" t="s">
        <v>548</v>
      </c>
      <c r="B93" s="4" t="s">
        <v>54</v>
      </c>
      <c r="C93" s="4" t="s">
        <v>89</v>
      </c>
      <c r="D93" s="4"/>
      <c r="E93" s="6" t="s">
        <v>90</v>
      </c>
      <c r="F93" s="5">
        <v>427.68</v>
      </c>
      <c r="G93" s="5">
        <v>349.25</v>
      </c>
      <c r="H93" s="202">
        <f t="shared" si="1"/>
        <v>81.661522633744852</v>
      </c>
      <c r="I93" s="193"/>
    </row>
    <row r="94" spans="1:9" ht="94.5" outlineLevel="5">
      <c r="A94" s="4" t="s">
        <v>548</v>
      </c>
      <c r="B94" s="4" t="s">
        <v>54</v>
      </c>
      <c r="C94" s="4" t="s">
        <v>91</v>
      </c>
      <c r="D94" s="4"/>
      <c r="E94" s="6" t="s">
        <v>92</v>
      </c>
      <c r="F94" s="5">
        <v>337.88</v>
      </c>
      <c r="G94" s="5">
        <v>261.05</v>
      </c>
      <c r="H94" s="202">
        <f t="shared" si="1"/>
        <v>77.261157807505626</v>
      </c>
      <c r="I94" s="193"/>
    </row>
    <row r="95" spans="1:9" ht="47.25" outlineLevel="7">
      <c r="A95" s="4" t="s">
        <v>548</v>
      </c>
      <c r="B95" s="4" t="s">
        <v>54</v>
      </c>
      <c r="C95" s="4" t="s">
        <v>91</v>
      </c>
      <c r="D95" s="4" t="s">
        <v>17</v>
      </c>
      <c r="E95" s="6" t="s">
        <v>18</v>
      </c>
      <c r="F95" s="5">
        <v>337.88</v>
      </c>
      <c r="G95" s="5">
        <v>261.05</v>
      </c>
      <c r="H95" s="202">
        <f t="shared" si="1"/>
        <v>77.261157807505626</v>
      </c>
      <c r="I95" s="193"/>
    </row>
    <row r="96" spans="1:9" ht="31.5" outlineLevel="5">
      <c r="A96" s="4" t="s">
        <v>548</v>
      </c>
      <c r="B96" s="4" t="s">
        <v>54</v>
      </c>
      <c r="C96" s="4" t="s">
        <v>863</v>
      </c>
      <c r="D96" s="4"/>
      <c r="E96" s="6" t="s">
        <v>864</v>
      </c>
      <c r="F96" s="5">
        <v>8</v>
      </c>
      <c r="G96" s="5">
        <v>8</v>
      </c>
      <c r="H96" s="202">
        <f t="shared" si="1"/>
        <v>100</v>
      </c>
      <c r="I96" s="193"/>
    </row>
    <row r="97" spans="1:9" ht="47.25" outlineLevel="7">
      <c r="A97" s="4" t="s">
        <v>548</v>
      </c>
      <c r="B97" s="4" t="s">
        <v>54</v>
      </c>
      <c r="C97" s="4" t="s">
        <v>863</v>
      </c>
      <c r="D97" s="4" t="s">
        <v>17</v>
      </c>
      <c r="E97" s="6" t="s">
        <v>18</v>
      </c>
      <c r="F97" s="5">
        <v>8</v>
      </c>
      <c r="G97" s="5">
        <v>8</v>
      </c>
      <c r="H97" s="202">
        <f t="shared" si="1"/>
        <v>100</v>
      </c>
      <c r="I97" s="193"/>
    </row>
    <row r="98" spans="1:9" ht="63" outlineLevel="5">
      <c r="A98" s="4" t="s">
        <v>548</v>
      </c>
      <c r="B98" s="4" t="s">
        <v>54</v>
      </c>
      <c r="C98" s="4" t="s">
        <v>93</v>
      </c>
      <c r="D98" s="4"/>
      <c r="E98" s="6" t="s">
        <v>94</v>
      </c>
      <c r="F98" s="5">
        <v>61.8</v>
      </c>
      <c r="G98" s="5">
        <v>60.21</v>
      </c>
      <c r="H98" s="202">
        <f t="shared" si="1"/>
        <v>97.427184466019426</v>
      </c>
      <c r="I98" s="193"/>
    </row>
    <row r="99" spans="1:9" ht="47.25" outlineLevel="7">
      <c r="A99" s="4" t="s">
        <v>548</v>
      </c>
      <c r="B99" s="4" t="s">
        <v>54</v>
      </c>
      <c r="C99" s="4" t="s">
        <v>93</v>
      </c>
      <c r="D99" s="4" t="s">
        <v>17</v>
      </c>
      <c r="E99" s="6" t="s">
        <v>18</v>
      </c>
      <c r="F99" s="5">
        <v>61.8</v>
      </c>
      <c r="G99" s="5">
        <v>60.21</v>
      </c>
      <c r="H99" s="202">
        <f t="shared" si="1"/>
        <v>97.427184466019426</v>
      </c>
      <c r="I99" s="193"/>
    </row>
    <row r="100" spans="1:9" ht="31.5" outlineLevel="5">
      <c r="A100" s="4" t="s">
        <v>548</v>
      </c>
      <c r="B100" s="4" t="s">
        <v>54</v>
      </c>
      <c r="C100" s="4" t="s">
        <v>865</v>
      </c>
      <c r="D100" s="4"/>
      <c r="E100" s="6" t="s">
        <v>95</v>
      </c>
      <c r="F100" s="5">
        <v>20</v>
      </c>
      <c r="G100" s="5">
        <v>20</v>
      </c>
      <c r="H100" s="202">
        <f t="shared" si="1"/>
        <v>100</v>
      </c>
      <c r="I100" s="193"/>
    </row>
    <row r="101" spans="1:9" ht="47.25" outlineLevel="7">
      <c r="A101" s="4" t="s">
        <v>548</v>
      </c>
      <c r="B101" s="4" t="s">
        <v>54</v>
      </c>
      <c r="C101" s="4" t="s">
        <v>865</v>
      </c>
      <c r="D101" s="4" t="s">
        <v>17</v>
      </c>
      <c r="E101" s="6" t="s">
        <v>18</v>
      </c>
      <c r="F101" s="5">
        <v>20</v>
      </c>
      <c r="G101" s="5">
        <v>20</v>
      </c>
      <c r="H101" s="202">
        <f t="shared" si="1"/>
        <v>100</v>
      </c>
      <c r="I101" s="193"/>
    </row>
    <row r="102" spans="1:9" ht="47.25" outlineLevel="3">
      <c r="A102" s="4" t="s">
        <v>548</v>
      </c>
      <c r="B102" s="4" t="s">
        <v>54</v>
      </c>
      <c r="C102" s="4" t="s">
        <v>96</v>
      </c>
      <c r="D102" s="4"/>
      <c r="E102" s="6" t="s">
        <v>97</v>
      </c>
      <c r="F102" s="5">
        <v>25</v>
      </c>
      <c r="G102" s="5">
        <v>25</v>
      </c>
      <c r="H102" s="202">
        <f t="shared" si="1"/>
        <v>100</v>
      </c>
      <c r="I102" s="193"/>
    </row>
    <row r="103" spans="1:9" ht="47.25" outlineLevel="4">
      <c r="A103" s="4" t="s">
        <v>548</v>
      </c>
      <c r="B103" s="4" t="s">
        <v>54</v>
      </c>
      <c r="C103" s="4" t="s">
        <v>98</v>
      </c>
      <c r="D103" s="4"/>
      <c r="E103" s="6" t="s">
        <v>99</v>
      </c>
      <c r="F103" s="5">
        <v>25</v>
      </c>
      <c r="G103" s="5">
        <v>25</v>
      </c>
      <c r="H103" s="202">
        <f t="shared" si="1"/>
        <v>100</v>
      </c>
      <c r="I103" s="193"/>
    </row>
    <row r="104" spans="1:9" ht="47.25" outlineLevel="5">
      <c r="A104" s="4" t="s">
        <v>548</v>
      </c>
      <c r="B104" s="4" t="s">
        <v>54</v>
      </c>
      <c r="C104" s="4" t="s">
        <v>866</v>
      </c>
      <c r="D104" s="4"/>
      <c r="E104" s="6" t="s">
        <v>100</v>
      </c>
      <c r="F104" s="5">
        <v>25</v>
      </c>
      <c r="G104" s="5">
        <v>25</v>
      </c>
      <c r="H104" s="202">
        <f t="shared" si="1"/>
        <v>100</v>
      </c>
      <c r="I104" s="193"/>
    </row>
    <row r="105" spans="1:9" ht="47.25" outlineLevel="7">
      <c r="A105" s="4" t="s">
        <v>548</v>
      </c>
      <c r="B105" s="4" t="s">
        <v>54</v>
      </c>
      <c r="C105" s="4" t="s">
        <v>866</v>
      </c>
      <c r="D105" s="4" t="s">
        <v>17</v>
      </c>
      <c r="E105" s="6" t="s">
        <v>18</v>
      </c>
      <c r="F105" s="5">
        <v>25</v>
      </c>
      <c r="G105" s="5">
        <v>25</v>
      </c>
      <c r="H105" s="202">
        <f t="shared" si="1"/>
        <v>100</v>
      </c>
      <c r="I105" s="193"/>
    </row>
    <row r="106" spans="1:9" ht="47.25" outlineLevel="2">
      <c r="A106" s="4" t="s">
        <v>548</v>
      </c>
      <c r="B106" s="4" t="s">
        <v>54</v>
      </c>
      <c r="C106" s="4" t="s">
        <v>101</v>
      </c>
      <c r="D106" s="4"/>
      <c r="E106" s="6" t="s">
        <v>102</v>
      </c>
      <c r="F106" s="5">
        <v>595.70000000000005</v>
      </c>
      <c r="G106" s="5">
        <v>565.25</v>
      </c>
      <c r="H106" s="202">
        <f t="shared" si="1"/>
        <v>94.888366627497049</v>
      </c>
      <c r="I106" s="193"/>
    </row>
    <row r="107" spans="1:9" ht="47.25" outlineLevel="3">
      <c r="A107" s="4" t="s">
        <v>548</v>
      </c>
      <c r="B107" s="4" t="s">
        <v>54</v>
      </c>
      <c r="C107" s="4" t="s">
        <v>253</v>
      </c>
      <c r="D107" s="4"/>
      <c r="E107" s="6" t="s">
        <v>104</v>
      </c>
      <c r="F107" s="5">
        <v>330.7</v>
      </c>
      <c r="G107" s="5">
        <v>328.3</v>
      </c>
      <c r="H107" s="202">
        <f t="shared" si="1"/>
        <v>99.274266706985188</v>
      </c>
      <c r="I107" s="193"/>
    </row>
    <row r="108" spans="1:9" ht="47.25" outlineLevel="4">
      <c r="A108" s="4" t="s">
        <v>548</v>
      </c>
      <c r="B108" s="4" t="s">
        <v>54</v>
      </c>
      <c r="C108" s="4" t="s">
        <v>254</v>
      </c>
      <c r="D108" s="4"/>
      <c r="E108" s="6" t="s">
        <v>106</v>
      </c>
      <c r="F108" s="5">
        <v>250.7</v>
      </c>
      <c r="G108" s="5">
        <v>248.3</v>
      </c>
      <c r="H108" s="202">
        <f t="shared" si="1"/>
        <v>99.042680494615084</v>
      </c>
      <c r="I108" s="193"/>
    </row>
    <row r="109" spans="1:9" ht="63" outlineLevel="5">
      <c r="A109" s="4" t="s">
        <v>548</v>
      </c>
      <c r="B109" s="4" t="s">
        <v>54</v>
      </c>
      <c r="C109" s="4" t="s">
        <v>867</v>
      </c>
      <c r="D109" s="4"/>
      <c r="E109" s="6" t="s">
        <v>107</v>
      </c>
      <c r="F109" s="5">
        <v>250.7</v>
      </c>
      <c r="G109" s="5">
        <v>248.3</v>
      </c>
      <c r="H109" s="202">
        <f t="shared" si="1"/>
        <v>99.042680494615084</v>
      </c>
      <c r="I109" s="193"/>
    </row>
    <row r="110" spans="1:9" ht="63" outlineLevel="7">
      <c r="A110" s="4" t="s">
        <v>548</v>
      </c>
      <c r="B110" s="4" t="s">
        <v>54</v>
      </c>
      <c r="C110" s="4" t="s">
        <v>867</v>
      </c>
      <c r="D110" s="4" t="s">
        <v>79</v>
      </c>
      <c r="E110" s="6" t="s">
        <v>80</v>
      </c>
      <c r="F110" s="5">
        <v>250.7</v>
      </c>
      <c r="G110" s="5">
        <v>248.3</v>
      </c>
      <c r="H110" s="202">
        <f t="shared" si="1"/>
        <v>99.042680494615084</v>
      </c>
      <c r="I110" s="193"/>
    </row>
    <row r="111" spans="1:9" ht="63" outlineLevel="4">
      <c r="A111" s="4" t="s">
        <v>548</v>
      </c>
      <c r="B111" s="4" t="s">
        <v>54</v>
      </c>
      <c r="C111" s="4" t="s">
        <v>868</v>
      </c>
      <c r="D111" s="4"/>
      <c r="E111" s="6" t="s">
        <v>109</v>
      </c>
      <c r="F111" s="5">
        <v>64</v>
      </c>
      <c r="G111" s="5">
        <v>64</v>
      </c>
      <c r="H111" s="202">
        <f t="shared" si="1"/>
        <v>100</v>
      </c>
      <c r="I111" s="193"/>
    </row>
    <row r="112" spans="1:9" ht="63" outlineLevel="5">
      <c r="A112" s="4" t="s">
        <v>548</v>
      </c>
      <c r="B112" s="4" t="s">
        <v>54</v>
      </c>
      <c r="C112" s="4" t="s">
        <v>869</v>
      </c>
      <c r="D112" s="4"/>
      <c r="E112" s="6" t="s">
        <v>870</v>
      </c>
      <c r="F112" s="5">
        <v>64</v>
      </c>
      <c r="G112" s="5">
        <v>64</v>
      </c>
      <c r="H112" s="202">
        <f t="shared" si="1"/>
        <v>100</v>
      </c>
      <c r="I112" s="193"/>
    </row>
    <row r="113" spans="1:9" ht="63" outlineLevel="7">
      <c r="A113" s="4" t="s">
        <v>548</v>
      </c>
      <c r="B113" s="4" t="s">
        <v>54</v>
      </c>
      <c r="C113" s="4" t="s">
        <v>869</v>
      </c>
      <c r="D113" s="4" t="s">
        <v>79</v>
      </c>
      <c r="E113" s="6" t="s">
        <v>80</v>
      </c>
      <c r="F113" s="5">
        <v>64</v>
      </c>
      <c r="G113" s="5">
        <v>64</v>
      </c>
      <c r="H113" s="202">
        <f t="shared" si="1"/>
        <v>100</v>
      </c>
      <c r="I113" s="193"/>
    </row>
    <row r="114" spans="1:9" ht="47.25" outlineLevel="4">
      <c r="A114" s="4" t="s">
        <v>548</v>
      </c>
      <c r="B114" s="4" t="s">
        <v>54</v>
      </c>
      <c r="C114" s="4" t="s">
        <v>871</v>
      </c>
      <c r="D114" s="4"/>
      <c r="E114" s="6" t="s">
        <v>110</v>
      </c>
      <c r="F114" s="5">
        <v>16</v>
      </c>
      <c r="G114" s="5">
        <v>16</v>
      </c>
      <c r="H114" s="202">
        <f t="shared" si="1"/>
        <v>100</v>
      </c>
      <c r="I114" s="193"/>
    </row>
    <row r="115" spans="1:9" ht="31.5" outlineLevel="5">
      <c r="A115" s="4" t="s">
        <v>548</v>
      </c>
      <c r="B115" s="4" t="s">
        <v>54</v>
      </c>
      <c r="C115" s="4" t="s">
        <v>872</v>
      </c>
      <c r="D115" s="4"/>
      <c r="E115" s="6" t="s">
        <v>111</v>
      </c>
      <c r="F115" s="5">
        <v>10</v>
      </c>
      <c r="G115" s="5">
        <v>10</v>
      </c>
      <c r="H115" s="202">
        <f t="shared" si="1"/>
        <v>100</v>
      </c>
      <c r="I115" s="193"/>
    </row>
    <row r="116" spans="1:9" ht="63" outlineLevel="7">
      <c r="A116" s="4" t="s">
        <v>548</v>
      </c>
      <c r="B116" s="4" t="s">
        <v>54</v>
      </c>
      <c r="C116" s="4" t="s">
        <v>872</v>
      </c>
      <c r="D116" s="4" t="s">
        <v>79</v>
      </c>
      <c r="E116" s="6" t="s">
        <v>80</v>
      </c>
      <c r="F116" s="5">
        <v>10</v>
      </c>
      <c r="G116" s="5">
        <v>10</v>
      </c>
      <c r="H116" s="202">
        <f t="shared" si="1"/>
        <v>100</v>
      </c>
      <c r="I116" s="193"/>
    </row>
    <row r="117" spans="1:9" ht="47.25" outlineLevel="5">
      <c r="A117" s="4" t="s">
        <v>548</v>
      </c>
      <c r="B117" s="4" t="s">
        <v>54</v>
      </c>
      <c r="C117" s="4" t="s">
        <v>873</v>
      </c>
      <c r="D117" s="4"/>
      <c r="E117" s="6" t="s">
        <v>112</v>
      </c>
      <c r="F117" s="5">
        <v>3</v>
      </c>
      <c r="G117" s="5">
        <v>3</v>
      </c>
      <c r="H117" s="202">
        <f t="shared" si="1"/>
        <v>100</v>
      </c>
      <c r="I117" s="193"/>
    </row>
    <row r="118" spans="1:9" ht="63" outlineLevel="7">
      <c r="A118" s="4" t="s">
        <v>548</v>
      </c>
      <c r="B118" s="4" t="s">
        <v>54</v>
      </c>
      <c r="C118" s="4" t="s">
        <v>873</v>
      </c>
      <c r="D118" s="4" t="s">
        <v>79</v>
      </c>
      <c r="E118" s="6" t="s">
        <v>80</v>
      </c>
      <c r="F118" s="5">
        <v>3</v>
      </c>
      <c r="G118" s="5">
        <v>3</v>
      </c>
      <c r="H118" s="202">
        <f t="shared" si="1"/>
        <v>100</v>
      </c>
      <c r="I118" s="193"/>
    </row>
    <row r="119" spans="1:9" ht="78.75" outlineLevel="5">
      <c r="A119" s="4" t="s">
        <v>548</v>
      </c>
      <c r="B119" s="4" t="s">
        <v>54</v>
      </c>
      <c r="C119" s="4" t="s">
        <v>874</v>
      </c>
      <c r="D119" s="4"/>
      <c r="E119" s="6" t="s">
        <v>875</v>
      </c>
      <c r="F119" s="5">
        <v>3</v>
      </c>
      <c r="G119" s="5">
        <v>3</v>
      </c>
      <c r="H119" s="202">
        <f t="shared" si="1"/>
        <v>100</v>
      </c>
      <c r="I119" s="193"/>
    </row>
    <row r="120" spans="1:9" ht="63" outlineLevel="7">
      <c r="A120" s="4" t="s">
        <v>548</v>
      </c>
      <c r="B120" s="4" t="s">
        <v>54</v>
      </c>
      <c r="C120" s="4" t="s">
        <v>874</v>
      </c>
      <c r="D120" s="4" t="s">
        <v>79</v>
      </c>
      <c r="E120" s="6" t="s">
        <v>80</v>
      </c>
      <c r="F120" s="5">
        <v>3</v>
      </c>
      <c r="G120" s="5">
        <v>3</v>
      </c>
      <c r="H120" s="202">
        <f t="shared" si="1"/>
        <v>100</v>
      </c>
      <c r="I120" s="193"/>
    </row>
    <row r="121" spans="1:9" ht="47.25" outlineLevel="3">
      <c r="A121" s="4" t="s">
        <v>548</v>
      </c>
      <c r="B121" s="4" t="s">
        <v>54</v>
      </c>
      <c r="C121" s="4" t="s">
        <v>103</v>
      </c>
      <c r="D121" s="4"/>
      <c r="E121" s="6" t="s">
        <v>113</v>
      </c>
      <c r="F121" s="5">
        <v>265</v>
      </c>
      <c r="G121" s="5">
        <v>236.95</v>
      </c>
      <c r="H121" s="202">
        <f t="shared" si="1"/>
        <v>89.415094339622641</v>
      </c>
      <c r="I121" s="193"/>
    </row>
    <row r="122" spans="1:9" ht="47.25" outlineLevel="4">
      <c r="A122" s="4" t="s">
        <v>548</v>
      </c>
      <c r="B122" s="4" t="s">
        <v>54</v>
      </c>
      <c r="C122" s="4" t="s">
        <v>105</v>
      </c>
      <c r="D122" s="4"/>
      <c r="E122" s="6" t="s">
        <v>114</v>
      </c>
      <c r="F122" s="5">
        <v>92</v>
      </c>
      <c r="G122" s="5">
        <v>92</v>
      </c>
      <c r="H122" s="202">
        <f t="shared" si="1"/>
        <v>100</v>
      </c>
      <c r="I122" s="193"/>
    </row>
    <row r="123" spans="1:9" ht="47.25" outlineLevel="5">
      <c r="A123" s="4" t="s">
        <v>548</v>
      </c>
      <c r="B123" s="4" t="s">
        <v>54</v>
      </c>
      <c r="C123" s="4" t="s">
        <v>876</v>
      </c>
      <c r="D123" s="4"/>
      <c r="E123" s="6" t="s">
        <v>115</v>
      </c>
      <c r="F123" s="5">
        <v>92</v>
      </c>
      <c r="G123" s="5">
        <v>92</v>
      </c>
      <c r="H123" s="202">
        <f t="shared" si="1"/>
        <v>100</v>
      </c>
      <c r="I123" s="193"/>
    </row>
    <row r="124" spans="1:9" ht="63" outlineLevel="7">
      <c r="A124" s="4" t="s">
        <v>548</v>
      </c>
      <c r="B124" s="4" t="s">
        <v>54</v>
      </c>
      <c r="C124" s="4" t="s">
        <v>876</v>
      </c>
      <c r="D124" s="4" t="s">
        <v>79</v>
      </c>
      <c r="E124" s="6" t="s">
        <v>80</v>
      </c>
      <c r="F124" s="5">
        <v>92</v>
      </c>
      <c r="G124" s="5">
        <v>92</v>
      </c>
      <c r="H124" s="202">
        <f t="shared" si="1"/>
        <v>100</v>
      </c>
      <c r="I124" s="193"/>
    </row>
    <row r="125" spans="1:9" ht="78.75" outlineLevel="4">
      <c r="A125" s="4" t="s">
        <v>548</v>
      </c>
      <c r="B125" s="4" t="s">
        <v>54</v>
      </c>
      <c r="C125" s="4" t="s">
        <v>108</v>
      </c>
      <c r="D125" s="4"/>
      <c r="E125" s="6" t="s">
        <v>116</v>
      </c>
      <c r="F125" s="5">
        <v>173</v>
      </c>
      <c r="G125" s="5">
        <v>144.94999999999999</v>
      </c>
      <c r="H125" s="202">
        <f t="shared" si="1"/>
        <v>83.786127167630056</v>
      </c>
      <c r="I125" s="193"/>
    </row>
    <row r="126" spans="1:9" ht="63" outlineLevel="5">
      <c r="A126" s="4" t="s">
        <v>548</v>
      </c>
      <c r="B126" s="4" t="s">
        <v>54</v>
      </c>
      <c r="C126" s="4" t="s">
        <v>877</v>
      </c>
      <c r="D126" s="4"/>
      <c r="E126" s="6" t="s">
        <v>878</v>
      </c>
      <c r="F126" s="5">
        <v>160</v>
      </c>
      <c r="G126" s="5">
        <v>138.9</v>
      </c>
      <c r="H126" s="202">
        <f t="shared" si="1"/>
        <v>86.8125</v>
      </c>
      <c r="I126" s="193"/>
    </row>
    <row r="127" spans="1:9" ht="63" outlineLevel="7">
      <c r="A127" s="4" t="s">
        <v>548</v>
      </c>
      <c r="B127" s="4" t="s">
        <v>54</v>
      </c>
      <c r="C127" s="4" t="s">
        <v>877</v>
      </c>
      <c r="D127" s="4" t="s">
        <v>79</v>
      </c>
      <c r="E127" s="6" t="s">
        <v>80</v>
      </c>
      <c r="F127" s="5">
        <v>160</v>
      </c>
      <c r="G127" s="5">
        <v>138.9</v>
      </c>
      <c r="H127" s="202">
        <f t="shared" si="1"/>
        <v>86.8125</v>
      </c>
      <c r="I127" s="193"/>
    </row>
    <row r="128" spans="1:9" ht="63" outlineLevel="5">
      <c r="A128" s="4" t="s">
        <v>548</v>
      </c>
      <c r="B128" s="4" t="s">
        <v>54</v>
      </c>
      <c r="C128" s="4" t="s">
        <v>879</v>
      </c>
      <c r="D128" s="4"/>
      <c r="E128" s="6" t="s">
        <v>117</v>
      </c>
      <c r="F128" s="5">
        <v>13</v>
      </c>
      <c r="G128" s="5">
        <v>6.06</v>
      </c>
      <c r="H128" s="202">
        <f t="shared" si="1"/>
        <v>46.615384615384613</v>
      </c>
      <c r="I128" s="193"/>
    </row>
    <row r="129" spans="1:9" ht="63" outlineLevel="7">
      <c r="A129" s="4" t="s">
        <v>548</v>
      </c>
      <c r="B129" s="4" t="s">
        <v>54</v>
      </c>
      <c r="C129" s="4" t="s">
        <v>879</v>
      </c>
      <c r="D129" s="4" t="s">
        <v>79</v>
      </c>
      <c r="E129" s="6" t="s">
        <v>80</v>
      </c>
      <c r="F129" s="5">
        <v>13</v>
      </c>
      <c r="G129" s="5">
        <v>6.06</v>
      </c>
      <c r="H129" s="202">
        <f t="shared" si="1"/>
        <v>46.615384615384613</v>
      </c>
      <c r="I129" s="193"/>
    </row>
    <row r="130" spans="1:9" ht="63" outlineLevel="2">
      <c r="A130" s="4" t="s">
        <v>548</v>
      </c>
      <c r="B130" s="4" t="s">
        <v>54</v>
      </c>
      <c r="C130" s="4" t="s">
        <v>836</v>
      </c>
      <c r="D130" s="4"/>
      <c r="E130" s="6" t="s">
        <v>837</v>
      </c>
      <c r="F130" s="5">
        <v>756.51</v>
      </c>
      <c r="G130" s="5">
        <v>695.85</v>
      </c>
      <c r="H130" s="202">
        <f t="shared" si="1"/>
        <v>91.981599714478335</v>
      </c>
      <c r="I130" s="193"/>
    </row>
    <row r="131" spans="1:9" ht="47.25" outlineLevel="3">
      <c r="A131" s="4" t="s">
        <v>548</v>
      </c>
      <c r="B131" s="4" t="s">
        <v>54</v>
      </c>
      <c r="C131" s="4" t="s">
        <v>880</v>
      </c>
      <c r="D131" s="4"/>
      <c r="E131" s="6" t="s">
        <v>881</v>
      </c>
      <c r="F131" s="5">
        <v>461.51</v>
      </c>
      <c r="G131" s="5">
        <v>400.85</v>
      </c>
      <c r="H131" s="202">
        <f t="shared" si="1"/>
        <v>86.856189465017025</v>
      </c>
      <c r="I131" s="193"/>
    </row>
    <row r="132" spans="1:9" ht="47.25" outlineLevel="4">
      <c r="A132" s="4" t="s">
        <v>548</v>
      </c>
      <c r="B132" s="4" t="s">
        <v>54</v>
      </c>
      <c r="C132" s="4" t="s">
        <v>882</v>
      </c>
      <c r="D132" s="4"/>
      <c r="E132" s="6" t="s">
        <v>883</v>
      </c>
      <c r="F132" s="5">
        <v>461.51</v>
      </c>
      <c r="G132" s="5">
        <v>400.85</v>
      </c>
      <c r="H132" s="202">
        <f t="shared" si="1"/>
        <v>86.856189465017025</v>
      </c>
      <c r="I132" s="193"/>
    </row>
    <row r="133" spans="1:9" ht="31.5" outlineLevel="5">
      <c r="A133" s="4" t="s">
        <v>548</v>
      </c>
      <c r="B133" s="4" t="s">
        <v>54</v>
      </c>
      <c r="C133" s="4" t="s">
        <v>884</v>
      </c>
      <c r="D133" s="4"/>
      <c r="E133" s="6" t="s">
        <v>885</v>
      </c>
      <c r="F133" s="5">
        <v>461.51</v>
      </c>
      <c r="G133" s="5">
        <v>400.85</v>
      </c>
      <c r="H133" s="202">
        <f t="shared" si="1"/>
        <v>86.856189465017025</v>
      </c>
      <c r="I133" s="193"/>
    </row>
    <row r="134" spans="1:9" ht="47.25" outlineLevel="7">
      <c r="A134" s="4" t="s">
        <v>548</v>
      </c>
      <c r="B134" s="4" t="s">
        <v>54</v>
      </c>
      <c r="C134" s="4" t="s">
        <v>884</v>
      </c>
      <c r="D134" s="4" t="s">
        <v>17</v>
      </c>
      <c r="E134" s="6" t="s">
        <v>18</v>
      </c>
      <c r="F134" s="5">
        <v>461.51</v>
      </c>
      <c r="G134" s="5">
        <v>400.85</v>
      </c>
      <c r="H134" s="202">
        <f t="shared" si="1"/>
        <v>86.856189465017025</v>
      </c>
      <c r="I134" s="193"/>
    </row>
    <row r="135" spans="1:9" ht="63" outlineLevel="3">
      <c r="A135" s="4" t="s">
        <v>548</v>
      </c>
      <c r="B135" s="4" t="s">
        <v>54</v>
      </c>
      <c r="C135" s="4" t="s">
        <v>838</v>
      </c>
      <c r="D135" s="4"/>
      <c r="E135" s="6" t="s">
        <v>839</v>
      </c>
      <c r="F135" s="5">
        <v>295</v>
      </c>
      <c r="G135" s="5">
        <v>295</v>
      </c>
      <c r="H135" s="202">
        <f t="shared" si="1"/>
        <v>100</v>
      </c>
      <c r="I135" s="193"/>
    </row>
    <row r="136" spans="1:9" ht="47.25" outlineLevel="4">
      <c r="A136" s="4" t="s">
        <v>548</v>
      </c>
      <c r="B136" s="4" t="s">
        <v>54</v>
      </c>
      <c r="C136" s="4" t="s">
        <v>840</v>
      </c>
      <c r="D136" s="4"/>
      <c r="E136" s="6" t="s">
        <v>42</v>
      </c>
      <c r="F136" s="5">
        <v>295</v>
      </c>
      <c r="G136" s="5">
        <v>295</v>
      </c>
      <c r="H136" s="202">
        <f t="shared" si="1"/>
        <v>100</v>
      </c>
      <c r="I136" s="193"/>
    </row>
    <row r="137" spans="1:9" ht="31.5" outlineLevel="5">
      <c r="A137" s="4" t="s">
        <v>548</v>
      </c>
      <c r="B137" s="4" t="s">
        <v>54</v>
      </c>
      <c r="C137" s="4" t="s">
        <v>886</v>
      </c>
      <c r="D137" s="4"/>
      <c r="E137" s="6" t="s">
        <v>887</v>
      </c>
      <c r="F137" s="5">
        <v>295</v>
      </c>
      <c r="G137" s="5">
        <v>295</v>
      </c>
      <c r="H137" s="202">
        <f t="shared" si="1"/>
        <v>100</v>
      </c>
      <c r="I137" s="193"/>
    </row>
    <row r="138" spans="1:9" ht="15.75" outlineLevel="7">
      <c r="A138" s="4" t="s">
        <v>548</v>
      </c>
      <c r="B138" s="4" t="s">
        <v>54</v>
      </c>
      <c r="C138" s="4" t="s">
        <v>886</v>
      </c>
      <c r="D138" s="4" t="s">
        <v>21</v>
      </c>
      <c r="E138" s="6" t="s">
        <v>22</v>
      </c>
      <c r="F138" s="5">
        <v>295</v>
      </c>
      <c r="G138" s="5">
        <v>295</v>
      </c>
      <c r="H138" s="202">
        <f t="shared" si="1"/>
        <v>100</v>
      </c>
      <c r="I138" s="193"/>
    </row>
    <row r="139" spans="1:9" ht="63" outlineLevel="2">
      <c r="A139" s="4" t="s">
        <v>548</v>
      </c>
      <c r="B139" s="4" t="s">
        <v>54</v>
      </c>
      <c r="C139" s="4" t="s">
        <v>2</v>
      </c>
      <c r="D139" s="4"/>
      <c r="E139" s="6" t="s">
        <v>3</v>
      </c>
      <c r="F139" s="5">
        <v>16511.939999999999</v>
      </c>
      <c r="G139" s="5">
        <v>16259.38</v>
      </c>
      <c r="H139" s="202">
        <f t="shared" si="1"/>
        <v>98.470440178440583</v>
      </c>
      <c r="I139" s="193"/>
    </row>
    <row r="140" spans="1:9" ht="63" outlineLevel="3">
      <c r="A140" s="4" t="s">
        <v>548</v>
      </c>
      <c r="B140" s="4" t="s">
        <v>54</v>
      </c>
      <c r="C140" s="4" t="s">
        <v>118</v>
      </c>
      <c r="D140" s="4"/>
      <c r="E140" s="6" t="s">
        <v>119</v>
      </c>
      <c r="F140" s="5">
        <v>15047.34</v>
      </c>
      <c r="G140" s="5">
        <v>14794.78</v>
      </c>
      <c r="H140" s="202">
        <f t="shared" si="1"/>
        <v>98.321563811278281</v>
      </c>
      <c r="I140" s="193"/>
    </row>
    <row r="141" spans="1:9" ht="110.25" outlineLevel="7">
      <c r="A141" s="4" t="s">
        <v>548</v>
      </c>
      <c r="B141" s="4" t="s">
        <v>54</v>
      </c>
      <c r="C141" s="4" t="s">
        <v>118</v>
      </c>
      <c r="D141" s="4" t="s">
        <v>5</v>
      </c>
      <c r="E141" s="6" t="s">
        <v>6</v>
      </c>
      <c r="F141" s="5">
        <v>11844.94</v>
      </c>
      <c r="G141" s="5">
        <v>11759.61</v>
      </c>
      <c r="H141" s="202">
        <f t="shared" ref="H141:H204" si="2">(G141/F141)*100</f>
        <v>99.279608001391324</v>
      </c>
      <c r="I141" s="193"/>
    </row>
    <row r="142" spans="1:9" ht="47.25" outlineLevel="7">
      <c r="A142" s="4" t="s">
        <v>548</v>
      </c>
      <c r="B142" s="4" t="s">
        <v>54</v>
      </c>
      <c r="C142" s="4" t="s">
        <v>118</v>
      </c>
      <c r="D142" s="4" t="s">
        <v>17</v>
      </c>
      <c r="E142" s="6" t="s">
        <v>18</v>
      </c>
      <c r="F142" s="5">
        <v>3170.2</v>
      </c>
      <c r="G142" s="5">
        <v>3009.61</v>
      </c>
      <c r="H142" s="202">
        <f t="shared" si="2"/>
        <v>94.9343889975396</v>
      </c>
      <c r="I142" s="193"/>
    </row>
    <row r="143" spans="1:9" ht="15.75" outlineLevel="7">
      <c r="A143" s="4" t="s">
        <v>548</v>
      </c>
      <c r="B143" s="4" t="s">
        <v>54</v>
      </c>
      <c r="C143" s="4" t="s">
        <v>118</v>
      </c>
      <c r="D143" s="4" t="s">
        <v>21</v>
      </c>
      <c r="E143" s="6" t="s">
        <v>22</v>
      </c>
      <c r="F143" s="5">
        <v>32.200000000000003</v>
      </c>
      <c r="G143" s="5">
        <v>25.57</v>
      </c>
      <c r="H143" s="202">
        <f t="shared" si="2"/>
        <v>79.409937888198755</v>
      </c>
      <c r="I143" s="193"/>
    </row>
    <row r="144" spans="1:9" ht="31.5" outlineLevel="3">
      <c r="A144" s="4" t="s">
        <v>548</v>
      </c>
      <c r="B144" s="4" t="s">
        <v>54</v>
      </c>
      <c r="C144" s="4" t="s">
        <v>120</v>
      </c>
      <c r="D144" s="4"/>
      <c r="E144" s="6" t="s">
        <v>121</v>
      </c>
      <c r="F144" s="5">
        <v>1464.6</v>
      </c>
      <c r="G144" s="5">
        <v>1464.6</v>
      </c>
      <c r="H144" s="202">
        <f t="shared" si="2"/>
        <v>100</v>
      </c>
      <c r="I144" s="193"/>
    </row>
    <row r="145" spans="1:9" ht="110.25" outlineLevel="7">
      <c r="A145" s="4" t="s">
        <v>548</v>
      </c>
      <c r="B145" s="4" t="s">
        <v>54</v>
      </c>
      <c r="C145" s="4" t="s">
        <v>120</v>
      </c>
      <c r="D145" s="4" t="s">
        <v>5</v>
      </c>
      <c r="E145" s="6" t="s">
        <v>6</v>
      </c>
      <c r="F145" s="5">
        <v>881.11</v>
      </c>
      <c r="G145" s="5">
        <v>881.11</v>
      </c>
      <c r="H145" s="202">
        <f t="shared" si="2"/>
        <v>100</v>
      </c>
      <c r="I145" s="193"/>
    </row>
    <row r="146" spans="1:9" ht="47.25" outlineLevel="7">
      <c r="A146" s="4" t="s">
        <v>548</v>
      </c>
      <c r="B146" s="4" t="s">
        <v>54</v>
      </c>
      <c r="C146" s="4" t="s">
        <v>120</v>
      </c>
      <c r="D146" s="4" t="s">
        <v>17</v>
      </c>
      <c r="E146" s="6" t="s">
        <v>18</v>
      </c>
      <c r="F146" s="5">
        <v>554.04999999999995</v>
      </c>
      <c r="G146" s="5">
        <v>554.04999999999995</v>
      </c>
      <c r="H146" s="202">
        <f t="shared" si="2"/>
        <v>100</v>
      </c>
      <c r="I146" s="193"/>
    </row>
    <row r="147" spans="1:9" ht="31.5" outlineLevel="7">
      <c r="A147" s="4" t="s">
        <v>548</v>
      </c>
      <c r="B147" s="4" t="s">
        <v>54</v>
      </c>
      <c r="C147" s="4" t="s">
        <v>120</v>
      </c>
      <c r="D147" s="4" t="s">
        <v>384</v>
      </c>
      <c r="E147" s="6" t="s">
        <v>385</v>
      </c>
      <c r="F147" s="5">
        <v>29.44</v>
      </c>
      <c r="G147" s="5">
        <v>29.44</v>
      </c>
      <c r="H147" s="202">
        <f t="shared" si="2"/>
        <v>100</v>
      </c>
      <c r="I147" s="193"/>
    </row>
    <row r="148" spans="1:9" ht="47.25" outlineLevel="2">
      <c r="A148" s="4" t="s">
        <v>548</v>
      </c>
      <c r="B148" s="4" t="s">
        <v>54</v>
      </c>
      <c r="C148" s="4" t="s">
        <v>122</v>
      </c>
      <c r="D148" s="4"/>
      <c r="E148" s="6" t="s">
        <v>123</v>
      </c>
      <c r="F148" s="5">
        <v>560.64</v>
      </c>
      <c r="G148" s="5">
        <v>524.9</v>
      </c>
      <c r="H148" s="202">
        <f t="shared" si="2"/>
        <v>93.625142694063925</v>
      </c>
      <c r="I148" s="193"/>
    </row>
    <row r="149" spans="1:9" ht="31.5" outlineLevel="3">
      <c r="A149" s="4" t="s">
        <v>548</v>
      </c>
      <c r="B149" s="4" t="s">
        <v>54</v>
      </c>
      <c r="C149" s="4" t="s">
        <v>888</v>
      </c>
      <c r="D149" s="4"/>
      <c r="E149" s="6" t="s">
        <v>889</v>
      </c>
      <c r="F149" s="5">
        <v>25</v>
      </c>
      <c r="G149" s="5">
        <v>25</v>
      </c>
      <c r="H149" s="202">
        <f t="shared" si="2"/>
        <v>100</v>
      </c>
      <c r="I149" s="193"/>
    </row>
    <row r="150" spans="1:9" ht="31.5" outlineLevel="7">
      <c r="A150" s="4" t="s">
        <v>548</v>
      </c>
      <c r="B150" s="4" t="s">
        <v>54</v>
      </c>
      <c r="C150" s="4" t="s">
        <v>888</v>
      </c>
      <c r="D150" s="4" t="s">
        <v>384</v>
      </c>
      <c r="E150" s="6" t="s">
        <v>385</v>
      </c>
      <c r="F150" s="5">
        <v>25</v>
      </c>
      <c r="G150" s="5">
        <v>25</v>
      </c>
      <c r="H150" s="202">
        <f t="shared" si="2"/>
        <v>100</v>
      </c>
      <c r="I150" s="193"/>
    </row>
    <row r="151" spans="1:9" ht="63" outlineLevel="3">
      <c r="A151" s="4" t="s">
        <v>548</v>
      </c>
      <c r="B151" s="4" t="s">
        <v>54</v>
      </c>
      <c r="C151" s="4" t="s">
        <v>124</v>
      </c>
      <c r="D151" s="4"/>
      <c r="E151" s="6" t="s">
        <v>125</v>
      </c>
      <c r="F151" s="5">
        <v>502.1</v>
      </c>
      <c r="G151" s="5">
        <v>467.62</v>
      </c>
      <c r="H151" s="202">
        <f t="shared" si="2"/>
        <v>93.132842063333996</v>
      </c>
      <c r="I151" s="193"/>
    </row>
    <row r="152" spans="1:9" ht="15.75" outlineLevel="7">
      <c r="A152" s="4" t="s">
        <v>548</v>
      </c>
      <c r="B152" s="4" t="s">
        <v>54</v>
      </c>
      <c r="C152" s="4" t="s">
        <v>124</v>
      </c>
      <c r="D152" s="4" t="s">
        <v>21</v>
      </c>
      <c r="E152" s="6" t="s">
        <v>22</v>
      </c>
      <c r="F152" s="5">
        <v>502.1</v>
      </c>
      <c r="G152" s="5">
        <v>467.62</v>
      </c>
      <c r="H152" s="202">
        <f t="shared" si="2"/>
        <v>93.132842063333996</v>
      </c>
      <c r="I152" s="193"/>
    </row>
    <row r="153" spans="1:9" ht="31.5" outlineLevel="3">
      <c r="A153" s="4" t="s">
        <v>548</v>
      </c>
      <c r="B153" s="4" t="s">
        <v>54</v>
      </c>
      <c r="C153" s="4" t="s">
        <v>890</v>
      </c>
      <c r="D153" s="4"/>
      <c r="E153" s="6" t="s">
        <v>891</v>
      </c>
      <c r="F153" s="5">
        <v>32.270000000000003</v>
      </c>
      <c r="G153" s="5">
        <v>32.270000000000003</v>
      </c>
      <c r="H153" s="202">
        <f t="shared" si="2"/>
        <v>100</v>
      </c>
      <c r="I153" s="193"/>
    </row>
    <row r="154" spans="1:9" ht="47.25" outlineLevel="7">
      <c r="A154" s="4" t="s">
        <v>548</v>
      </c>
      <c r="B154" s="4" t="s">
        <v>54</v>
      </c>
      <c r="C154" s="4" t="s">
        <v>890</v>
      </c>
      <c r="D154" s="4" t="s">
        <v>17</v>
      </c>
      <c r="E154" s="6" t="s">
        <v>18</v>
      </c>
      <c r="F154" s="5">
        <v>32.270000000000003</v>
      </c>
      <c r="G154" s="5">
        <v>32.270000000000003</v>
      </c>
      <c r="H154" s="202">
        <f t="shared" si="2"/>
        <v>100</v>
      </c>
      <c r="I154" s="193"/>
    </row>
    <row r="155" spans="1:9" ht="94.5" outlineLevel="3">
      <c r="A155" s="4" t="s">
        <v>548</v>
      </c>
      <c r="B155" s="4" t="s">
        <v>54</v>
      </c>
      <c r="C155" s="4" t="s">
        <v>126</v>
      </c>
      <c r="D155" s="4"/>
      <c r="E155" s="6" t="s">
        <v>127</v>
      </c>
      <c r="F155" s="5">
        <v>1.27</v>
      </c>
      <c r="G155" s="5">
        <v>0</v>
      </c>
      <c r="H155" s="202">
        <f t="shared" si="2"/>
        <v>0</v>
      </c>
      <c r="I155" s="193"/>
    </row>
    <row r="156" spans="1:9" ht="15.75" outlineLevel="7">
      <c r="A156" s="4" t="s">
        <v>548</v>
      </c>
      <c r="B156" s="4" t="s">
        <v>54</v>
      </c>
      <c r="C156" s="4" t="s">
        <v>126</v>
      </c>
      <c r="D156" s="4" t="s">
        <v>21</v>
      </c>
      <c r="E156" s="6" t="s">
        <v>22</v>
      </c>
      <c r="F156" s="5">
        <v>1.27</v>
      </c>
      <c r="G156" s="5">
        <v>0</v>
      </c>
      <c r="H156" s="202">
        <f t="shared" si="2"/>
        <v>0</v>
      </c>
      <c r="I156" s="193"/>
    </row>
    <row r="157" spans="1:9" ht="26.25" customHeight="1" outlineLevel="7">
      <c r="A157" s="4" t="s">
        <v>548</v>
      </c>
      <c r="B157" s="171" t="s">
        <v>524</v>
      </c>
      <c r="C157" s="4"/>
      <c r="D157" s="4"/>
      <c r="E157" s="20" t="s">
        <v>525</v>
      </c>
      <c r="F157" s="5">
        <f>F158</f>
        <v>1382.9</v>
      </c>
      <c r="G157" s="5">
        <f>G158</f>
        <v>1382.9</v>
      </c>
      <c r="H157" s="202">
        <f t="shared" si="2"/>
        <v>100</v>
      </c>
      <c r="I157" s="193"/>
    </row>
    <row r="158" spans="1:9" ht="31.5" outlineLevel="1">
      <c r="A158" s="4" t="s">
        <v>548</v>
      </c>
      <c r="B158" s="4" t="s">
        <v>128</v>
      </c>
      <c r="C158" s="4"/>
      <c r="D158" s="4"/>
      <c r="E158" s="20" t="s">
        <v>129</v>
      </c>
      <c r="F158" s="5">
        <v>1382.9</v>
      </c>
      <c r="G158" s="5">
        <v>1382.9</v>
      </c>
      <c r="H158" s="202">
        <f t="shared" si="2"/>
        <v>100</v>
      </c>
      <c r="I158" s="193"/>
    </row>
    <row r="159" spans="1:9" ht="63" outlineLevel="2">
      <c r="A159" s="4" t="s">
        <v>548</v>
      </c>
      <c r="B159" s="4" t="s">
        <v>128</v>
      </c>
      <c r="C159" s="4" t="s">
        <v>2</v>
      </c>
      <c r="D159" s="4"/>
      <c r="E159" s="6" t="s">
        <v>3</v>
      </c>
      <c r="F159" s="5">
        <v>1382.9</v>
      </c>
      <c r="G159" s="5">
        <v>1382.9</v>
      </c>
      <c r="H159" s="202">
        <f t="shared" si="2"/>
        <v>100</v>
      </c>
      <c r="I159" s="193"/>
    </row>
    <row r="160" spans="1:9" ht="75" customHeight="1" outlineLevel="3">
      <c r="A160" s="4" t="s">
        <v>548</v>
      </c>
      <c r="B160" s="4" t="s">
        <v>128</v>
      </c>
      <c r="C160" s="4" t="s">
        <v>130</v>
      </c>
      <c r="D160" s="4"/>
      <c r="E160" s="6" t="s">
        <v>892</v>
      </c>
      <c r="F160" s="5">
        <v>1382.9</v>
      </c>
      <c r="G160" s="5">
        <v>1382.9</v>
      </c>
      <c r="H160" s="202">
        <f t="shared" si="2"/>
        <v>100</v>
      </c>
      <c r="I160" s="193"/>
    </row>
    <row r="161" spans="1:9" ht="117" customHeight="1" outlineLevel="7">
      <c r="A161" s="4" t="s">
        <v>548</v>
      </c>
      <c r="B161" s="4" t="s">
        <v>128</v>
      </c>
      <c r="C161" s="4" t="s">
        <v>130</v>
      </c>
      <c r="D161" s="4" t="s">
        <v>5</v>
      </c>
      <c r="E161" s="6" t="s">
        <v>6</v>
      </c>
      <c r="F161" s="5">
        <v>1371.25</v>
      </c>
      <c r="G161" s="5">
        <v>1371.25</v>
      </c>
      <c r="H161" s="202">
        <f t="shared" si="2"/>
        <v>100</v>
      </c>
      <c r="I161" s="193"/>
    </row>
    <row r="162" spans="1:9" ht="47.25" outlineLevel="7">
      <c r="A162" s="4" t="s">
        <v>548</v>
      </c>
      <c r="B162" s="4" t="s">
        <v>128</v>
      </c>
      <c r="C162" s="4" t="s">
        <v>130</v>
      </c>
      <c r="D162" s="4" t="s">
        <v>17</v>
      </c>
      <c r="E162" s="6" t="s">
        <v>18</v>
      </c>
      <c r="F162" s="5">
        <v>11.65</v>
      </c>
      <c r="G162" s="5">
        <v>11.65</v>
      </c>
      <c r="H162" s="202">
        <f t="shared" si="2"/>
        <v>100</v>
      </c>
      <c r="I162" s="193"/>
    </row>
    <row r="163" spans="1:9" ht="47.25" outlineLevel="7">
      <c r="A163" s="4" t="s">
        <v>548</v>
      </c>
      <c r="B163" s="171" t="s">
        <v>526</v>
      </c>
      <c r="C163" s="4"/>
      <c r="D163" s="4"/>
      <c r="E163" s="20" t="s">
        <v>527</v>
      </c>
      <c r="F163" s="5"/>
      <c r="G163" s="5"/>
      <c r="H163" s="202" t="e">
        <f t="shared" si="2"/>
        <v>#DIV/0!</v>
      </c>
      <c r="I163" s="193"/>
    </row>
    <row r="164" spans="1:9" ht="63" outlineLevel="1">
      <c r="A164" s="4" t="s">
        <v>548</v>
      </c>
      <c r="B164" s="4" t="s">
        <v>131</v>
      </c>
      <c r="C164" s="4"/>
      <c r="D164" s="4"/>
      <c r="E164" s="20" t="s">
        <v>132</v>
      </c>
      <c r="F164" s="5">
        <v>27800.35</v>
      </c>
      <c r="G164" s="5">
        <v>26688.959999999999</v>
      </c>
      <c r="H164" s="202">
        <f t="shared" si="2"/>
        <v>96.002244576057493</v>
      </c>
      <c r="I164" s="193"/>
    </row>
    <row r="165" spans="1:9" ht="63" outlineLevel="2">
      <c r="A165" s="4" t="s">
        <v>548</v>
      </c>
      <c r="B165" s="4" t="s">
        <v>131</v>
      </c>
      <c r="C165" s="4" t="s">
        <v>56</v>
      </c>
      <c r="D165" s="4"/>
      <c r="E165" s="6" t="s">
        <v>57</v>
      </c>
      <c r="F165" s="5">
        <v>27785.35</v>
      </c>
      <c r="G165" s="5">
        <v>26673.96</v>
      </c>
      <c r="H165" s="202">
        <f t="shared" si="2"/>
        <v>96.00008637645378</v>
      </c>
      <c r="I165" s="193"/>
    </row>
    <row r="166" spans="1:9" ht="31.5" outlineLevel="3">
      <c r="A166" s="4" t="s">
        <v>548</v>
      </c>
      <c r="B166" s="4" t="s">
        <v>131</v>
      </c>
      <c r="C166" s="4" t="s">
        <v>133</v>
      </c>
      <c r="D166" s="4"/>
      <c r="E166" s="6" t="s">
        <v>134</v>
      </c>
      <c r="F166" s="5">
        <v>318.25</v>
      </c>
      <c r="G166" s="5">
        <v>318.25</v>
      </c>
      <c r="H166" s="202">
        <f t="shared" si="2"/>
        <v>100</v>
      </c>
      <c r="I166" s="193"/>
    </row>
    <row r="167" spans="1:9" ht="94.5" outlineLevel="4">
      <c r="A167" s="4" t="s">
        <v>548</v>
      </c>
      <c r="B167" s="4" t="s">
        <v>131</v>
      </c>
      <c r="C167" s="4" t="s">
        <v>893</v>
      </c>
      <c r="D167" s="4"/>
      <c r="E167" s="6" t="s">
        <v>135</v>
      </c>
      <c r="F167" s="5">
        <v>318.25</v>
      </c>
      <c r="G167" s="5">
        <v>318.25</v>
      </c>
      <c r="H167" s="202">
        <f t="shared" si="2"/>
        <v>100</v>
      </c>
      <c r="I167" s="193"/>
    </row>
    <row r="168" spans="1:9" ht="31.5" outlineLevel="5">
      <c r="A168" s="4" t="s">
        <v>548</v>
      </c>
      <c r="B168" s="4" t="s">
        <v>131</v>
      </c>
      <c r="C168" s="4" t="s">
        <v>894</v>
      </c>
      <c r="D168" s="4"/>
      <c r="E168" s="6" t="s">
        <v>895</v>
      </c>
      <c r="F168" s="5">
        <v>223.3</v>
      </c>
      <c r="G168" s="5">
        <v>223.3</v>
      </c>
      <c r="H168" s="202">
        <f t="shared" si="2"/>
        <v>100</v>
      </c>
      <c r="I168" s="193"/>
    </row>
    <row r="169" spans="1:9" ht="47.25" outlineLevel="7">
      <c r="A169" s="4" t="s">
        <v>548</v>
      </c>
      <c r="B169" s="4" t="s">
        <v>131</v>
      </c>
      <c r="C169" s="4" t="s">
        <v>894</v>
      </c>
      <c r="D169" s="4" t="s">
        <v>17</v>
      </c>
      <c r="E169" s="6" t="s">
        <v>18</v>
      </c>
      <c r="F169" s="5">
        <v>223.3</v>
      </c>
      <c r="G169" s="5">
        <v>223.3</v>
      </c>
      <c r="H169" s="202">
        <f t="shared" si="2"/>
        <v>100</v>
      </c>
      <c r="I169" s="193"/>
    </row>
    <row r="170" spans="1:9" ht="31.5" outlineLevel="5">
      <c r="A170" s="4" t="s">
        <v>548</v>
      </c>
      <c r="B170" s="4" t="s">
        <v>131</v>
      </c>
      <c r="C170" s="4" t="s">
        <v>896</v>
      </c>
      <c r="D170" s="4"/>
      <c r="E170" s="6" t="s">
        <v>136</v>
      </c>
      <c r="F170" s="5">
        <v>94.95</v>
      </c>
      <c r="G170" s="5">
        <v>94.95</v>
      </c>
      <c r="H170" s="202">
        <f t="shared" si="2"/>
        <v>100</v>
      </c>
      <c r="I170" s="193"/>
    </row>
    <row r="171" spans="1:9" ht="47.25" outlineLevel="7">
      <c r="A171" s="4" t="s">
        <v>548</v>
      </c>
      <c r="B171" s="4" t="s">
        <v>131</v>
      </c>
      <c r="C171" s="4" t="s">
        <v>896</v>
      </c>
      <c r="D171" s="4" t="s">
        <v>17</v>
      </c>
      <c r="E171" s="6" t="s">
        <v>18</v>
      </c>
      <c r="F171" s="5">
        <v>94.95</v>
      </c>
      <c r="G171" s="5">
        <v>94.95</v>
      </c>
      <c r="H171" s="202">
        <f t="shared" si="2"/>
        <v>100</v>
      </c>
      <c r="I171" s="193"/>
    </row>
    <row r="172" spans="1:9" ht="122.25" customHeight="1" outlineLevel="3">
      <c r="A172" s="4" t="s">
        <v>548</v>
      </c>
      <c r="B172" s="4" t="s">
        <v>131</v>
      </c>
      <c r="C172" s="4" t="s">
        <v>137</v>
      </c>
      <c r="D172" s="4"/>
      <c r="E172" s="6" t="s">
        <v>138</v>
      </c>
      <c r="F172" s="5">
        <v>1621.44</v>
      </c>
      <c r="G172" s="5">
        <v>569.44000000000005</v>
      </c>
      <c r="H172" s="202">
        <f t="shared" si="2"/>
        <v>35.119400039471088</v>
      </c>
      <c r="I172" s="193"/>
    </row>
    <row r="173" spans="1:9" ht="63" outlineLevel="4">
      <c r="A173" s="4" t="s">
        <v>548</v>
      </c>
      <c r="B173" s="4" t="s">
        <v>131</v>
      </c>
      <c r="C173" s="4" t="s">
        <v>139</v>
      </c>
      <c r="D173" s="4"/>
      <c r="E173" s="6" t="s">
        <v>140</v>
      </c>
      <c r="F173" s="5">
        <v>84.5</v>
      </c>
      <c r="G173" s="5">
        <v>84.5</v>
      </c>
      <c r="H173" s="202">
        <f t="shared" si="2"/>
        <v>100</v>
      </c>
      <c r="I173" s="193"/>
    </row>
    <row r="174" spans="1:9" ht="78.75" outlineLevel="5">
      <c r="A174" s="4" t="s">
        <v>548</v>
      </c>
      <c r="B174" s="4" t="s">
        <v>131</v>
      </c>
      <c r="C174" s="4" t="s">
        <v>897</v>
      </c>
      <c r="D174" s="4"/>
      <c r="E174" s="6" t="s">
        <v>898</v>
      </c>
      <c r="F174" s="5">
        <v>84.5</v>
      </c>
      <c r="G174" s="5">
        <v>84.5</v>
      </c>
      <c r="H174" s="202">
        <f t="shared" si="2"/>
        <v>100</v>
      </c>
      <c r="I174" s="193"/>
    </row>
    <row r="175" spans="1:9" ht="47.25" outlineLevel="7">
      <c r="A175" s="4" t="s">
        <v>548</v>
      </c>
      <c r="B175" s="4" t="s">
        <v>131</v>
      </c>
      <c r="C175" s="4" t="s">
        <v>897</v>
      </c>
      <c r="D175" s="4" t="s">
        <v>17</v>
      </c>
      <c r="E175" s="6" t="s">
        <v>18</v>
      </c>
      <c r="F175" s="5">
        <v>84.5</v>
      </c>
      <c r="G175" s="5">
        <v>84.5</v>
      </c>
      <c r="H175" s="202">
        <f t="shared" si="2"/>
        <v>100</v>
      </c>
      <c r="I175" s="193"/>
    </row>
    <row r="176" spans="1:9" ht="63" outlineLevel="4">
      <c r="A176" s="4" t="s">
        <v>548</v>
      </c>
      <c r="B176" s="4" t="s">
        <v>131</v>
      </c>
      <c r="C176" s="4" t="s">
        <v>141</v>
      </c>
      <c r="D176" s="4"/>
      <c r="E176" s="6" t="s">
        <v>899</v>
      </c>
      <c r="F176" s="5">
        <v>57.09</v>
      </c>
      <c r="G176" s="5">
        <v>57.09</v>
      </c>
      <c r="H176" s="202">
        <f t="shared" si="2"/>
        <v>100</v>
      </c>
      <c r="I176" s="193"/>
    </row>
    <row r="177" spans="1:9" ht="63" outlineLevel="5">
      <c r="A177" s="4" t="s">
        <v>548</v>
      </c>
      <c r="B177" s="4" t="s">
        <v>131</v>
      </c>
      <c r="C177" s="4" t="s">
        <v>900</v>
      </c>
      <c r="D177" s="4"/>
      <c r="E177" s="6" t="s">
        <v>901</v>
      </c>
      <c r="F177" s="5">
        <v>16.59</v>
      </c>
      <c r="G177" s="5">
        <v>16.59</v>
      </c>
      <c r="H177" s="202">
        <f t="shared" si="2"/>
        <v>100</v>
      </c>
      <c r="I177" s="193"/>
    </row>
    <row r="178" spans="1:9" ht="47.25" outlineLevel="7">
      <c r="A178" s="4" t="s">
        <v>548</v>
      </c>
      <c r="B178" s="4" t="s">
        <v>131</v>
      </c>
      <c r="C178" s="4" t="s">
        <v>900</v>
      </c>
      <c r="D178" s="4" t="s">
        <v>17</v>
      </c>
      <c r="E178" s="6" t="s">
        <v>18</v>
      </c>
      <c r="F178" s="5">
        <v>16.59</v>
      </c>
      <c r="G178" s="5">
        <v>16.59</v>
      </c>
      <c r="H178" s="202">
        <f t="shared" si="2"/>
        <v>100</v>
      </c>
      <c r="I178" s="193"/>
    </row>
    <row r="179" spans="1:9" ht="63" outlineLevel="5">
      <c r="A179" s="4" t="s">
        <v>548</v>
      </c>
      <c r="B179" s="4" t="s">
        <v>131</v>
      </c>
      <c r="C179" s="4" t="s">
        <v>902</v>
      </c>
      <c r="D179" s="4"/>
      <c r="E179" s="6" t="s">
        <v>903</v>
      </c>
      <c r="F179" s="5">
        <v>40.5</v>
      </c>
      <c r="G179" s="5">
        <v>40.5</v>
      </c>
      <c r="H179" s="202">
        <f t="shared" si="2"/>
        <v>100</v>
      </c>
      <c r="I179" s="193"/>
    </row>
    <row r="180" spans="1:9" ht="47.25" outlineLevel="7">
      <c r="A180" s="4" t="s">
        <v>548</v>
      </c>
      <c r="B180" s="4" t="s">
        <v>131</v>
      </c>
      <c r="C180" s="4" t="s">
        <v>902</v>
      </c>
      <c r="D180" s="4" t="s">
        <v>17</v>
      </c>
      <c r="E180" s="6" t="s">
        <v>18</v>
      </c>
      <c r="F180" s="5">
        <v>40.5</v>
      </c>
      <c r="G180" s="5">
        <v>40.5</v>
      </c>
      <c r="H180" s="202">
        <f t="shared" si="2"/>
        <v>100</v>
      </c>
      <c r="I180" s="193"/>
    </row>
    <row r="181" spans="1:9" ht="94.5" outlineLevel="4">
      <c r="A181" s="4" t="s">
        <v>548</v>
      </c>
      <c r="B181" s="4" t="s">
        <v>131</v>
      </c>
      <c r="C181" s="4" t="s">
        <v>142</v>
      </c>
      <c r="D181" s="4"/>
      <c r="E181" s="6" t="s">
        <v>904</v>
      </c>
      <c r="F181" s="5">
        <v>1464.85</v>
      </c>
      <c r="G181" s="5">
        <v>427.85</v>
      </c>
      <c r="H181" s="202">
        <f t="shared" si="2"/>
        <v>29.20776871352016</v>
      </c>
      <c r="I181" s="193"/>
    </row>
    <row r="182" spans="1:9" ht="63" outlineLevel="5">
      <c r="A182" s="4" t="s">
        <v>548</v>
      </c>
      <c r="B182" s="4" t="s">
        <v>131</v>
      </c>
      <c r="C182" s="4" t="s">
        <v>905</v>
      </c>
      <c r="D182" s="4"/>
      <c r="E182" s="6" t="s">
        <v>906</v>
      </c>
      <c r="F182" s="5">
        <v>1464.85</v>
      </c>
      <c r="G182" s="5">
        <v>427.85</v>
      </c>
      <c r="H182" s="202">
        <f t="shared" si="2"/>
        <v>29.20776871352016</v>
      </c>
      <c r="I182" s="193"/>
    </row>
    <row r="183" spans="1:9" ht="47.25" outlineLevel="7">
      <c r="A183" s="4" t="s">
        <v>548</v>
      </c>
      <c r="B183" s="4" t="s">
        <v>131</v>
      </c>
      <c r="C183" s="4" t="s">
        <v>905</v>
      </c>
      <c r="D183" s="4" t="s">
        <v>17</v>
      </c>
      <c r="E183" s="6" t="s">
        <v>18</v>
      </c>
      <c r="F183" s="5">
        <v>1464.85</v>
      </c>
      <c r="G183" s="5">
        <v>427.85</v>
      </c>
      <c r="H183" s="202">
        <f t="shared" si="2"/>
        <v>29.20776871352016</v>
      </c>
      <c r="I183" s="193"/>
    </row>
    <row r="184" spans="1:9" ht="63" outlineLevel="4">
      <c r="A184" s="4" t="s">
        <v>548</v>
      </c>
      <c r="B184" s="4" t="s">
        <v>131</v>
      </c>
      <c r="C184" s="4" t="s">
        <v>907</v>
      </c>
      <c r="D184" s="4"/>
      <c r="E184" s="6" t="s">
        <v>908</v>
      </c>
      <c r="F184" s="5">
        <v>15</v>
      </c>
      <c r="G184" s="5">
        <v>0</v>
      </c>
      <c r="H184" s="202">
        <f t="shared" si="2"/>
        <v>0</v>
      </c>
      <c r="I184" s="193"/>
    </row>
    <row r="185" spans="1:9" ht="63" outlineLevel="5">
      <c r="A185" s="4" t="s">
        <v>548</v>
      </c>
      <c r="B185" s="4" t="s">
        <v>131</v>
      </c>
      <c r="C185" s="4" t="s">
        <v>909</v>
      </c>
      <c r="D185" s="4"/>
      <c r="E185" s="6" t="s">
        <v>910</v>
      </c>
      <c r="F185" s="5">
        <v>15</v>
      </c>
      <c r="G185" s="5">
        <v>0</v>
      </c>
      <c r="H185" s="202">
        <f t="shared" si="2"/>
        <v>0</v>
      </c>
      <c r="I185" s="193"/>
    </row>
    <row r="186" spans="1:9" ht="47.25" outlineLevel="7">
      <c r="A186" s="4" t="s">
        <v>548</v>
      </c>
      <c r="B186" s="4" t="s">
        <v>131</v>
      </c>
      <c r="C186" s="4" t="s">
        <v>909</v>
      </c>
      <c r="D186" s="4" t="s">
        <v>17</v>
      </c>
      <c r="E186" s="6" t="s">
        <v>18</v>
      </c>
      <c r="F186" s="5">
        <v>15</v>
      </c>
      <c r="G186" s="5">
        <v>0</v>
      </c>
      <c r="H186" s="202">
        <f t="shared" si="2"/>
        <v>0</v>
      </c>
      <c r="I186" s="193"/>
    </row>
    <row r="187" spans="1:9" ht="47.25" outlineLevel="3">
      <c r="A187" s="4" t="s">
        <v>548</v>
      </c>
      <c r="B187" s="4" t="s">
        <v>131</v>
      </c>
      <c r="C187" s="4" t="s">
        <v>143</v>
      </c>
      <c r="D187" s="4"/>
      <c r="E187" s="6" t="s">
        <v>144</v>
      </c>
      <c r="F187" s="5">
        <v>20901.759999999998</v>
      </c>
      <c r="G187" s="5">
        <v>20853.189999999999</v>
      </c>
      <c r="H187" s="202">
        <f t="shared" si="2"/>
        <v>99.767627223736184</v>
      </c>
      <c r="I187" s="193"/>
    </row>
    <row r="188" spans="1:9" ht="63" outlineLevel="4">
      <c r="A188" s="4" t="s">
        <v>548</v>
      </c>
      <c r="B188" s="4" t="s">
        <v>131</v>
      </c>
      <c r="C188" s="4" t="s">
        <v>911</v>
      </c>
      <c r="D188" s="4"/>
      <c r="E188" s="6" t="s">
        <v>145</v>
      </c>
      <c r="F188" s="5">
        <v>20901.759999999998</v>
      </c>
      <c r="G188" s="5">
        <v>20853.189999999999</v>
      </c>
      <c r="H188" s="202">
        <f t="shared" si="2"/>
        <v>99.767627223736184</v>
      </c>
      <c r="I188" s="193"/>
    </row>
    <row r="189" spans="1:9" ht="47.25" outlineLevel="5">
      <c r="A189" s="4" t="s">
        <v>548</v>
      </c>
      <c r="B189" s="4" t="s">
        <v>131</v>
      </c>
      <c r="C189" s="4" t="s">
        <v>912</v>
      </c>
      <c r="D189" s="4"/>
      <c r="E189" s="6" t="s">
        <v>146</v>
      </c>
      <c r="F189" s="5">
        <v>16269.01</v>
      </c>
      <c r="G189" s="5">
        <v>16220.43</v>
      </c>
      <c r="H189" s="202">
        <f t="shared" si="2"/>
        <v>99.701395475201011</v>
      </c>
      <c r="I189" s="193"/>
    </row>
    <row r="190" spans="1:9" ht="110.25" outlineLevel="7">
      <c r="A190" s="4" t="s">
        <v>548</v>
      </c>
      <c r="B190" s="4" t="s">
        <v>131</v>
      </c>
      <c r="C190" s="4" t="s">
        <v>912</v>
      </c>
      <c r="D190" s="4" t="s">
        <v>5</v>
      </c>
      <c r="E190" s="6" t="s">
        <v>6</v>
      </c>
      <c r="F190" s="5">
        <v>13074.29</v>
      </c>
      <c r="G190" s="5">
        <v>13074.29</v>
      </c>
      <c r="H190" s="202">
        <f t="shared" si="2"/>
        <v>100</v>
      </c>
      <c r="I190" s="193"/>
    </row>
    <row r="191" spans="1:9" ht="47.25" outlineLevel="7">
      <c r="A191" s="4" t="s">
        <v>548</v>
      </c>
      <c r="B191" s="4" t="s">
        <v>131</v>
      </c>
      <c r="C191" s="4" t="s">
        <v>912</v>
      </c>
      <c r="D191" s="4" t="s">
        <v>17</v>
      </c>
      <c r="E191" s="6" t="s">
        <v>18</v>
      </c>
      <c r="F191" s="5">
        <v>3164.6</v>
      </c>
      <c r="G191" s="5">
        <v>3116.02</v>
      </c>
      <c r="H191" s="202">
        <f t="shared" si="2"/>
        <v>98.464892877456862</v>
      </c>
      <c r="I191" s="193"/>
    </row>
    <row r="192" spans="1:9" ht="15.75" outlineLevel="7">
      <c r="A192" s="4" t="s">
        <v>548</v>
      </c>
      <c r="B192" s="4" t="s">
        <v>131</v>
      </c>
      <c r="C192" s="4" t="s">
        <v>912</v>
      </c>
      <c r="D192" s="4" t="s">
        <v>21</v>
      </c>
      <c r="E192" s="6" t="s">
        <v>22</v>
      </c>
      <c r="F192" s="5">
        <v>30.12</v>
      </c>
      <c r="G192" s="5">
        <v>30.12</v>
      </c>
      <c r="H192" s="202">
        <f t="shared" si="2"/>
        <v>100</v>
      </c>
      <c r="I192" s="193"/>
    </row>
    <row r="193" spans="1:9" ht="94.5" outlineLevel="5">
      <c r="A193" s="4" t="s">
        <v>548</v>
      </c>
      <c r="B193" s="4" t="s">
        <v>131</v>
      </c>
      <c r="C193" s="4" t="s">
        <v>913</v>
      </c>
      <c r="D193" s="4"/>
      <c r="E193" s="6" t="s">
        <v>147</v>
      </c>
      <c r="F193" s="5">
        <v>92.19</v>
      </c>
      <c r="G193" s="5">
        <v>92.19</v>
      </c>
      <c r="H193" s="202">
        <f t="shared" si="2"/>
        <v>100</v>
      </c>
      <c r="I193" s="193"/>
    </row>
    <row r="194" spans="1:9" ht="47.25" outlineLevel="7">
      <c r="A194" s="4" t="s">
        <v>548</v>
      </c>
      <c r="B194" s="4" t="s">
        <v>131</v>
      </c>
      <c r="C194" s="4" t="s">
        <v>913</v>
      </c>
      <c r="D194" s="4" t="s">
        <v>17</v>
      </c>
      <c r="E194" s="6" t="s">
        <v>18</v>
      </c>
      <c r="F194" s="5">
        <v>92.19</v>
      </c>
      <c r="G194" s="5">
        <v>92.19</v>
      </c>
      <c r="H194" s="202">
        <f t="shared" si="2"/>
        <v>100</v>
      </c>
      <c r="I194" s="193"/>
    </row>
    <row r="195" spans="1:9" ht="94.5" outlineLevel="5">
      <c r="A195" s="4" t="s">
        <v>548</v>
      </c>
      <c r="B195" s="4" t="s">
        <v>131</v>
      </c>
      <c r="C195" s="4" t="s">
        <v>914</v>
      </c>
      <c r="D195" s="4"/>
      <c r="E195" s="6" t="s">
        <v>148</v>
      </c>
      <c r="F195" s="5">
        <v>24.5</v>
      </c>
      <c r="G195" s="5">
        <v>24.5</v>
      </c>
      <c r="H195" s="202">
        <f t="shared" si="2"/>
        <v>100</v>
      </c>
      <c r="I195" s="193"/>
    </row>
    <row r="196" spans="1:9" ht="47.25" outlineLevel="7">
      <c r="A196" s="4" t="s">
        <v>548</v>
      </c>
      <c r="B196" s="4" t="s">
        <v>131</v>
      </c>
      <c r="C196" s="4" t="s">
        <v>914</v>
      </c>
      <c r="D196" s="4" t="s">
        <v>17</v>
      </c>
      <c r="E196" s="6" t="s">
        <v>18</v>
      </c>
      <c r="F196" s="5">
        <v>24.5</v>
      </c>
      <c r="G196" s="5">
        <v>24.5</v>
      </c>
      <c r="H196" s="202">
        <f t="shared" si="2"/>
        <v>100</v>
      </c>
      <c r="I196" s="193"/>
    </row>
    <row r="197" spans="1:9" ht="47.25" outlineLevel="5">
      <c r="A197" s="4" t="s">
        <v>548</v>
      </c>
      <c r="B197" s="4" t="s">
        <v>131</v>
      </c>
      <c r="C197" s="4" t="s">
        <v>915</v>
      </c>
      <c r="D197" s="4"/>
      <c r="E197" s="6" t="s">
        <v>149</v>
      </c>
      <c r="F197" s="5">
        <v>69.81</v>
      </c>
      <c r="G197" s="5">
        <v>69.81</v>
      </c>
      <c r="H197" s="202">
        <f t="shared" si="2"/>
        <v>100</v>
      </c>
      <c r="I197" s="193"/>
    </row>
    <row r="198" spans="1:9" ht="47.25" outlineLevel="7">
      <c r="A198" s="4" t="s">
        <v>548</v>
      </c>
      <c r="B198" s="4" t="s">
        <v>131</v>
      </c>
      <c r="C198" s="4" t="s">
        <v>915</v>
      </c>
      <c r="D198" s="4" t="s">
        <v>17</v>
      </c>
      <c r="E198" s="6" t="s">
        <v>18</v>
      </c>
      <c r="F198" s="5">
        <v>69.81</v>
      </c>
      <c r="G198" s="5">
        <v>69.81</v>
      </c>
      <c r="H198" s="202">
        <f t="shared" si="2"/>
        <v>100</v>
      </c>
      <c r="I198" s="193"/>
    </row>
    <row r="199" spans="1:9" ht="47.25" outlineLevel="5">
      <c r="A199" s="4" t="s">
        <v>548</v>
      </c>
      <c r="B199" s="4" t="s">
        <v>131</v>
      </c>
      <c r="C199" s="4" t="s">
        <v>916</v>
      </c>
      <c r="D199" s="4"/>
      <c r="E199" s="6" t="s">
        <v>917</v>
      </c>
      <c r="F199" s="5">
        <v>4416.25</v>
      </c>
      <c r="G199" s="5">
        <v>4416.25</v>
      </c>
      <c r="H199" s="202">
        <f t="shared" si="2"/>
        <v>100</v>
      </c>
      <c r="I199" s="193"/>
    </row>
    <row r="200" spans="1:9" ht="47.25" outlineLevel="7">
      <c r="A200" s="4" t="s">
        <v>548</v>
      </c>
      <c r="B200" s="4" t="s">
        <v>131</v>
      </c>
      <c r="C200" s="4" t="s">
        <v>916</v>
      </c>
      <c r="D200" s="4" t="s">
        <v>17</v>
      </c>
      <c r="E200" s="6" t="s">
        <v>18</v>
      </c>
      <c r="F200" s="5">
        <v>4416.25</v>
      </c>
      <c r="G200" s="5">
        <v>4416.25</v>
      </c>
      <c r="H200" s="202">
        <f t="shared" si="2"/>
        <v>100</v>
      </c>
      <c r="I200" s="193"/>
    </row>
    <row r="201" spans="1:9" ht="47.25" outlineLevel="5">
      <c r="A201" s="4" t="s">
        <v>548</v>
      </c>
      <c r="B201" s="4" t="s">
        <v>131</v>
      </c>
      <c r="C201" s="4" t="s">
        <v>918</v>
      </c>
      <c r="D201" s="4"/>
      <c r="E201" s="6" t="s">
        <v>150</v>
      </c>
      <c r="F201" s="5">
        <v>30</v>
      </c>
      <c r="G201" s="5">
        <v>30</v>
      </c>
      <c r="H201" s="202">
        <f t="shared" si="2"/>
        <v>100</v>
      </c>
      <c r="I201" s="193"/>
    </row>
    <row r="202" spans="1:9" ht="47.25" outlineLevel="7">
      <c r="A202" s="4" t="s">
        <v>548</v>
      </c>
      <c r="B202" s="4" t="s">
        <v>131</v>
      </c>
      <c r="C202" s="4" t="s">
        <v>918</v>
      </c>
      <c r="D202" s="4" t="s">
        <v>17</v>
      </c>
      <c r="E202" s="6" t="s">
        <v>18</v>
      </c>
      <c r="F202" s="5">
        <v>30</v>
      </c>
      <c r="G202" s="5">
        <v>30</v>
      </c>
      <c r="H202" s="202">
        <f t="shared" si="2"/>
        <v>100</v>
      </c>
      <c r="I202" s="193"/>
    </row>
    <row r="203" spans="1:9" ht="63" outlineLevel="3">
      <c r="A203" s="4" t="s">
        <v>548</v>
      </c>
      <c r="B203" s="4" t="s">
        <v>131</v>
      </c>
      <c r="C203" s="4" t="s">
        <v>151</v>
      </c>
      <c r="D203" s="4"/>
      <c r="E203" s="6" t="s">
        <v>152</v>
      </c>
      <c r="F203" s="5">
        <v>4943.8999999999996</v>
      </c>
      <c r="G203" s="5">
        <v>4933.09</v>
      </c>
      <c r="H203" s="202">
        <f t="shared" si="2"/>
        <v>99.781346710087192</v>
      </c>
      <c r="I203" s="193"/>
    </row>
    <row r="204" spans="1:9" ht="63" outlineLevel="4">
      <c r="A204" s="4" t="s">
        <v>548</v>
      </c>
      <c r="B204" s="4" t="s">
        <v>131</v>
      </c>
      <c r="C204" s="4" t="s">
        <v>153</v>
      </c>
      <c r="D204" s="4"/>
      <c r="E204" s="6" t="s">
        <v>154</v>
      </c>
      <c r="F204" s="5">
        <v>4943.8999999999996</v>
      </c>
      <c r="G204" s="5">
        <v>4933.09</v>
      </c>
      <c r="H204" s="202">
        <f t="shared" si="2"/>
        <v>99.781346710087192</v>
      </c>
      <c r="I204" s="193"/>
    </row>
    <row r="205" spans="1:9" ht="47.25" outlineLevel="5">
      <c r="A205" s="4" t="s">
        <v>548</v>
      </c>
      <c r="B205" s="4" t="s">
        <v>131</v>
      </c>
      <c r="C205" s="4" t="s">
        <v>155</v>
      </c>
      <c r="D205" s="4"/>
      <c r="E205" s="6" t="s">
        <v>156</v>
      </c>
      <c r="F205" s="5">
        <v>4943.8999999999996</v>
      </c>
      <c r="G205" s="5">
        <v>4933.09</v>
      </c>
      <c r="H205" s="202">
        <f t="shared" ref="H205:H268" si="3">(G205/F205)*100</f>
        <v>99.781346710087192</v>
      </c>
      <c r="I205" s="193"/>
    </row>
    <row r="206" spans="1:9" ht="110.25" outlineLevel="7">
      <c r="A206" s="4" t="s">
        <v>548</v>
      </c>
      <c r="B206" s="4" t="s">
        <v>131</v>
      </c>
      <c r="C206" s="4" t="s">
        <v>155</v>
      </c>
      <c r="D206" s="4" t="s">
        <v>5</v>
      </c>
      <c r="E206" s="6" t="s">
        <v>6</v>
      </c>
      <c r="F206" s="5">
        <v>4654.54</v>
      </c>
      <c r="G206" s="5">
        <v>4654.5200000000004</v>
      </c>
      <c r="H206" s="202">
        <f t="shared" si="3"/>
        <v>99.999570311996465</v>
      </c>
      <c r="I206" s="193"/>
    </row>
    <row r="207" spans="1:9" ht="47.25" outlineLevel="7">
      <c r="A207" s="4" t="s">
        <v>548</v>
      </c>
      <c r="B207" s="4" t="s">
        <v>131</v>
      </c>
      <c r="C207" s="4" t="s">
        <v>155</v>
      </c>
      <c r="D207" s="4" t="s">
        <v>17</v>
      </c>
      <c r="E207" s="6" t="s">
        <v>18</v>
      </c>
      <c r="F207" s="5">
        <v>289.36</v>
      </c>
      <c r="G207" s="5">
        <v>278.57</v>
      </c>
      <c r="H207" s="202">
        <f t="shared" si="3"/>
        <v>96.271081006358855</v>
      </c>
      <c r="I207" s="193"/>
    </row>
    <row r="208" spans="1:9" ht="47.25" outlineLevel="2">
      <c r="A208" s="4" t="s">
        <v>548</v>
      </c>
      <c r="B208" s="4" t="s">
        <v>131</v>
      </c>
      <c r="C208" s="4" t="s">
        <v>122</v>
      </c>
      <c r="D208" s="4"/>
      <c r="E208" s="6" t="s">
        <v>123</v>
      </c>
      <c r="F208" s="5">
        <v>15</v>
      </c>
      <c r="G208" s="5">
        <v>15</v>
      </c>
      <c r="H208" s="202">
        <f t="shared" si="3"/>
        <v>100</v>
      </c>
      <c r="I208" s="193"/>
    </row>
    <row r="209" spans="1:9" ht="63" outlineLevel="3">
      <c r="A209" s="4" t="s">
        <v>548</v>
      </c>
      <c r="B209" s="4" t="s">
        <v>131</v>
      </c>
      <c r="C209" s="4" t="s">
        <v>919</v>
      </c>
      <c r="D209" s="4"/>
      <c r="E209" s="6" t="s">
        <v>920</v>
      </c>
      <c r="F209" s="5">
        <v>15</v>
      </c>
      <c r="G209" s="5">
        <v>15</v>
      </c>
      <c r="H209" s="202">
        <f t="shared" si="3"/>
        <v>100</v>
      </c>
      <c r="I209" s="193"/>
    </row>
    <row r="210" spans="1:9" ht="47.25" outlineLevel="7">
      <c r="A210" s="4" t="s">
        <v>548</v>
      </c>
      <c r="B210" s="4" t="s">
        <v>131</v>
      </c>
      <c r="C210" s="4" t="s">
        <v>919</v>
      </c>
      <c r="D210" s="4" t="s">
        <v>17</v>
      </c>
      <c r="E210" s="6" t="s">
        <v>18</v>
      </c>
      <c r="F210" s="5">
        <v>15</v>
      </c>
      <c r="G210" s="5">
        <v>15</v>
      </c>
      <c r="H210" s="202">
        <f t="shared" si="3"/>
        <v>100</v>
      </c>
      <c r="I210" s="193"/>
    </row>
    <row r="211" spans="1:9" ht="47.25" outlineLevel="1">
      <c r="A211" s="4" t="s">
        <v>548</v>
      </c>
      <c r="B211" s="4" t="s">
        <v>157</v>
      </c>
      <c r="C211" s="4"/>
      <c r="D211" s="4"/>
      <c r="E211" s="20" t="s">
        <v>158</v>
      </c>
      <c r="F211" s="5">
        <v>99</v>
      </c>
      <c r="G211" s="5">
        <v>86.22</v>
      </c>
      <c r="H211" s="202">
        <f t="shared" si="3"/>
        <v>87.090909090909079</v>
      </c>
      <c r="I211" s="193"/>
    </row>
    <row r="212" spans="1:9" ht="63" outlineLevel="2">
      <c r="A212" s="4" t="s">
        <v>548</v>
      </c>
      <c r="B212" s="4" t="s">
        <v>157</v>
      </c>
      <c r="C212" s="4" t="s">
        <v>56</v>
      </c>
      <c r="D212" s="4"/>
      <c r="E212" s="6" t="s">
        <v>57</v>
      </c>
      <c r="F212" s="5">
        <v>99</v>
      </c>
      <c r="G212" s="5">
        <v>86.22</v>
      </c>
      <c r="H212" s="202">
        <f t="shared" si="3"/>
        <v>87.090909090909079</v>
      </c>
      <c r="I212" s="193"/>
    </row>
    <row r="213" spans="1:9" ht="31.5" outlineLevel="3">
      <c r="A213" s="4" t="s">
        <v>548</v>
      </c>
      <c r="B213" s="4" t="s">
        <v>157</v>
      </c>
      <c r="C213" s="4" t="s">
        <v>58</v>
      </c>
      <c r="D213" s="4"/>
      <c r="E213" s="6" t="s">
        <v>59</v>
      </c>
      <c r="F213" s="5">
        <v>99</v>
      </c>
      <c r="G213" s="5">
        <v>86.22</v>
      </c>
      <c r="H213" s="202">
        <f t="shared" si="3"/>
        <v>87.090909090909079</v>
      </c>
      <c r="I213" s="193"/>
    </row>
    <row r="214" spans="1:9" ht="47.25" outlineLevel="4">
      <c r="A214" s="4" t="s">
        <v>548</v>
      </c>
      <c r="B214" s="4" t="s">
        <v>157</v>
      </c>
      <c r="C214" s="4" t="s">
        <v>921</v>
      </c>
      <c r="D214" s="4"/>
      <c r="E214" s="6" t="s">
        <v>160</v>
      </c>
      <c r="F214" s="5">
        <v>99</v>
      </c>
      <c r="G214" s="5">
        <v>86.22</v>
      </c>
      <c r="H214" s="202">
        <f t="shared" si="3"/>
        <v>87.090909090909079</v>
      </c>
      <c r="I214" s="193"/>
    </row>
    <row r="215" spans="1:9" ht="78.75" outlineLevel="5">
      <c r="A215" s="4" t="s">
        <v>548</v>
      </c>
      <c r="B215" s="4" t="s">
        <v>157</v>
      </c>
      <c r="C215" s="4" t="s">
        <v>922</v>
      </c>
      <c r="D215" s="4"/>
      <c r="E215" s="6" t="s">
        <v>161</v>
      </c>
      <c r="F215" s="5">
        <v>99</v>
      </c>
      <c r="G215" s="5">
        <v>86.22</v>
      </c>
      <c r="H215" s="202">
        <f t="shared" si="3"/>
        <v>87.090909090909079</v>
      </c>
      <c r="I215" s="193"/>
    </row>
    <row r="216" spans="1:9" ht="110.25" outlineLevel="7">
      <c r="A216" s="4" t="s">
        <v>548</v>
      </c>
      <c r="B216" s="4" t="s">
        <v>157</v>
      </c>
      <c r="C216" s="4" t="s">
        <v>922</v>
      </c>
      <c r="D216" s="4" t="s">
        <v>5</v>
      </c>
      <c r="E216" s="6" t="s">
        <v>6</v>
      </c>
      <c r="F216" s="5">
        <v>99</v>
      </c>
      <c r="G216" s="5">
        <v>86.22</v>
      </c>
      <c r="H216" s="202">
        <f t="shared" si="3"/>
        <v>87.090909090909079</v>
      </c>
      <c r="I216" s="193"/>
    </row>
    <row r="217" spans="1:9" ht="15.75" outlineLevel="7">
      <c r="A217" s="4" t="s">
        <v>548</v>
      </c>
      <c r="B217" s="171" t="s">
        <v>528</v>
      </c>
      <c r="C217" s="4"/>
      <c r="D217" s="4"/>
      <c r="E217" s="20" t="s">
        <v>529</v>
      </c>
      <c r="F217" s="5">
        <f>F218+F239+F245+F256</f>
        <v>15032.36</v>
      </c>
      <c r="G217" s="5">
        <f>G218+G239+G245+G256</f>
        <v>13813.050000000001</v>
      </c>
      <c r="H217" s="202">
        <f t="shared" si="3"/>
        <v>91.888765303651581</v>
      </c>
      <c r="I217" s="193"/>
    </row>
    <row r="218" spans="1:9" ht="15.75" outlineLevel="1">
      <c r="A218" s="4" t="s">
        <v>548</v>
      </c>
      <c r="B218" s="4" t="s">
        <v>170</v>
      </c>
      <c r="C218" s="4"/>
      <c r="D218" s="4"/>
      <c r="E218" s="20" t="s">
        <v>171</v>
      </c>
      <c r="F218" s="5">
        <v>1373.91</v>
      </c>
      <c r="G218" s="5">
        <v>804.39</v>
      </c>
      <c r="H218" s="202">
        <f t="shared" si="3"/>
        <v>58.547503111557518</v>
      </c>
      <c r="I218" s="193"/>
    </row>
    <row r="219" spans="1:9" ht="31.5" outlineLevel="2">
      <c r="A219" s="4" t="s">
        <v>548</v>
      </c>
      <c r="B219" s="4" t="s">
        <v>170</v>
      </c>
      <c r="C219" s="4" t="s">
        <v>219</v>
      </c>
      <c r="D219" s="4"/>
      <c r="E219" s="6" t="s">
        <v>220</v>
      </c>
      <c r="F219" s="5">
        <v>300</v>
      </c>
      <c r="G219" s="5">
        <v>300</v>
      </c>
      <c r="H219" s="202">
        <f t="shared" si="3"/>
        <v>100</v>
      </c>
      <c r="I219" s="193"/>
    </row>
    <row r="220" spans="1:9" ht="47.25" outlineLevel="3">
      <c r="A220" s="4" t="s">
        <v>548</v>
      </c>
      <c r="B220" s="4" t="s">
        <v>170</v>
      </c>
      <c r="C220" s="4" t="s">
        <v>925</v>
      </c>
      <c r="D220" s="4"/>
      <c r="E220" s="6" t="s">
        <v>926</v>
      </c>
      <c r="F220" s="5">
        <v>300</v>
      </c>
      <c r="G220" s="5">
        <v>300</v>
      </c>
      <c r="H220" s="202">
        <f t="shared" si="3"/>
        <v>100</v>
      </c>
      <c r="I220" s="193"/>
    </row>
    <row r="221" spans="1:9" ht="63" outlineLevel="4">
      <c r="A221" s="4" t="s">
        <v>548</v>
      </c>
      <c r="B221" s="4" t="s">
        <v>170</v>
      </c>
      <c r="C221" s="4" t="s">
        <v>927</v>
      </c>
      <c r="D221" s="4"/>
      <c r="E221" s="6" t="s">
        <v>928</v>
      </c>
      <c r="F221" s="5">
        <v>200</v>
      </c>
      <c r="G221" s="5">
        <v>200</v>
      </c>
      <c r="H221" s="202">
        <f t="shared" si="3"/>
        <v>100</v>
      </c>
      <c r="I221" s="193"/>
    </row>
    <row r="222" spans="1:9" ht="63" outlineLevel="5">
      <c r="A222" s="4" t="s">
        <v>548</v>
      </c>
      <c r="B222" s="4" t="s">
        <v>170</v>
      </c>
      <c r="C222" s="4" t="s">
        <v>929</v>
      </c>
      <c r="D222" s="4"/>
      <c r="E222" s="6" t="s">
        <v>180</v>
      </c>
      <c r="F222" s="5">
        <v>200</v>
      </c>
      <c r="G222" s="5">
        <v>200</v>
      </c>
      <c r="H222" s="202">
        <f t="shared" si="3"/>
        <v>100</v>
      </c>
      <c r="I222" s="193"/>
    </row>
    <row r="223" spans="1:9" ht="47.25" outlineLevel="7">
      <c r="A223" s="4" t="s">
        <v>548</v>
      </c>
      <c r="B223" s="4" t="s">
        <v>170</v>
      </c>
      <c r="C223" s="4" t="s">
        <v>929</v>
      </c>
      <c r="D223" s="4" t="s">
        <v>17</v>
      </c>
      <c r="E223" s="6" t="s">
        <v>18</v>
      </c>
      <c r="F223" s="5">
        <v>200</v>
      </c>
      <c r="G223" s="5">
        <v>200</v>
      </c>
      <c r="H223" s="202">
        <f t="shared" si="3"/>
        <v>100</v>
      </c>
      <c r="I223" s="193"/>
    </row>
    <row r="224" spans="1:9" ht="47.25" outlineLevel="4">
      <c r="A224" s="4" t="s">
        <v>548</v>
      </c>
      <c r="B224" s="4" t="s">
        <v>170</v>
      </c>
      <c r="C224" s="4" t="s">
        <v>930</v>
      </c>
      <c r="D224" s="4"/>
      <c r="E224" s="6" t="s">
        <v>931</v>
      </c>
      <c r="F224" s="5">
        <v>100</v>
      </c>
      <c r="G224" s="5">
        <v>100</v>
      </c>
      <c r="H224" s="202">
        <f t="shared" si="3"/>
        <v>100</v>
      </c>
      <c r="I224" s="193"/>
    </row>
    <row r="225" spans="1:9" ht="47.25" outlineLevel="5">
      <c r="A225" s="4" t="s">
        <v>548</v>
      </c>
      <c r="B225" s="4" t="s">
        <v>170</v>
      </c>
      <c r="C225" s="4" t="s">
        <v>932</v>
      </c>
      <c r="D225" s="4"/>
      <c r="E225" s="6" t="s">
        <v>933</v>
      </c>
      <c r="F225" s="5">
        <v>100</v>
      </c>
      <c r="G225" s="5">
        <v>100</v>
      </c>
      <c r="H225" s="202">
        <f t="shared" si="3"/>
        <v>100</v>
      </c>
      <c r="I225" s="193"/>
    </row>
    <row r="226" spans="1:9" ht="63" outlineLevel="7">
      <c r="A226" s="4" t="s">
        <v>548</v>
      </c>
      <c r="B226" s="4" t="s">
        <v>170</v>
      </c>
      <c r="C226" s="4" t="s">
        <v>932</v>
      </c>
      <c r="D226" s="4" t="s">
        <v>79</v>
      </c>
      <c r="E226" s="6" t="s">
        <v>80</v>
      </c>
      <c r="F226" s="5">
        <v>100</v>
      </c>
      <c r="G226" s="5">
        <v>100</v>
      </c>
      <c r="H226" s="202">
        <f t="shared" si="3"/>
        <v>100</v>
      </c>
      <c r="I226" s="193"/>
    </row>
    <row r="227" spans="1:9" ht="78.75" outlineLevel="2">
      <c r="A227" s="4" t="s">
        <v>548</v>
      </c>
      <c r="B227" s="4" t="s">
        <v>170</v>
      </c>
      <c r="C227" s="4" t="s">
        <v>61</v>
      </c>
      <c r="D227" s="4"/>
      <c r="E227" s="6" t="s">
        <v>62</v>
      </c>
      <c r="F227" s="5">
        <v>667.61</v>
      </c>
      <c r="G227" s="5">
        <v>181.83</v>
      </c>
      <c r="H227" s="202">
        <f t="shared" si="3"/>
        <v>27.235961115022246</v>
      </c>
      <c r="I227" s="193"/>
    </row>
    <row r="228" spans="1:9" ht="47.25" outlineLevel="3">
      <c r="A228" s="4" t="s">
        <v>548</v>
      </c>
      <c r="B228" s="4" t="s">
        <v>170</v>
      </c>
      <c r="C228" s="4" t="s">
        <v>81</v>
      </c>
      <c r="D228" s="4"/>
      <c r="E228" s="6" t="s">
        <v>82</v>
      </c>
      <c r="F228" s="5">
        <v>667.61</v>
      </c>
      <c r="G228" s="5">
        <v>181.83</v>
      </c>
      <c r="H228" s="202">
        <f t="shared" si="3"/>
        <v>27.235961115022246</v>
      </c>
      <c r="I228" s="193"/>
    </row>
    <row r="229" spans="1:9" ht="47.25" outlineLevel="4">
      <c r="A229" s="4" t="s">
        <v>548</v>
      </c>
      <c r="B229" s="4" t="s">
        <v>170</v>
      </c>
      <c r="C229" s="4" t="s">
        <v>89</v>
      </c>
      <c r="D229" s="4"/>
      <c r="E229" s="6" t="s">
        <v>90</v>
      </c>
      <c r="F229" s="5">
        <v>667.61</v>
      </c>
      <c r="G229" s="5">
        <v>181.83</v>
      </c>
      <c r="H229" s="202">
        <f t="shared" si="3"/>
        <v>27.235961115022246</v>
      </c>
      <c r="I229" s="193"/>
    </row>
    <row r="230" spans="1:9" ht="78.75" outlineLevel="5">
      <c r="A230" s="4" t="s">
        <v>548</v>
      </c>
      <c r="B230" s="4" t="s">
        <v>170</v>
      </c>
      <c r="C230" s="4" t="s">
        <v>172</v>
      </c>
      <c r="D230" s="4"/>
      <c r="E230" s="6" t="s">
        <v>934</v>
      </c>
      <c r="F230" s="5">
        <v>253.51</v>
      </c>
      <c r="G230" s="5">
        <v>90.91</v>
      </c>
      <c r="H230" s="202">
        <f t="shared" si="3"/>
        <v>35.860518322748611</v>
      </c>
      <c r="I230" s="193"/>
    </row>
    <row r="231" spans="1:9" ht="47.25" outlineLevel="7">
      <c r="A231" s="4" t="s">
        <v>548</v>
      </c>
      <c r="B231" s="4" t="s">
        <v>170</v>
      </c>
      <c r="C231" s="4" t="s">
        <v>172</v>
      </c>
      <c r="D231" s="4" t="s">
        <v>17</v>
      </c>
      <c r="E231" s="6" t="s">
        <v>18</v>
      </c>
      <c r="F231" s="5">
        <v>253.51</v>
      </c>
      <c r="G231" s="5">
        <v>90.91</v>
      </c>
      <c r="H231" s="202">
        <f t="shared" si="3"/>
        <v>35.860518322748611</v>
      </c>
      <c r="I231" s="193"/>
    </row>
    <row r="232" spans="1:9" ht="157.5" outlineLevel="5">
      <c r="A232" s="4" t="s">
        <v>548</v>
      </c>
      <c r="B232" s="4" t="s">
        <v>170</v>
      </c>
      <c r="C232" s="4" t="s">
        <v>173</v>
      </c>
      <c r="D232" s="4"/>
      <c r="E232" s="7" t="s">
        <v>935</v>
      </c>
      <c r="F232" s="5">
        <v>414.1</v>
      </c>
      <c r="G232" s="5">
        <v>90.91</v>
      </c>
      <c r="H232" s="202">
        <f t="shared" si="3"/>
        <v>21.953634387829023</v>
      </c>
      <c r="I232" s="193"/>
    </row>
    <row r="233" spans="1:9" ht="47.25" outlineLevel="7">
      <c r="A233" s="4" t="s">
        <v>548</v>
      </c>
      <c r="B233" s="4" t="s">
        <v>170</v>
      </c>
      <c r="C233" s="4" t="s">
        <v>173</v>
      </c>
      <c r="D233" s="4" t="s">
        <v>17</v>
      </c>
      <c r="E233" s="6" t="s">
        <v>18</v>
      </c>
      <c r="F233" s="5">
        <v>414.1</v>
      </c>
      <c r="G233" s="5">
        <v>90.91</v>
      </c>
      <c r="H233" s="202">
        <f t="shared" si="3"/>
        <v>21.953634387829023</v>
      </c>
      <c r="I233" s="193"/>
    </row>
    <row r="234" spans="1:9" ht="78.75" outlineLevel="2">
      <c r="A234" s="4" t="s">
        <v>548</v>
      </c>
      <c r="B234" s="4" t="s">
        <v>170</v>
      </c>
      <c r="C234" s="4" t="s">
        <v>174</v>
      </c>
      <c r="D234" s="4"/>
      <c r="E234" s="6" t="s">
        <v>175</v>
      </c>
      <c r="F234" s="5">
        <v>406.3</v>
      </c>
      <c r="G234" s="5">
        <v>322.56</v>
      </c>
      <c r="H234" s="202">
        <f t="shared" si="3"/>
        <v>79.389613586020175</v>
      </c>
      <c r="I234" s="193"/>
    </row>
    <row r="235" spans="1:9" ht="47.25" outlineLevel="3">
      <c r="A235" s="4" t="s">
        <v>548</v>
      </c>
      <c r="B235" s="4" t="s">
        <v>170</v>
      </c>
      <c r="C235" s="4" t="s">
        <v>176</v>
      </c>
      <c r="D235" s="4"/>
      <c r="E235" s="6" t="s">
        <v>177</v>
      </c>
      <c r="F235" s="5">
        <v>406.3</v>
      </c>
      <c r="G235" s="5">
        <v>322.56</v>
      </c>
      <c r="H235" s="202">
        <f t="shared" si="3"/>
        <v>79.389613586020175</v>
      </c>
      <c r="I235" s="193"/>
    </row>
    <row r="236" spans="1:9" ht="31.5" outlineLevel="4">
      <c r="A236" s="4" t="s">
        <v>548</v>
      </c>
      <c r="B236" s="4" t="s">
        <v>170</v>
      </c>
      <c r="C236" s="4" t="s">
        <v>178</v>
      </c>
      <c r="D236" s="4"/>
      <c r="E236" s="6" t="s">
        <v>179</v>
      </c>
      <c r="F236" s="5">
        <v>406.3</v>
      </c>
      <c r="G236" s="5">
        <v>322.56</v>
      </c>
      <c r="H236" s="202">
        <f t="shared" si="3"/>
        <v>79.389613586020175</v>
      </c>
      <c r="I236" s="193"/>
    </row>
    <row r="237" spans="1:9" ht="63" outlineLevel="5">
      <c r="A237" s="4" t="s">
        <v>548</v>
      </c>
      <c r="B237" s="4" t="s">
        <v>170</v>
      </c>
      <c r="C237" s="4" t="s">
        <v>181</v>
      </c>
      <c r="D237" s="4"/>
      <c r="E237" s="6" t="s">
        <v>182</v>
      </c>
      <c r="F237" s="5">
        <v>406.3</v>
      </c>
      <c r="G237" s="5">
        <v>322.56</v>
      </c>
      <c r="H237" s="202">
        <f t="shared" si="3"/>
        <v>79.389613586020175</v>
      </c>
      <c r="I237" s="193"/>
    </row>
    <row r="238" spans="1:9" ht="47.25" outlineLevel="7">
      <c r="A238" s="4" t="s">
        <v>548</v>
      </c>
      <c r="B238" s="4" t="s">
        <v>170</v>
      </c>
      <c r="C238" s="4" t="s">
        <v>181</v>
      </c>
      <c r="D238" s="4" t="s">
        <v>17</v>
      </c>
      <c r="E238" s="6" t="s">
        <v>18</v>
      </c>
      <c r="F238" s="5">
        <v>406.3</v>
      </c>
      <c r="G238" s="5">
        <v>322.56</v>
      </c>
      <c r="H238" s="202">
        <f t="shared" si="3"/>
        <v>79.389613586020175</v>
      </c>
      <c r="I238" s="193"/>
    </row>
    <row r="239" spans="1:9" ht="15.75" outlineLevel="1">
      <c r="A239" s="4" t="s">
        <v>548</v>
      </c>
      <c r="B239" s="4" t="s">
        <v>190</v>
      </c>
      <c r="C239" s="4"/>
      <c r="D239" s="4"/>
      <c r="E239" s="20" t="s">
        <v>191</v>
      </c>
      <c r="F239" s="5">
        <v>3628.05</v>
      </c>
      <c r="G239" s="5">
        <v>3192.07</v>
      </c>
      <c r="H239" s="202">
        <f t="shared" si="3"/>
        <v>87.983076308209647</v>
      </c>
      <c r="I239" s="193"/>
    </row>
    <row r="240" spans="1:9" ht="31.5" outlineLevel="2">
      <c r="A240" s="4" t="s">
        <v>548</v>
      </c>
      <c r="B240" s="4" t="s">
        <v>190</v>
      </c>
      <c r="C240" s="4" t="s">
        <v>219</v>
      </c>
      <c r="D240" s="4"/>
      <c r="E240" s="6" t="s">
        <v>220</v>
      </c>
      <c r="F240" s="5">
        <v>3628.05</v>
      </c>
      <c r="G240" s="5">
        <v>3192.07</v>
      </c>
      <c r="H240" s="202">
        <f t="shared" si="3"/>
        <v>87.983076308209647</v>
      </c>
      <c r="I240" s="193"/>
    </row>
    <row r="241" spans="1:9" ht="63" outlineLevel="3">
      <c r="A241" s="4" t="s">
        <v>548</v>
      </c>
      <c r="B241" s="4" t="s">
        <v>190</v>
      </c>
      <c r="C241" s="4" t="s">
        <v>221</v>
      </c>
      <c r="D241" s="4"/>
      <c r="E241" s="6" t="s">
        <v>222</v>
      </c>
      <c r="F241" s="5">
        <v>3628.05</v>
      </c>
      <c r="G241" s="5">
        <v>3192.07</v>
      </c>
      <c r="H241" s="202">
        <f t="shared" si="3"/>
        <v>87.983076308209647</v>
      </c>
      <c r="I241" s="193"/>
    </row>
    <row r="242" spans="1:9" ht="78.75" outlineLevel="4">
      <c r="A242" s="4" t="s">
        <v>548</v>
      </c>
      <c r="B242" s="4" t="s">
        <v>190</v>
      </c>
      <c r="C242" s="4" t="s">
        <v>943</v>
      </c>
      <c r="D242" s="4"/>
      <c r="E242" s="6" t="s">
        <v>944</v>
      </c>
      <c r="F242" s="5">
        <v>3628.05</v>
      </c>
      <c r="G242" s="5">
        <v>3192.07</v>
      </c>
      <c r="H242" s="202">
        <f t="shared" si="3"/>
        <v>87.983076308209647</v>
      </c>
      <c r="I242" s="193"/>
    </row>
    <row r="243" spans="1:9" ht="63" outlineLevel="5">
      <c r="A243" s="4" t="s">
        <v>548</v>
      </c>
      <c r="B243" s="4" t="s">
        <v>190</v>
      </c>
      <c r="C243" s="4" t="s">
        <v>945</v>
      </c>
      <c r="D243" s="4"/>
      <c r="E243" s="6" t="s">
        <v>195</v>
      </c>
      <c r="F243" s="5">
        <v>3628.05</v>
      </c>
      <c r="G243" s="5">
        <v>3192.07</v>
      </c>
      <c r="H243" s="202">
        <f t="shared" si="3"/>
        <v>87.983076308209647</v>
      </c>
      <c r="I243" s="193"/>
    </row>
    <row r="244" spans="1:9" ht="47.25" outlineLevel="7">
      <c r="A244" s="4" t="s">
        <v>548</v>
      </c>
      <c r="B244" s="4" t="s">
        <v>190</v>
      </c>
      <c r="C244" s="4" t="s">
        <v>945</v>
      </c>
      <c r="D244" s="4" t="s">
        <v>17</v>
      </c>
      <c r="E244" s="6" t="s">
        <v>18</v>
      </c>
      <c r="F244" s="5">
        <v>3628.05</v>
      </c>
      <c r="G244" s="5">
        <v>3192.07</v>
      </c>
      <c r="H244" s="202">
        <f t="shared" si="3"/>
        <v>87.983076308209647</v>
      </c>
      <c r="I244" s="193"/>
    </row>
    <row r="245" spans="1:9" ht="31.5" outlineLevel="1">
      <c r="A245" s="4" t="s">
        <v>548</v>
      </c>
      <c r="B245" s="4" t="s">
        <v>196</v>
      </c>
      <c r="C245" s="4"/>
      <c r="D245" s="4"/>
      <c r="E245" s="20" t="s">
        <v>197</v>
      </c>
      <c r="F245" s="5">
        <v>7269.15</v>
      </c>
      <c r="G245" s="5">
        <v>7055.6</v>
      </c>
      <c r="H245" s="202">
        <f t="shared" si="3"/>
        <v>97.062242490525037</v>
      </c>
      <c r="I245" s="193"/>
    </row>
    <row r="246" spans="1:9" ht="63" outlineLevel="2">
      <c r="A246" s="4" t="s">
        <v>548</v>
      </c>
      <c r="B246" s="4" t="s">
        <v>196</v>
      </c>
      <c r="C246" s="4" t="s">
        <v>203</v>
      </c>
      <c r="D246" s="4"/>
      <c r="E246" s="6" t="s">
        <v>204</v>
      </c>
      <c r="F246" s="5">
        <v>7269.15</v>
      </c>
      <c r="G246" s="5">
        <v>7055.6</v>
      </c>
      <c r="H246" s="202">
        <f t="shared" si="3"/>
        <v>97.062242490525037</v>
      </c>
      <c r="I246" s="193"/>
    </row>
    <row r="247" spans="1:9" ht="47.25" outlineLevel="3">
      <c r="A247" s="4" t="s">
        <v>548</v>
      </c>
      <c r="B247" s="4" t="s">
        <v>196</v>
      </c>
      <c r="C247" s="4" t="s">
        <v>205</v>
      </c>
      <c r="D247" s="4"/>
      <c r="E247" s="6" t="s">
        <v>206</v>
      </c>
      <c r="F247" s="5">
        <v>7269.15</v>
      </c>
      <c r="G247" s="5">
        <v>7055.6</v>
      </c>
      <c r="H247" s="202">
        <f t="shared" si="3"/>
        <v>97.062242490525037</v>
      </c>
      <c r="I247" s="193"/>
    </row>
    <row r="248" spans="1:9" ht="47.25" outlineLevel="4">
      <c r="A248" s="4" t="s">
        <v>548</v>
      </c>
      <c r="B248" s="4" t="s">
        <v>196</v>
      </c>
      <c r="C248" s="4" t="s">
        <v>207</v>
      </c>
      <c r="D248" s="4"/>
      <c r="E248" s="6" t="s">
        <v>208</v>
      </c>
      <c r="F248" s="5">
        <v>2742.13</v>
      </c>
      <c r="G248" s="5">
        <v>2560.25</v>
      </c>
      <c r="H248" s="202">
        <f t="shared" si="3"/>
        <v>93.367199950403517</v>
      </c>
      <c r="I248" s="193"/>
    </row>
    <row r="249" spans="1:9" ht="31.5" outlineLevel="5">
      <c r="A249" s="4" t="s">
        <v>548</v>
      </c>
      <c r="B249" s="4" t="s">
        <v>196</v>
      </c>
      <c r="C249" s="4" t="s">
        <v>209</v>
      </c>
      <c r="D249" s="4"/>
      <c r="E249" s="6" t="s">
        <v>210</v>
      </c>
      <c r="F249" s="5">
        <v>155.9</v>
      </c>
      <c r="G249" s="5">
        <v>155.69999999999999</v>
      </c>
      <c r="H249" s="202">
        <f t="shared" si="3"/>
        <v>99.871712636305304</v>
      </c>
      <c r="I249" s="193"/>
    </row>
    <row r="250" spans="1:9" ht="47.25" outlineLevel="7">
      <c r="A250" s="4" t="s">
        <v>548</v>
      </c>
      <c r="B250" s="4" t="s">
        <v>196</v>
      </c>
      <c r="C250" s="4" t="s">
        <v>209</v>
      </c>
      <c r="D250" s="4" t="s">
        <v>17</v>
      </c>
      <c r="E250" s="6" t="s">
        <v>18</v>
      </c>
      <c r="F250" s="5">
        <v>155.9</v>
      </c>
      <c r="G250" s="5">
        <v>155.69999999999999</v>
      </c>
      <c r="H250" s="202">
        <f t="shared" si="3"/>
        <v>99.871712636305304</v>
      </c>
      <c r="I250" s="193"/>
    </row>
    <row r="251" spans="1:9" ht="78.75" outlineLevel="5">
      <c r="A251" s="4" t="s">
        <v>548</v>
      </c>
      <c r="B251" s="4" t="s">
        <v>196</v>
      </c>
      <c r="C251" s="4" t="s">
        <v>211</v>
      </c>
      <c r="D251" s="4"/>
      <c r="E251" s="6" t="s">
        <v>212</v>
      </c>
      <c r="F251" s="5">
        <v>2586.23</v>
      </c>
      <c r="G251" s="5">
        <v>2404.54</v>
      </c>
      <c r="H251" s="202">
        <f t="shared" si="3"/>
        <v>92.974716092536241</v>
      </c>
      <c r="I251" s="193"/>
    </row>
    <row r="252" spans="1:9" ht="47.25" outlineLevel="7">
      <c r="A252" s="4" t="s">
        <v>548</v>
      </c>
      <c r="B252" s="4" t="s">
        <v>196</v>
      </c>
      <c r="C252" s="4" t="s">
        <v>211</v>
      </c>
      <c r="D252" s="4" t="s">
        <v>17</v>
      </c>
      <c r="E252" s="6" t="s">
        <v>18</v>
      </c>
      <c r="F252" s="5">
        <v>2586.23</v>
      </c>
      <c r="G252" s="5">
        <v>2404.54</v>
      </c>
      <c r="H252" s="202">
        <f t="shared" si="3"/>
        <v>92.974716092536241</v>
      </c>
      <c r="I252" s="193"/>
    </row>
    <row r="253" spans="1:9" ht="47.25" outlineLevel="4">
      <c r="A253" s="4" t="s">
        <v>548</v>
      </c>
      <c r="B253" s="4" t="s">
        <v>196</v>
      </c>
      <c r="C253" s="4" t="s">
        <v>213</v>
      </c>
      <c r="D253" s="4"/>
      <c r="E253" s="6" t="s">
        <v>214</v>
      </c>
      <c r="F253" s="5">
        <v>4527.0200000000004</v>
      </c>
      <c r="G253" s="5">
        <v>4495.3500000000004</v>
      </c>
      <c r="H253" s="202">
        <f t="shared" si="3"/>
        <v>99.300422794686128</v>
      </c>
      <c r="I253" s="193"/>
    </row>
    <row r="254" spans="1:9" ht="31.5" outlineLevel="5">
      <c r="A254" s="4" t="s">
        <v>548</v>
      </c>
      <c r="B254" s="4" t="s">
        <v>196</v>
      </c>
      <c r="C254" s="4" t="s">
        <v>215</v>
      </c>
      <c r="D254" s="4"/>
      <c r="E254" s="6" t="s">
        <v>216</v>
      </c>
      <c r="F254" s="5">
        <v>4527.0200000000004</v>
      </c>
      <c r="G254" s="5">
        <v>4495.3500000000004</v>
      </c>
      <c r="H254" s="202">
        <f t="shared" si="3"/>
        <v>99.300422794686128</v>
      </c>
      <c r="I254" s="193"/>
    </row>
    <row r="255" spans="1:9" ht="47.25" outlineLevel="7">
      <c r="A255" s="4" t="s">
        <v>548</v>
      </c>
      <c r="B255" s="4" t="s">
        <v>196</v>
      </c>
      <c r="C255" s="4" t="s">
        <v>215</v>
      </c>
      <c r="D255" s="4" t="s">
        <v>17</v>
      </c>
      <c r="E255" s="6" t="s">
        <v>18</v>
      </c>
      <c r="F255" s="5">
        <v>4527.0200000000004</v>
      </c>
      <c r="G255" s="5">
        <v>4495.3500000000004</v>
      </c>
      <c r="H255" s="202">
        <f t="shared" si="3"/>
        <v>99.300422794686128</v>
      </c>
      <c r="I255" s="193"/>
    </row>
    <row r="256" spans="1:9" ht="31.5" outlineLevel="1">
      <c r="A256" s="4" t="s">
        <v>548</v>
      </c>
      <c r="B256" s="4" t="s">
        <v>217</v>
      </c>
      <c r="C256" s="4"/>
      <c r="D256" s="4"/>
      <c r="E256" s="20" t="s">
        <v>218</v>
      </c>
      <c r="F256" s="5">
        <v>2761.25</v>
      </c>
      <c r="G256" s="5">
        <v>2760.99</v>
      </c>
      <c r="H256" s="202">
        <f t="shared" si="3"/>
        <v>99.990583974649155</v>
      </c>
      <c r="I256" s="193"/>
    </row>
    <row r="257" spans="1:9" ht="31.5" outlineLevel="2">
      <c r="A257" s="4" t="s">
        <v>548</v>
      </c>
      <c r="B257" s="4" t="s">
        <v>217</v>
      </c>
      <c r="C257" s="4" t="s">
        <v>219</v>
      </c>
      <c r="D257" s="4"/>
      <c r="E257" s="6" t="s">
        <v>220</v>
      </c>
      <c r="F257" s="5">
        <v>103</v>
      </c>
      <c r="G257" s="5">
        <v>102.74</v>
      </c>
      <c r="H257" s="202">
        <f t="shared" si="3"/>
        <v>99.747572815533985</v>
      </c>
      <c r="I257" s="193"/>
    </row>
    <row r="258" spans="1:9" ht="63" outlineLevel="3">
      <c r="A258" s="4" t="s">
        <v>548</v>
      </c>
      <c r="B258" s="4" t="s">
        <v>217</v>
      </c>
      <c r="C258" s="4" t="s">
        <v>221</v>
      </c>
      <c r="D258" s="4"/>
      <c r="E258" s="6" t="s">
        <v>222</v>
      </c>
      <c r="F258" s="5">
        <v>103</v>
      </c>
      <c r="G258" s="5">
        <v>102.74</v>
      </c>
      <c r="H258" s="202">
        <f t="shared" si="3"/>
        <v>99.747572815533985</v>
      </c>
      <c r="I258" s="193"/>
    </row>
    <row r="259" spans="1:9" ht="78.75" outlineLevel="4">
      <c r="A259" s="4" t="s">
        <v>548</v>
      </c>
      <c r="B259" s="4" t="s">
        <v>217</v>
      </c>
      <c r="C259" s="4" t="s">
        <v>223</v>
      </c>
      <c r="D259" s="4"/>
      <c r="E259" s="6" t="s">
        <v>224</v>
      </c>
      <c r="F259" s="5">
        <v>103</v>
      </c>
      <c r="G259" s="5">
        <v>102.74</v>
      </c>
      <c r="H259" s="202">
        <f t="shared" si="3"/>
        <v>99.747572815533985</v>
      </c>
      <c r="I259" s="193"/>
    </row>
    <row r="260" spans="1:9" ht="63" outlineLevel="5">
      <c r="A260" s="4" t="s">
        <v>548</v>
      </c>
      <c r="B260" s="4" t="s">
        <v>217</v>
      </c>
      <c r="C260" s="4" t="s">
        <v>225</v>
      </c>
      <c r="D260" s="4"/>
      <c r="E260" s="6" t="s">
        <v>226</v>
      </c>
      <c r="F260" s="5">
        <v>43</v>
      </c>
      <c r="G260" s="5">
        <v>42.74</v>
      </c>
      <c r="H260" s="202">
        <f t="shared" si="3"/>
        <v>99.395348837209312</v>
      </c>
      <c r="I260" s="193"/>
    </row>
    <row r="261" spans="1:9" ht="47.25" outlineLevel="7">
      <c r="A261" s="4" t="s">
        <v>548</v>
      </c>
      <c r="B261" s="4" t="s">
        <v>217</v>
      </c>
      <c r="C261" s="4" t="s">
        <v>225</v>
      </c>
      <c r="D261" s="4" t="s">
        <v>17</v>
      </c>
      <c r="E261" s="6" t="s">
        <v>18</v>
      </c>
      <c r="F261" s="5">
        <v>8.26</v>
      </c>
      <c r="G261" s="5">
        <v>8</v>
      </c>
      <c r="H261" s="202">
        <f t="shared" si="3"/>
        <v>96.852300242130752</v>
      </c>
      <c r="I261" s="193"/>
    </row>
    <row r="262" spans="1:9" ht="63" outlineLevel="7">
      <c r="A262" s="4" t="s">
        <v>548</v>
      </c>
      <c r="B262" s="4" t="s">
        <v>217</v>
      </c>
      <c r="C262" s="4" t="s">
        <v>225</v>
      </c>
      <c r="D262" s="4" t="s">
        <v>79</v>
      </c>
      <c r="E262" s="6" t="s">
        <v>80</v>
      </c>
      <c r="F262" s="5">
        <v>34.74</v>
      </c>
      <c r="G262" s="5">
        <v>34.74</v>
      </c>
      <c r="H262" s="202">
        <f t="shared" si="3"/>
        <v>100</v>
      </c>
      <c r="I262" s="193"/>
    </row>
    <row r="263" spans="1:9" ht="47.25" outlineLevel="5">
      <c r="A263" s="4" t="s">
        <v>548</v>
      </c>
      <c r="B263" s="4" t="s">
        <v>217</v>
      </c>
      <c r="C263" s="4" t="s">
        <v>958</v>
      </c>
      <c r="D263" s="4"/>
      <c r="E263" s="6" t="s">
        <v>959</v>
      </c>
      <c r="F263" s="5">
        <v>60</v>
      </c>
      <c r="G263" s="5">
        <v>60</v>
      </c>
      <c r="H263" s="202">
        <f t="shared" si="3"/>
        <v>100</v>
      </c>
      <c r="I263" s="193"/>
    </row>
    <row r="264" spans="1:9" ht="63" outlineLevel="7">
      <c r="A264" s="4" t="s">
        <v>548</v>
      </c>
      <c r="B264" s="4" t="s">
        <v>217</v>
      </c>
      <c r="C264" s="4" t="s">
        <v>958</v>
      </c>
      <c r="D264" s="4" t="s">
        <v>79</v>
      </c>
      <c r="E264" s="6" t="s">
        <v>80</v>
      </c>
      <c r="F264" s="5">
        <v>60</v>
      </c>
      <c r="G264" s="5">
        <v>60</v>
      </c>
      <c r="H264" s="202">
        <f t="shared" si="3"/>
        <v>100</v>
      </c>
      <c r="I264" s="193"/>
    </row>
    <row r="265" spans="1:9" ht="78.75" outlineLevel="2">
      <c r="A265" s="4" t="s">
        <v>548</v>
      </c>
      <c r="B265" s="4" t="s">
        <v>217</v>
      </c>
      <c r="C265" s="4" t="s">
        <v>61</v>
      </c>
      <c r="D265" s="4"/>
      <c r="E265" s="6" t="s">
        <v>62</v>
      </c>
      <c r="F265" s="5">
        <v>2658.25</v>
      </c>
      <c r="G265" s="5">
        <v>2658.25</v>
      </c>
      <c r="H265" s="202">
        <f t="shared" si="3"/>
        <v>100</v>
      </c>
      <c r="I265" s="193"/>
    </row>
    <row r="266" spans="1:9" ht="47.25" outlineLevel="3">
      <c r="A266" s="4" t="s">
        <v>548</v>
      </c>
      <c r="B266" s="4" t="s">
        <v>217</v>
      </c>
      <c r="C266" s="4" t="s">
        <v>81</v>
      </c>
      <c r="D266" s="4"/>
      <c r="E266" s="6" t="s">
        <v>82</v>
      </c>
      <c r="F266" s="5">
        <v>61.33</v>
      </c>
      <c r="G266" s="5">
        <v>61.33</v>
      </c>
      <c r="H266" s="202">
        <f t="shared" si="3"/>
        <v>100</v>
      </c>
      <c r="I266" s="193"/>
    </row>
    <row r="267" spans="1:9" ht="47.25" outlineLevel="4">
      <c r="A267" s="4" t="s">
        <v>548</v>
      </c>
      <c r="B267" s="4" t="s">
        <v>217</v>
      </c>
      <c r="C267" s="4" t="s">
        <v>960</v>
      </c>
      <c r="D267" s="4"/>
      <c r="E267" s="6" t="s">
        <v>961</v>
      </c>
      <c r="F267" s="5">
        <v>61.33</v>
      </c>
      <c r="G267" s="5">
        <v>61.33</v>
      </c>
      <c r="H267" s="202">
        <f t="shared" si="3"/>
        <v>100</v>
      </c>
      <c r="I267" s="193"/>
    </row>
    <row r="268" spans="1:9" ht="63" outlineLevel="5">
      <c r="A268" s="4" t="s">
        <v>548</v>
      </c>
      <c r="B268" s="4" t="s">
        <v>217</v>
      </c>
      <c r="C268" s="4" t="s">
        <v>962</v>
      </c>
      <c r="D268" s="4"/>
      <c r="E268" s="6" t="s">
        <v>963</v>
      </c>
      <c r="F268" s="5">
        <v>23</v>
      </c>
      <c r="G268" s="5">
        <v>23</v>
      </c>
      <c r="H268" s="202">
        <f t="shared" si="3"/>
        <v>100</v>
      </c>
      <c r="I268" s="193"/>
    </row>
    <row r="269" spans="1:9" ht="47.25" outlineLevel="7">
      <c r="A269" s="4" t="s">
        <v>548</v>
      </c>
      <c r="B269" s="4" t="s">
        <v>217</v>
      </c>
      <c r="C269" s="4" t="s">
        <v>962</v>
      </c>
      <c r="D269" s="4" t="s">
        <v>17</v>
      </c>
      <c r="E269" s="6" t="s">
        <v>18</v>
      </c>
      <c r="F269" s="5">
        <v>23</v>
      </c>
      <c r="G269" s="5">
        <v>23</v>
      </c>
      <c r="H269" s="202">
        <f t="shared" ref="H269:H332" si="4">(G269/F269)*100</f>
        <v>100</v>
      </c>
      <c r="I269" s="193"/>
    </row>
    <row r="270" spans="1:9" ht="63" outlineLevel="5">
      <c r="A270" s="4" t="s">
        <v>548</v>
      </c>
      <c r="B270" s="4" t="s">
        <v>217</v>
      </c>
      <c r="C270" s="4" t="s">
        <v>964</v>
      </c>
      <c r="D270" s="4"/>
      <c r="E270" s="6" t="s">
        <v>965</v>
      </c>
      <c r="F270" s="5">
        <v>38.33</v>
      </c>
      <c r="G270" s="5">
        <v>38.33</v>
      </c>
      <c r="H270" s="202">
        <f t="shared" si="4"/>
        <v>100</v>
      </c>
      <c r="I270" s="193"/>
    </row>
    <row r="271" spans="1:9" ht="47.25" outlineLevel="7">
      <c r="A271" s="4" t="s">
        <v>548</v>
      </c>
      <c r="B271" s="4" t="s">
        <v>217</v>
      </c>
      <c r="C271" s="4" t="s">
        <v>964</v>
      </c>
      <c r="D271" s="4" t="s">
        <v>17</v>
      </c>
      <c r="E271" s="6" t="s">
        <v>18</v>
      </c>
      <c r="F271" s="5">
        <v>38.33</v>
      </c>
      <c r="G271" s="5">
        <v>38.33</v>
      </c>
      <c r="H271" s="202">
        <f t="shared" si="4"/>
        <v>100</v>
      </c>
      <c r="I271" s="193"/>
    </row>
    <row r="272" spans="1:9" ht="47.25" outlineLevel="3">
      <c r="A272" s="4" t="s">
        <v>548</v>
      </c>
      <c r="B272" s="4" t="s">
        <v>217</v>
      </c>
      <c r="C272" s="4" t="s">
        <v>96</v>
      </c>
      <c r="D272" s="4"/>
      <c r="E272" s="6" t="s">
        <v>97</v>
      </c>
      <c r="F272" s="5">
        <v>2596.9299999999998</v>
      </c>
      <c r="G272" s="5">
        <v>2596.9299999999998</v>
      </c>
      <c r="H272" s="202">
        <f t="shared" si="4"/>
        <v>100</v>
      </c>
      <c r="I272" s="193"/>
    </row>
    <row r="273" spans="1:9" ht="47.25" outlineLevel="4">
      <c r="A273" s="4" t="s">
        <v>548</v>
      </c>
      <c r="B273" s="4" t="s">
        <v>217</v>
      </c>
      <c r="C273" s="4" t="s">
        <v>98</v>
      </c>
      <c r="D273" s="4"/>
      <c r="E273" s="6" t="s">
        <v>99</v>
      </c>
      <c r="F273" s="5">
        <v>2596.9299999999998</v>
      </c>
      <c r="G273" s="5">
        <v>2596.9299999999998</v>
      </c>
      <c r="H273" s="202">
        <f t="shared" si="4"/>
        <v>100</v>
      </c>
      <c r="I273" s="193"/>
    </row>
    <row r="274" spans="1:9" ht="47.25" outlineLevel="5">
      <c r="A274" s="4" t="s">
        <v>548</v>
      </c>
      <c r="B274" s="4" t="s">
        <v>217</v>
      </c>
      <c r="C274" s="4" t="s">
        <v>966</v>
      </c>
      <c r="D274" s="4"/>
      <c r="E274" s="6" t="s">
        <v>227</v>
      </c>
      <c r="F274" s="5">
        <v>345.62</v>
      </c>
      <c r="G274" s="5">
        <v>345.62</v>
      </c>
      <c r="H274" s="202">
        <f t="shared" si="4"/>
        <v>100</v>
      </c>
      <c r="I274" s="193"/>
    </row>
    <row r="275" spans="1:9" ht="47.25" outlineLevel="7">
      <c r="A275" s="4" t="s">
        <v>548</v>
      </c>
      <c r="B275" s="4" t="s">
        <v>217</v>
      </c>
      <c r="C275" s="4" t="s">
        <v>966</v>
      </c>
      <c r="D275" s="4" t="s">
        <v>17</v>
      </c>
      <c r="E275" s="6" t="s">
        <v>18</v>
      </c>
      <c r="F275" s="5">
        <v>345.62</v>
      </c>
      <c r="G275" s="5">
        <v>345.62</v>
      </c>
      <c r="H275" s="202">
        <f t="shared" si="4"/>
        <v>100</v>
      </c>
      <c r="I275" s="193"/>
    </row>
    <row r="276" spans="1:9" ht="47.25" outlineLevel="5">
      <c r="A276" s="4" t="s">
        <v>548</v>
      </c>
      <c r="B276" s="4" t="s">
        <v>217</v>
      </c>
      <c r="C276" s="4" t="s">
        <v>967</v>
      </c>
      <c r="D276" s="4"/>
      <c r="E276" s="6" t="s">
        <v>227</v>
      </c>
      <c r="F276" s="5">
        <v>2251.31</v>
      </c>
      <c r="G276" s="5">
        <v>2251.31</v>
      </c>
      <c r="H276" s="202">
        <f t="shared" si="4"/>
        <v>100</v>
      </c>
      <c r="I276" s="193"/>
    </row>
    <row r="277" spans="1:9" ht="47.25" outlineLevel="7">
      <c r="A277" s="4" t="s">
        <v>548</v>
      </c>
      <c r="B277" s="4" t="s">
        <v>217</v>
      </c>
      <c r="C277" s="4" t="s">
        <v>967</v>
      </c>
      <c r="D277" s="4" t="s">
        <v>17</v>
      </c>
      <c r="E277" s="6" t="s">
        <v>18</v>
      </c>
      <c r="F277" s="5">
        <v>2251.31</v>
      </c>
      <c r="G277" s="5">
        <v>2251.31</v>
      </c>
      <c r="H277" s="202">
        <f t="shared" si="4"/>
        <v>100</v>
      </c>
      <c r="I277" s="193"/>
    </row>
    <row r="278" spans="1:9" ht="31.5" outlineLevel="7">
      <c r="A278" s="4" t="s">
        <v>548</v>
      </c>
      <c r="B278" s="4" t="s">
        <v>530</v>
      </c>
      <c r="C278" s="4"/>
      <c r="D278" s="4"/>
      <c r="E278" s="20" t="s">
        <v>531</v>
      </c>
      <c r="F278" s="5">
        <f>F279+F294+F311+F358</f>
        <v>52397.679999999993</v>
      </c>
      <c r="G278" s="5">
        <f>G279+G294+G311+G358</f>
        <v>47903.76</v>
      </c>
      <c r="H278" s="202">
        <f t="shared" si="4"/>
        <v>91.423437068206098</v>
      </c>
      <c r="I278" s="193"/>
    </row>
    <row r="279" spans="1:9" ht="15.75" outlineLevel="1">
      <c r="A279" s="4" t="s">
        <v>548</v>
      </c>
      <c r="B279" s="4" t="s">
        <v>228</v>
      </c>
      <c r="C279" s="4"/>
      <c r="D279" s="4"/>
      <c r="E279" s="20" t="s">
        <v>229</v>
      </c>
      <c r="F279" s="5">
        <v>2813.89</v>
      </c>
      <c r="G279" s="5">
        <v>2810.12</v>
      </c>
      <c r="H279" s="202">
        <f t="shared" si="4"/>
        <v>99.866021770573838</v>
      </c>
      <c r="I279" s="193"/>
    </row>
    <row r="280" spans="1:9" ht="78.75" outlineLevel="2">
      <c r="A280" s="4" t="s">
        <v>548</v>
      </c>
      <c r="B280" s="4" t="s">
        <v>228</v>
      </c>
      <c r="C280" s="4" t="s">
        <v>61</v>
      </c>
      <c r="D280" s="4"/>
      <c r="E280" s="6" t="s">
        <v>62</v>
      </c>
      <c r="F280" s="5">
        <v>175</v>
      </c>
      <c r="G280" s="5">
        <v>171.23</v>
      </c>
      <c r="H280" s="202">
        <f t="shared" si="4"/>
        <v>97.84571428571428</v>
      </c>
      <c r="I280" s="193"/>
    </row>
    <row r="281" spans="1:9" ht="47.25" outlineLevel="3">
      <c r="A281" s="4" t="s">
        <v>548</v>
      </c>
      <c r="B281" s="4" t="s">
        <v>228</v>
      </c>
      <c r="C281" s="4" t="s">
        <v>63</v>
      </c>
      <c r="D281" s="4"/>
      <c r="E281" s="6" t="s">
        <v>64</v>
      </c>
      <c r="F281" s="5">
        <v>175</v>
      </c>
      <c r="G281" s="5">
        <v>171.23</v>
      </c>
      <c r="H281" s="202">
        <f t="shared" si="4"/>
        <v>97.84571428571428</v>
      </c>
      <c r="I281" s="193"/>
    </row>
    <row r="282" spans="1:9" ht="63" outlineLevel="4">
      <c r="A282" s="4" t="s">
        <v>548</v>
      </c>
      <c r="B282" s="4" t="s">
        <v>228</v>
      </c>
      <c r="C282" s="4" t="s">
        <v>77</v>
      </c>
      <c r="D282" s="4"/>
      <c r="E282" s="6" t="s">
        <v>78</v>
      </c>
      <c r="F282" s="5">
        <v>175</v>
      </c>
      <c r="G282" s="5">
        <v>171.23</v>
      </c>
      <c r="H282" s="202">
        <f t="shared" si="4"/>
        <v>97.84571428571428</v>
      </c>
      <c r="I282" s="193"/>
    </row>
    <row r="283" spans="1:9" ht="63" outlineLevel="5">
      <c r="A283" s="4" t="s">
        <v>548</v>
      </c>
      <c r="B283" s="4" t="s">
        <v>228</v>
      </c>
      <c r="C283" s="4" t="s">
        <v>230</v>
      </c>
      <c r="D283" s="4"/>
      <c r="E283" s="6" t="s">
        <v>231</v>
      </c>
      <c r="F283" s="5">
        <v>175</v>
      </c>
      <c r="G283" s="5">
        <v>171.23</v>
      </c>
      <c r="H283" s="202">
        <f t="shared" si="4"/>
        <v>97.84571428571428</v>
      </c>
      <c r="I283" s="193"/>
    </row>
    <row r="284" spans="1:9" ht="47.25" outlineLevel="7">
      <c r="A284" s="4" t="s">
        <v>548</v>
      </c>
      <c r="B284" s="4" t="s">
        <v>228</v>
      </c>
      <c r="C284" s="4" t="s">
        <v>230</v>
      </c>
      <c r="D284" s="4" t="s">
        <v>17</v>
      </c>
      <c r="E284" s="6" t="s">
        <v>18</v>
      </c>
      <c r="F284" s="5">
        <v>175</v>
      </c>
      <c r="G284" s="5">
        <v>171.23</v>
      </c>
      <c r="H284" s="202">
        <f t="shared" si="4"/>
        <v>97.84571428571428</v>
      </c>
      <c r="I284" s="193"/>
    </row>
    <row r="285" spans="1:9" ht="94.5" outlineLevel="2">
      <c r="A285" s="4" t="s">
        <v>548</v>
      </c>
      <c r="B285" s="4" t="s">
        <v>228</v>
      </c>
      <c r="C285" s="4" t="s">
        <v>232</v>
      </c>
      <c r="D285" s="4"/>
      <c r="E285" s="6" t="s">
        <v>968</v>
      </c>
      <c r="F285" s="5">
        <v>2638.89</v>
      </c>
      <c r="G285" s="5">
        <v>2638.89</v>
      </c>
      <c r="H285" s="202">
        <f t="shared" si="4"/>
        <v>100</v>
      </c>
      <c r="I285" s="193"/>
    </row>
    <row r="286" spans="1:9" ht="126" outlineLevel="3">
      <c r="A286" s="4" t="s">
        <v>548</v>
      </c>
      <c r="B286" s="4" t="s">
        <v>228</v>
      </c>
      <c r="C286" s="4" t="s">
        <v>238</v>
      </c>
      <c r="D286" s="4"/>
      <c r="E286" s="6" t="s">
        <v>239</v>
      </c>
      <c r="F286" s="5">
        <v>2592.56</v>
      </c>
      <c r="G286" s="5">
        <v>2592.56</v>
      </c>
      <c r="H286" s="202">
        <f t="shared" si="4"/>
        <v>100</v>
      </c>
      <c r="I286" s="193"/>
    </row>
    <row r="287" spans="1:9" ht="126" outlineLevel="4">
      <c r="A287" s="4" t="s">
        <v>548</v>
      </c>
      <c r="B287" s="4" t="s">
        <v>228</v>
      </c>
      <c r="C287" s="4" t="s">
        <v>969</v>
      </c>
      <c r="D287" s="4"/>
      <c r="E287" s="6" t="s">
        <v>240</v>
      </c>
      <c r="F287" s="5">
        <v>2592.56</v>
      </c>
      <c r="G287" s="5">
        <v>2592.56</v>
      </c>
      <c r="H287" s="202">
        <f t="shared" si="4"/>
        <v>100</v>
      </c>
      <c r="I287" s="193"/>
    </row>
    <row r="288" spans="1:9" ht="31.5" outlineLevel="5">
      <c r="A288" s="4" t="s">
        <v>548</v>
      </c>
      <c r="B288" s="4" t="s">
        <v>228</v>
      </c>
      <c r="C288" s="4" t="s">
        <v>970</v>
      </c>
      <c r="D288" s="4"/>
      <c r="E288" s="6" t="s">
        <v>971</v>
      </c>
      <c r="F288" s="5">
        <v>2592.56</v>
      </c>
      <c r="G288" s="5">
        <v>2592.56</v>
      </c>
      <c r="H288" s="202">
        <f t="shared" si="4"/>
        <v>100</v>
      </c>
      <c r="I288" s="193"/>
    </row>
    <row r="289" spans="1:9" ht="47.25" outlineLevel="7">
      <c r="A289" s="4" t="s">
        <v>548</v>
      </c>
      <c r="B289" s="4" t="s">
        <v>228</v>
      </c>
      <c r="C289" s="4" t="s">
        <v>970</v>
      </c>
      <c r="D289" s="4" t="s">
        <v>236</v>
      </c>
      <c r="E289" s="6" t="s">
        <v>237</v>
      </c>
      <c r="F289" s="5">
        <v>2592.56</v>
      </c>
      <c r="G289" s="5">
        <v>2592.56</v>
      </c>
      <c r="H289" s="202">
        <f t="shared" si="4"/>
        <v>100</v>
      </c>
      <c r="I289" s="193"/>
    </row>
    <row r="290" spans="1:9" ht="204.75" outlineLevel="3">
      <c r="A290" s="4" t="s">
        <v>548</v>
      </c>
      <c r="B290" s="4" t="s">
        <v>228</v>
      </c>
      <c r="C290" s="4" t="s">
        <v>972</v>
      </c>
      <c r="D290" s="4"/>
      <c r="E290" s="7" t="s">
        <v>241</v>
      </c>
      <c r="F290" s="5">
        <v>46.33</v>
      </c>
      <c r="G290" s="5">
        <v>46.33</v>
      </c>
      <c r="H290" s="202">
        <f t="shared" si="4"/>
        <v>100</v>
      </c>
      <c r="I290" s="193"/>
    </row>
    <row r="291" spans="1:9" ht="173.25" outlineLevel="4">
      <c r="A291" s="4" t="s">
        <v>548</v>
      </c>
      <c r="B291" s="4" t="s">
        <v>228</v>
      </c>
      <c r="C291" s="4" t="s">
        <v>973</v>
      </c>
      <c r="D291" s="4"/>
      <c r="E291" s="7" t="s">
        <v>242</v>
      </c>
      <c r="F291" s="5">
        <v>46.33</v>
      </c>
      <c r="G291" s="5">
        <v>46.33</v>
      </c>
      <c r="H291" s="202">
        <f t="shared" si="4"/>
        <v>100</v>
      </c>
      <c r="I291" s="193"/>
    </row>
    <row r="292" spans="1:9" ht="78.75" outlineLevel="5">
      <c r="A292" s="4" t="s">
        <v>548</v>
      </c>
      <c r="B292" s="4" t="s">
        <v>228</v>
      </c>
      <c r="C292" s="4" t="s">
        <v>974</v>
      </c>
      <c r="D292" s="4"/>
      <c r="E292" s="6" t="s">
        <v>243</v>
      </c>
      <c r="F292" s="5">
        <v>46.33</v>
      </c>
      <c r="G292" s="5">
        <v>46.33</v>
      </c>
      <c r="H292" s="202">
        <f t="shared" si="4"/>
        <v>100</v>
      </c>
      <c r="I292" s="193"/>
    </row>
    <row r="293" spans="1:9" ht="47.25" outlineLevel="7">
      <c r="A293" s="4" t="s">
        <v>548</v>
      </c>
      <c r="B293" s="4" t="s">
        <v>228</v>
      </c>
      <c r="C293" s="4" t="s">
        <v>974</v>
      </c>
      <c r="D293" s="4" t="s">
        <v>17</v>
      </c>
      <c r="E293" s="6" t="s">
        <v>18</v>
      </c>
      <c r="F293" s="5">
        <v>46.33</v>
      </c>
      <c r="G293" s="5">
        <v>46.33</v>
      </c>
      <c r="H293" s="202">
        <f t="shared" si="4"/>
        <v>100</v>
      </c>
      <c r="I293" s="193"/>
    </row>
    <row r="294" spans="1:9" ht="15.75" outlineLevel="1">
      <c r="A294" s="4" t="s">
        <v>548</v>
      </c>
      <c r="B294" s="4" t="s">
        <v>244</v>
      </c>
      <c r="C294" s="4"/>
      <c r="D294" s="4"/>
      <c r="E294" s="20" t="s">
        <v>245</v>
      </c>
      <c r="F294" s="5">
        <v>14801.89</v>
      </c>
      <c r="G294" s="5">
        <v>11182.79</v>
      </c>
      <c r="H294" s="202">
        <f t="shared" si="4"/>
        <v>75.549743985396461</v>
      </c>
      <c r="I294" s="193"/>
    </row>
    <row r="295" spans="1:9" ht="47.25" outlineLevel="2">
      <c r="A295" s="4" t="s">
        <v>548</v>
      </c>
      <c r="B295" s="4" t="s">
        <v>244</v>
      </c>
      <c r="C295" s="4" t="s">
        <v>164</v>
      </c>
      <c r="D295" s="4"/>
      <c r="E295" s="6" t="s">
        <v>165</v>
      </c>
      <c r="F295" s="5">
        <v>5436.39</v>
      </c>
      <c r="G295" s="5">
        <v>1825.49</v>
      </c>
      <c r="H295" s="202">
        <f t="shared" si="4"/>
        <v>33.579084649923935</v>
      </c>
      <c r="I295" s="193"/>
    </row>
    <row r="296" spans="1:9" ht="47.25" outlineLevel="3">
      <c r="A296" s="4" t="s">
        <v>548</v>
      </c>
      <c r="B296" s="4" t="s">
        <v>244</v>
      </c>
      <c r="C296" s="4" t="s">
        <v>198</v>
      </c>
      <c r="D296" s="4"/>
      <c r="E296" s="6" t="s">
        <v>936</v>
      </c>
      <c r="F296" s="5">
        <v>5436.39</v>
      </c>
      <c r="G296" s="5">
        <v>1825.49</v>
      </c>
      <c r="H296" s="202">
        <f t="shared" si="4"/>
        <v>33.579084649923935</v>
      </c>
      <c r="I296" s="193"/>
    </row>
    <row r="297" spans="1:9" ht="31.5" outlineLevel="4">
      <c r="A297" s="4" t="s">
        <v>548</v>
      </c>
      <c r="B297" s="4" t="s">
        <v>244</v>
      </c>
      <c r="C297" s="4" t="s">
        <v>978</v>
      </c>
      <c r="D297" s="4"/>
      <c r="E297" s="6" t="s">
        <v>979</v>
      </c>
      <c r="F297" s="5">
        <v>5436.39</v>
      </c>
      <c r="G297" s="5">
        <v>1825.49</v>
      </c>
      <c r="H297" s="202">
        <f t="shared" si="4"/>
        <v>33.579084649923935</v>
      </c>
      <c r="I297" s="193"/>
    </row>
    <row r="298" spans="1:9" ht="110.25" outlineLevel="5">
      <c r="A298" s="4" t="s">
        <v>548</v>
      </c>
      <c r="B298" s="4" t="s">
        <v>244</v>
      </c>
      <c r="C298" s="4" t="s">
        <v>980</v>
      </c>
      <c r="D298" s="4"/>
      <c r="E298" s="6" t="s">
        <v>247</v>
      </c>
      <c r="F298" s="5">
        <v>5436.39</v>
      </c>
      <c r="G298" s="5">
        <v>1825.49</v>
      </c>
      <c r="H298" s="202">
        <f t="shared" si="4"/>
        <v>33.579084649923935</v>
      </c>
      <c r="I298" s="193"/>
    </row>
    <row r="299" spans="1:9" ht="15.75" outlineLevel="7">
      <c r="A299" s="4" t="s">
        <v>548</v>
      </c>
      <c r="B299" s="4" t="s">
        <v>244</v>
      </c>
      <c r="C299" s="4" t="s">
        <v>980</v>
      </c>
      <c r="D299" s="4" t="s">
        <v>21</v>
      </c>
      <c r="E299" s="6" t="s">
        <v>22</v>
      </c>
      <c r="F299" s="5">
        <v>5436.39</v>
      </c>
      <c r="G299" s="5">
        <v>1825.49</v>
      </c>
      <c r="H299" s="202">
        <f t="shared" si="4"/>
        <v>33.579084649923935</v>
      </c>
      <c r="I299" s="193"/>
    </row>
    <row r="300" spans="1:9" ht="78.75" outlineLevel="2">
      <c r="A300" s="4" t="s">
        <v>548</v>
      </c>
      <c r="B300" s="4" t="s">
        <v>244</v>
      </c>
      <c r="C300" s="4" t="s">
        <v>174</v>
      </c>
      <c r="D300" s="4"/>
      <c r="E300" s="6" t="s">
        <v>175</v>
      </c>
      <c r="F300" s="5">
        <v>9365.5</v>
      </c>
      <c r="G300" s="5">
        <v>9357.2999999999993</v>
      </c>
      <c r="H300" s="202">
        <f t="shared" si="4"/>
        <v>99.912444610538671</v>
      </c>
      <c r="I300" s="193"/>
    </row>
    <row r="301" spans="1:9" ht="47.25" outlineLevel="3">
      <c r="A301" s="4" t="s">
        <v>548</v>
      </c>
      <c r="B301" s="4" t="s">
        <v>244</v>
      </c>
      <c r="C301" s="4" t="s">
        <v>176</v>
      </c>
      <c r="D301" s="4"/>
      <c r="E301" s="6" t="s">
        <v>177</v>
      </c>
      <c r="F301" s="5">
        <v>11</v>
      </c>
      <c r="G301" s="5">
        <v>11</v>
      </c>
      <c r="H301" s="202">
        <f t="shared" si="4"/>
        <v>100</v>
      </c>
      <c r="I301" s="193"/>
    </row>
    <row r="302" spans="1:9" ht="31.5" outlineLevel="4">
      <c r="A302" s="4" t="s">
        <v>548</v>
      </c>
      <c r="B302" s="4" t="s">
        <v>244</v>
      </c>
      <c r="C302" s="4" t="s">
        <v>178</v>
      </c>
      <c r="D302" s="4"/>
      <c r="E302" s="6" t="s">
        <v>179</v>
      </c>
      <c r="F302" s="5">
        <v>11</v>
      </c>
      <c r="G302" s="5">
        <v>11</v>
      </c>
      <c r="H302" s="202">
        <f t="shared" si="4"/>
        <v>100</v>
      </c>
      <c r="I302" s="193"/>
    </row>
    <row r="303" spans="1:9" ht="94.5" outlineLevel="5">
      <c r="A303" s="4" t="s">
        <v>548</v>
      </c>
      <c r="B303" s="4" t="s">
        <v>244</v>
      </c>
      <c r="C303" s="4" t="s">
        <v>248</v>
      </c>
      <c r="D303" s="4"/>
      <c r="E303" s="6" t="s">
        <v>249</v>
      </c>
      <c r="F303" s="5">
        <v>11</v>
      </c>
      <c r="G303" s="5">
        <v>11</v>
      </c>
      <c r="H303" s="202">
        <f t="shared" si="4"/>
        <v>100</v>
      </c>
      <c r="I303" s="193"/>
    </row>
    <row r="304" spans="1:9" ht="47.25" outlineLevel="7">
      <c r="A304" s="4" t="s">
        <v>548</v>
      </c>
      <c r="B304" s="4" t="s">
        <v>244</v>
      </c>
      <c r="C304" s="4" t="s">
        <v>248</v>
      </c>
      <c r="D304" s="4" t="s">
        <v>17</v>
      </c>
      <c r="E304" s="6" t="s">
        <v>18</v>
      </c>
      <c r="F304" s="5">
        <v>11</v>
      </c>
      <c r="G304" s="5">
        <v>11</v>
      </c>
      <c r="H304" s="202">
        <f t="shared" si="4"/>
        <v>100</v>
      </c>
      <c r="I304" s="193"/>
    </row>
    <row r="305" spans="1:9" ht="63" outlineLevel="3">
      <c r="A305" s="4" t="s">
        <v>548</v>
      </c>
      <c r="B305" s="4" t="s">
        <v>244</v>
      </c>
      <c r="C305" s="4" t="s">
        <v>188</v>
      </c>
      <c r="D305" s="4"/>
      <c r="E305" s="6" t="s">
        <v>186</v>
      </c>
      <c r="F305" s="5">
        <v>9354.5</v>
      </c>
      <c r="G305" s="5">
        <v>9346.2999999999993</v>
      </c>
      <c r="H305" s="202">
        <f t="shared" si="4"/>
        <v>99.912341653749522</v>
      </c>
      <c r="I305" s="193"/>
    </row>
    <row r="306" spans="1:9" ht="47.25" outlineLevel="4">
      <c r="A306" s="4" t="s">
        <v>548</v>
      </c>
      <c r="B306" s="4" t="s">
        <v>244</v>
      </c>
      <c r="C306" s="4" t="s">
        <v>192</v>
      </c>
      <c r="D306" s="4"/>
      <c r="E306" s="6" t="s">
        <v>193</v>
      </c>
      <c r="F306" s="5">
        <v>9354.5</v>
      </c>
      <c r="G306" s="5">
        <v>9346.2999999999993</v>
      </c>
      <c r="H306" s="202">
        <f t="shared" si="4"/>
        <v>99.912341653749522</v>
      </c>
      <c r="I306" s="193"/>
    </row>
    <row r="307" spans="1:9" ht="63" outlineLevel="5">
      <c r="A307" s="4" t="s">
        <v>548</v>
      </c>
      <c r="B307" s="4" t="s">
        <v>244</v>
      </c>
      <c r="C307" s="4" t="s">
        <v>194</v>
      </c>
      <c r="D307" s="4"/>
      <c r="E307" s="6" t="s">
        <v>195</v>
      </c>
      <c r="F307" s="5">
        <v>5000</v>
      </c>
      <c r="G307" s="5">
        <v>5000</v>
      </c>
      <c r="H307" s="202">
        <f t="shared" si="4"/>
        <v>100</v>
      </c>
      <c r="I307" s="193"/>
    </row>
    <row r="308" spans="1:9" ht="15.75" outlineLevel="7">
      <c r="A308" s="4" t="s">
        <v>548</v>
      </c>
      <c r="B308" s="4" t="s">
        <v>244</v>
      </c>
      <c r="C308" s="4" t="s">
        <v>194</v>
      </c>
      <c r="D308" s="4" t="s">
        <v>21</v>
      </c>
      <c r="E308" s="6" t="s">
        <v>22</v>
      </c>
      <c r="F308" s="5">
        <v>5000</v>
      </c>
      <c r="G308" s="5">
        <v>5000</v>
      </c>
      <c r="H308" s="202">
        <f t="shared" si="4"/>
        <v>100</v>
      </c>
      <c r="I308" s="193"/>
    </row>
    <row r="309" spans="1:9" ht="47.25" outlineLevel="5">
      <c r="A309" s="4" t="s">
        <v>548</v>
      </c>
      <c r="B309" s="4" t="s">
        <v>244</v>
      </c>
      <c r="C309" s="4" t="s">
        <v>250</v>
      </c>
      <c r="D309" s="4"/>
      <c r="E309" s="6" t="s">
        <v>990</v>
      </c>
      <c r="F309" s="5">
        <v>4354.5</v>
      </c>
      <c r="G309" s="5">
        <v>4346.3</v>
      </c>
      <c r="H309" s="202">
        <f t="shared" si="4"/>
        <v>99.811689057297045</v>
      </c>
      <c r="I309" s="193"/>
    </row>
    <row r="310" spans="1:9" ht="15.75" outlineLevel="7">
      <c r="A310" s="4" t="s">
        <v>548</v>
      </c>
      <c r="B310" s="4" t="s">
        <v>244</v>
      </c>
      <c r="C310" s="4" t="s">
        <v>250</v>
      </c>
      <c r="D310" s="4" t="s">
        <v>21</v>
      </c>
      <c r="E310" s="6" t="s">
        <v>22</v>
      </c>
      <c r="F310" s="5">
        <v>4354.5</v>
      </c>
      <c r="G310" s="5">
        <v>4346.3</v>
      </c>
      <c r="H310" s="202">
        <f t="shared" si="4"/>
        <v>99.811689057297045</v>
      </c>
      <c r="I310" s="193"/>
    </row>
    <row r="311" spans="1:9" ht="20.25" customHeight="1" outlineLevel="1">
      <c r="A311" s="4" t="s">
        <v>548</v>
      </c>
      <c r="B311" s="4" t="s">
        <v>251</v>
      </c>
      <c r="C311" s="4"/>
      <c r="D311" s="4"/>
      <c r="E311" s="20" t="s">
        <v>252</v>
      </c>
      <c r="F311" s="5">
        <v>24665.59</v>
      </c>
      <c r="G311" s="5">
        <v>23797.56</v>
      </c>
      <c r="H311" s="202">
        <f t="shared" si="4"/>
        <v>96.480805851390556</v>
      </c>
      <c r="I311" s="193"/>
    </row>
    <row r="312" spans="1:9" ht="63" outlineLevel="2">
      <c r="A312" s="4" t="s">
        <v>548</v>
      </c>
      <c r="B312" s="4" t="s">
        <v>251</v>
      </c>
      <c r="C312" s="4" t="s">
        <v>203</v>
      </c>
      <c r="D312" s="4"/>
      <c r="E312" s="6" t="s">
        <v>204</v>
      </c>
      <c r="F312" s="5">
        <v>2508.4</v>
      </c>
      <c r="G312" s="5">
        <v>2492.4</v>
      </c>
      <c r="H312" s="202">
        <f t="shared" si="4"/>
        <v>99.362143198851854</v>
      </c>
      <c r="I312" s="193"/>
    </row>
    <row r="313" spans="1:9" ht="47.25" outlineLevel="3">
      <c r="A313" s="4" t="s">
        <v>548</v>
      </c>
      <c r="B313" s="4" t="s">
        <v>251</v>
      </c>
      <c r="C313" s="4" t="s">
        <v>205</v>
      </c>
      <c r="D313" s="4"/>
      <c r="E313" s="6" t="s">
        <v>206</v>
      </c>
      <c r="F313" s="5">
        <v>2508.4</v>
      </c>
      <c r="G313" s="5">
        <v>2492.4</v>
      </c>
      <c r="H313" s="202">
        <f t="shared" si="4"/>
        <v>99.362143198851854</v>
      </c>
      <c r="I313" s="193"/>
    </row>
    <row r="314" spans="1:9" ht="47.25" outlineLevel="4">
      <c r="A314" s="4" t="s">
        <v>548</v>
      </c>
      <c r="B314" s="4" t="s">
        <v>251</v>
      </c>
      <c r="C314" s="4" t="s">
        <v>207</v>
      </c>
      <c r="D314" s="4"/>
      <c r="E314" s="6" t="s">
        <v>208</v>
      </c>
      <c r="F314" s="5">
        <v>57.37</v>
      </c>
      <c r="G314" s="5">
        <v>57.3</v>
      </c>
      <c r="H314" s="202">
        <f t="shared" si="4"/>
        <v>99.877985009586894</v>
      </c>
      <c r="I314" s="193"/>
    </row>
    <row r="315" spans="1:9" ht="31.5" outlineLevel="5">
      <c r="A315" s="4" t="s">
        <v>548</v>
      </c>
      <c r="B315" s="4" t="s">
        <v>251</v>
      </c>
      <c r="C315" s="4" t="s">
        <v>209</v>
      </c>
      <c r="D315" s="4"/>
      <c r="E315" s="6" t="s">
        <v>210</v>
      </c>
      <c r="F315" s="5">
        <v>57.37</v>
      </c>
      <c r="G315" s="5">
        <v>57.3</v>
      </c>
      <c r="H315" s="202">
        <f t="shared" si="4"/>
        <v>99.877985009586894</v>
      </c>
      <c r="I315" s="193"/>
    </row>
    <row r="316" spans="1:9" ht="47.25" outlineLevel="7">
      <c r="A316" s="4" t="s">
        <v>548</v>
      </c>
      <c r="B316" s="4" t="s">
        <v>251</v>
      </c>
      <c r="C316" s="4" t="s">
        <v>209</v>
      </c>
      <c r="D316" s="4" t="s">
        <v>17</v>
      </c>
      <c r="E316" s="6" t="s">
        <v>18</v>
      </c>
      <c r="F316" s="5">
        <v>57.37</v>
      </c>
      <c r="G316" s="5">
        <v>57.3</v>
      </c>
      <c r="H316" s="202">
        <f t="shared" si="4"/>
        <v>99.877985009586894</v>
      </c>
      <c r="I316" s="193"/>
    </row>
    <row r="317" spans="1:9" ht="47.25" outlineLevel="4">
      <c r="A317" s="4" t="s">
        <v>548</v>
      </c>
      <c r="B317" s="4" t="s">
        <v>251</v>
      </c>
      <c r="C317" s="4" t="s">
        <v>213</v>
      </c>
      <c r="D317" s="4"/>
      <c r="E317" s="6" t="s">
        <v>214</v>
      </c>
      <c r="F317" s="5">
        <v>2451.0300000000002</v>
      </c>
      <c r="G317" s="5">
        <v>2435.1</v>
      </c>
      <c r="H317" s="202">
        <f t="shared" si="4"/>
        <v>99.350069154600291</v>
      </c>
      <c r="I317" s="193"/>
    </row>
    <row r="318" spans="1:9" ht="31.5" outlineLevel="5">
      <c r="A318" s="4" t="s">
        <v>548</v>
      </c>
      <c r="B318" s="4" t="s">
        <v>251</v>
      </c>
      <c r="C318" s="4" t="s">
        <v>215</v>
      </c>
      <c r="D318" s="4"/>
      <c r="E318" s="6" t="s">
        <v>216</v>
      </c>
      <c r="F318" s="5">
        <v>2451.0300000000002</v>
      </c>
      <c r="G318" s="5">
        <v>2435.1</v>
      </c>
      <c r="H318" s="202">
        <f t="shared" si="4"/>
        <v>99.350069154600291</v>
      </c>
      <c r="I318" s="193"/>
    </row>
    <row r="319" spans="1:9" ht="47.25" outlineLevel="7">
      <c r="A319" s="4" t="s">
        <v>548</v>
      </c>
      <c r="B319" s="4" t="s">
        <v>251</v>
      </c>
      <c r="C319" s="4" t="s">
        <v>215</v>
      </c>
      <c r="D319" s="4" t="s">
        <v>17</v>
      </c>
      <c r="E319" s="6" t="s">
        <v>18</v>
      </c>
      <c r="F319" s="5">
        <v>2451.0300000000002</v>
      </c>
      <c r="G319" s="5">
        <v>2435.1</v>
      </c>
      <c r="H319" s="202">
        <f t="shared" si="4"/>
        <v>99.350069154600291</v>
      </c>
      <c r="I319" s="193"/>
    </row>
    <row r="320" spans="1:9" ht="78.75" outlineLevel="2">
      <c r="A320" s="4" t="s">
        <v>548</v>
      </c>
      <c r="B320" s="4" t="s">
        <v>251</v>
      </c>
      <c r="C320" s="4" t="s">
        <v>174</v>
      </c>
      <c r="D320" s="4"/>
      <c r="E320" s="6" t="s">
        <v>175</v>
      </c>
      <c r="F320" s="5">
        <v>22157.19</v>
      </c>
      <c r="G320" s="5">
        <v>21305.16</v>
      </c>
      <c r="H320" s="202">
        <f t="shared" si="4"/>
        <v>96.154611663302077</v>
      </c>
      <c r="I320" s="193"/>
    </row>
    <row r="321" spans="1:9" ht="47.25" outlineLevel="3">
      <c r="A321" s="4" t="s">
        <v>548</v>
      </c>
      <c r="B321" s="4" t="s">
        <v>251</v>
      </c>
      <c r="C321" s="4" t="s">
        <v>176</v>
      </c>
      <c r="D321" s="4"/>
      <c r="E321" s="6" t="s">
        <v>177</v>
      </c>
      <c r="F321" s="5">
        <v>21771.27</v>
      </c>
      <c r="G321" s="5">
        <v>20927.62</v>
      </c>
      <c r="H321" s="202">
        <f t="shared" si="4"/>
        <v>96.124938967731325</v>
      </c>
      <c r="I321" s="193"/>
    </row>
    <row r="322" spans="1:9" ht="31.5" outlineLevel="4">
      <c r="A322" s="4" t="s">
        <v>548</v>
      </c>
      <c r="B322" s="4" t="s">
        <v>251</v>
      </c>
      <c r="C322" s="4" t="s">
        <v>178</v>
      </c>
      <c r="D322" s="4"/>
      <c r="E322" s="6" t="s">
        <v>179</v>
      </c>
      <c r="F322" s="5">
        <v>13942.38</v>
      </c>
      <c r="G322" s="5">
        <v>13325.63</v>
      </c>
      <c r="H322" s="202">
        <f t="shared" si="4"/>
        <v>95.576436734617758</v>
      </c>
      <c r="I322" s="193"/>
    </row>
    <row r="323" spans="1:9" ht="63" outlineLevel="5">
      <c r="A323" s="4" t="s">
        <v>548</v>
      </c>
      <c r="B323" s="4" t="s">
        <v>251</v>
      </c>
      <c r="C323" s="4" t="s">
        <v>258</v>
      </c>
      <c r="D323" s="4"/>
      <c r="E323" s="6" t="s">
        <v>259</v>
      </c>
      <c r="F323" s="5">
        <v>8600.1</v>
      </c>
      <c r="G323" s="5">
        <v>8040.23</v>
      </c>
      <c r="H323" s="202">
        <f t="shared" si="4"/>
        <v>93.489959419076513</v>
      </c>
      <c r="I323" s="193"/>
    </row>
    <row r="324" spans="1:9" ht="47.25" outlineLevel="7">
      <c r="A324" s="4" t="s">
        <v>548</v>
      </c>
      <c r="B324" s="4" t="s">
        <v>251</v>
      </c>
      <c r="C324" s="4" t="s">
        <v>258</v>
      </c>
      <c r="D324" s="4" t="s">
        <v>17</v>
      </c>
      <c r="E324" s="6" t="s">
        <v>18</v>
      </c>
      <c r="F324" s="5">
        <v>8600.1</v>
      </c>
      <c r="G324" s="5">
        <v>8040.23</v>
      </c>
      <c r="H324" s="202">
        <f t="shared" si="4"/>
        <v>93.489959419076513</v>
      </c>
      <c r="I324" s="193"/>
    </row>
    <row r="325" spans="1:9" ht="31.5" outlineLevel="5">
      <c r="A325" s="4" t="s">
        <v>548</v>
      </c>
      <c r="B325" s="4" t="s">
        <v>251</v>
      </c>
      <c r="C325" s="4" t="s">
        <v>260</v>
      </c>
      <c r="D325" s="4"/>
      <c r="E325" s="6" t="s">
        <v>261</v>
      </c>
      <c r="F325" s="5">
        <v>300</v>
      </c>
      <c r="G325" s="5">
        <v>261.88</v>
      </c>
      <c r="H325" s="202">
        <f t="shared" si="4"/>
        <v>87.293333333333337</v>
      </c>
      <c r="I325" s="193"/>
    </row>
    <row r="326" spans="1:9" ht="47.25" outlineLevel="7">
      <c r="A326" s="4" t="s">
        <v>548</v>
      </c>
      <c r="B326" s="4" t="s">
        <v>251</v>
      </c>
      <c r="C326" s="4" t="s">
        <v>260</v>
      </c>
      <c r="D326" s="4" t="s">
        <v>17</v>
      </c>
      <c r="E326" s="6" t="s">
        <v>18</v>
      </c>
      <c r="F326" s="5">
        <v>300</v>
      </c>
      <c r="G326" s="5">
        <v>261.88</v>
      </c>
      <c r="H326" s="202">
        <f t="shared" si="4"/>
        <v>87.293333333333337</v>
      </c>
      <c r="I326" s="193"/>
    </row>
    <row r="327" spans="1:9" ht="15.75" outlineLevel="5">
      <c r="A327" s="4" t="s">
        <v>548</v>
      </c>
      <c r="B327" s="4" t="s">
        <v>251</v>
      </c>
      <c r="C327" s="4" t="s">
        <v>262</v>
      </c>
      <c r="D327" s="4"/>
      <c r="E327" s="6" t="s">
        <v>263</v>
      </c>
      <c r="F327" s="5">
        <v>600</v>
      </c>
      <c r="G327" s="5">
        <v>600</v>
      </c>
      <c r="H327" s="202">
        <f t="shared" si="4"/>
        <v>100</v>
      </c>
      <c r="I327" s="193"/>
    </row>
    <row r="328" spans="1:9" ht="47.25" outlineLevel="7">
      <c r="A328" s="4" t="s">
        <v>548</v>
      </c>
      <c r="B328" s="4" t="s">
        <v>251</v>
      </c>
      <c r="C328" s="4" t="s">
        <v>262</v>
      </c>
      <c r="D328" s="4" t="s">
        <v>17</v>
      </c>
      <c r="E328" s="6" t="s">
        <v>18</v>
      </c>
      <c r="F328" s="5">
        <v>600</v>
      </c>
      <c r="G328" s="5">
        <v>600</v>
      </c>
      <c r="H328" s="202">
        <f t="shared" si="4"/>
        <v>100</v>
      </c>
      <c r="I328" s="193"/>
    </row>
    <row r="329" spans="1:9" ht="15.75" outlineLevel="5">
      <c r="A329" s="4" t="s">
        <v>548</v>
      </c>
      <c r="B329" s="4" t="s">
        <v>251</v>
      </c>
      <c r="C329" s="4" t="s">
        <v>264</v>
      </c>
      <c r="D329" s="4"/>
      <c r="E329" s="6" t="s">
        <v>265</v>
      </c>
      <c r="F329" s="5">
        <v>298</v>
      </c>
      <c r="G329" s="5">
        <v>298</v>
      </c>
      <c r="H329" s="202">
        <f t="shared" si="4"/>
        <v>100</v>
      </c>
      <c r="I329" s="193"/>
    </row>
    <row r="330" spans="1:9" ht="47.25" outlineLevel="7">
      <c r="A330" s="4" t="s">
        <v>548</v>
      </c>
      <c r="B330" s="4" t="s">
        <v>251</v>
      </c>
      <c r="C330" s="4" t="s">
        <v>264</v>
      </c>
      <c r="D330" s="4" t="s">
        <v>17</v>
      </c>
      <c r="E330" s="6" t="s">
        <v>18</v>
      </c>
      <c r="F330" s="5">
        <v>298</v>
      </c>
      <c r="G330" s="5">
        <v>298</v>
      </c>
      <c r="H330" s="202">
        <f t="shared" si="4"/>
        <v>100</v>
      </c>
      <c r="I330" s="193"/>
    </row>
    <row r="331" spans="1:9" ht="94.5" outlineLevel="5">
      <c r="A331" s="4" t="s">
        <v>548</v>
      </c>
      <c r="B331" s="4" t="s">
        <v>251</v>
      </c>
      <c r="C331" s="4" t="s">
        <v>991</v>
      </c>
      <c r="D331" s="4"/>
      <c r="E331" s="6" t="s">
        <v>272</v>
      </c>
      <c r="F331" s="5">
        <v>1530.53</v>
      </c>
      <c r="G331" s="5">
        <v>1530.53</v>
      </c>
      <c r="H331" s="202">
        <f t="shared" si="4"/>
        <v>100</v>
      </c>
      <c r="I331" s="193"/>
    </row>
    <row r="332" spans="1:9" ht="47.25" outlineLevel="7">
      <c r="A332" s="4" t="s">
        <v>548</v>
      </c>
      <c r="B332" s="4" t="s">
        <v>251</v>
      </c>
      <c r="C332" s="4" t="s">
        <v>991</v>
      </c>
      <c r="D332" s="4" t="s">
        <v>17</v>
      </c>
      <c r="E332" s="6" t="s">
        <v>18</v>
      </c>
      <c r="F332" s="5">
        <v>1530.53</v>
      </c>
      <c r="G332" s="5">
        <v>1530.53</v>
      </c>
      <c r="H332" s="202">
        <f t="shared" si="4"/>
        <v>100</v>
      </c>
      <c r="I332" s="193"/>
    </row>
    <row r="333" spans="1:9" ht="31.5" outlineLevel="5">
      <c r="A333" s="4" t="s">
        <v>548</v>
      </c>
      <c r="B333" s="4" t="s">
        <v>251</v>
      </c>
      <c r="C333" s="4" t="s">
        <v>266</v>
      </c>
      <c r="D333" s="4"/>
      <c r="E333" s="6" t="s">
        <v>267</v>
      </c>
      <c r="F333" s="5">
        <v>250</v>
      </c>
      <c r="G333" s="5">
        <v>250</v>
      </c>
      <c r="H333" s="202">
        <f t="shared" ref="H333:H396" si="5">(G333/F333)*100</f>
        <v>100</v>
      </c>
      <c r="I333" s="193"/>
    </row>
    <row r="334" spans="1:9" ht="47.25" outlineLevel="7">
      <c r="A334" s="4" t="s">
        <v>548</v>
      </c>
      <c r="B334" s="4" t="s">
        <v>251</v>
      </c>
      <c r="C334" s="4" t="s">
        <v>266</v>
      </c>
      <c r="D334" s="4" t="s">
        <v>17</v>
      </c>
      <c r="E334" s="6" t="s">
        <v>18</v>
      </c>
      <c r="F334" s="5">
        <v>250</v>
      </c>
      <c r="G334" s="5">
        <v>250</v>
      </c>
      <c r="H334" s="202">
        <f t="shared" si="5"/>
        <v>100</v>
      </c>
      <c r="I334" s="193"/>
    </row>
    <row r="335" spans="1:9" ht="31.5" outlineLevel="5">
      <c r="A335" s="4" t="s">
        <v>548</v>
      </c>
      <c r="B335" s="4" t="s">
        <v>251</v>
      </c>
      <c r="C335" s="4" t="s">
        <v>268</v>
      </c>
      <c r="D335" s="4"/>
      <c r="E335" s="6" t="s">
        <v>269</v>
      </c>
      <c r="F335" s="5">
        <v>394.5</v>
      </c>
      <c r="G335" s="5">
        <v>379.3</v>
      </c>
      <c r="H335" s="202">
        <f t="shared" si="5"/>
        <v>96.147021546261087</v>
      </c>
      <c r="I335" s="193"/>
    </row>
    <row r="336" spans="1:9" ht="47.25" outlineLevel="7">
      <c r="A336" s="4" t="s">
        <v>548</v>
      </c>
      <c r="B336" s="4" t="s">
        <v>251</v>
      </c>
      <c r="C336" s="4" t="s">
        <v>268</v>
      </c>
      <c r="D336" s="4" t="s">
        <v>17</v>
      </c>
      <c r="E336" s="6" t="s">
        <v>18</v>
      </c>
      <c r="F336" s="5">
        <v>45.27</v>
      </c>
      <c r="G336" s="5">
        <v>30.15</v>
      </c>
      <c r="H336" s="202">
        <f t="shared" si="5"/>
        <v>66.600397614314105</v>
      </c>
      <c r="I336" s="193"/>
    </row>
    <row r="337" spans="1:9" ht="63" outlineLevel="7">
      <c r="A337" s="4" t="s">
        <v>548</v>
      </c>
      <c r="B337" s="4" t="s">
        <v>251</v>
      </c>
      <c r="C337" s="4" t="s">
        <v>268</v>
      </c>
      <c r="D337" s="4" t="s">
        <v>79</v>
      </c>
      <c r="E337" s="6" t="s">
        <v>80</v>
      </c>
      <c r="F337" s="5">
        <v>212.42</v>
      </c>
      <c r="G337" s="5">
        <v>212.42</v>
      </c>
      <c r="H337" s="202">
        <f t="shared" si="5"/>
        <v>100</v>
      </c>
      <c r="I337" s="193"/>
    </row>
    <row r="338" spans="1:9" ht="15.75" outlineLevel="7">
      <c r="A338" s="4" t="s">
        <v>548</v>
      </c>
      <c r="B338" s="4" t="s">
        <v>251</v>
      </c>
      <c r="C338" s="4" t="s">
        <v>268</v>
      </c>
      <c r="D338" s="4" t="s">
        <v>21</v>
      </c>
      <c r="E338" s="6" t="s">
        <v>22</v>
      </c>
      <c r="F338" s="5">
        <v>136.81</v>
      </c>
      <c r="G338" s="5">
        <v>136.72999999999999</v>
      </c>
      <c r="H338" s="202">
        <f t="shared" si="5"/>
        <v>99.94152474234339</v>
      </c>
      <c r="I338" s="193"/>
    </row>
    <row r="339" spans="1:9" ht="31.5" outlineLevel="5">
      <c r="A339" s="4" t="s">
        <v>548</v>
      </c>
      <c r="B339" s="4" t="s">
        <v>251</v>
      </c>
      <c r="C339" s="4" t="s">
        <v>992</v>
      </c>
      <c r="D339" s="4"/>
      <c r="E339" s="6" t="s">
        <v>270</v>
      </c>
      <c r="F339" s="5">
        <v>109.25</v>
      </c>
      <c r="G339" s="5">
        <v>109.25</v>
      </c>
      <c r="H339" s="202">
        <f t="shared" si="5"/>
        <v>100</v>
      </c>
      <c r="I339" s="193"/>
    </row>
    <row r="340" spans="1:9" ht="47.25" outlineLevel="7">
      <c r="A340" s="4" t="s">
        <v>548</v>
      </c>
      <c r="B340" s="4" t="s">
        <v>251</v>
      </c>
      <c r="C340" s="4" t="s">
        <v>992</v>
      </c>
      <c r="D340" s="4" t="s">
        <v>17</v>
      </c>
      <c r="E340" s="6" t="s">
        <v>18</v>
      </c>
      <c r="F340" s="5">
        <v>109.25</v>
      </c>
      <c r="G340" s="5">
        <v>109.25</v>
      </c>
      <c r="H340" s="202">
        <f t="shared" si="5"/>
        <v>100</v>
      </c>
      <c r="I340" s="193"/>
    </row>
    <row r="341" spans="1:9" ht="15.75" outlineLevel="5">
      <c r="A341" s="4" t="s">
        <v>548</v>
      </c>
      <c r="B341" s="4" t="s">
        <v>251</v>
      </c>
      <c r="C341" s="4" t="s">
        <v>993</v>
      </c>
      <c r="D341" s="4"/>
      <c r="E341" s="6" t="s">
        <v>271</v>
      </c>
      <c r="F341" s="5">
        <v>1860</v>
      </c>
      <c r="G341" s="5">
        <v>1856.44</v>
      </c>
      <c r="H341" s="202">
        <f t="shared" si="5"/>
        <v>99.808602150537638</v>
      </c>
      <c r="I341" s="193"/>
    </row>
    <row r="342" spans="1:9" ht="47.25" outlineLevel="7">
      <c r="A342" s="4" t="s">
        <v>548</v>
      </c>
      <c r="B342" s="4" t="s">
        <v>251</v>
      </c>
      <c r="C342" s="4" t="s">
        <v>993</v>
      </c>
      <c r="D342" s="4" t="s">
        <v>17</v>
      </c>
      <c r="E342" s="6" t="s">
        <v>18</v>
      </c>
      <c r="F342" s="5">
        <v>1821.92</v>
      </c>
      <c r="G342" s="5">
        <v>1818.36</v>
      </c>
      <c r="H342" s="202">
        <f t="shared" si="5"/>
        <v>99.804601738824971</v>
      </c>
      <c r="I342" s="193"/>
    </row>
    <row r="343" spans="1:9" ht="63" outlineLevel="7">
      <c r="A343" s="4" t="s">
        <v>548</v>
      </c>
      <c r="B343" s="4" t="s">
        <v>251</v>
      </c>
      <c r="C343" s="4" t="s">
        <v>993</v>
      </c>
      <c r="D343" s="4" t="s">
        <v>79</v>
      </c>
      <c r="E343" s="6" t="s">
        <v>80</v>
      </c>
      <c r="F343" s="5">
        <v>38.08</v>
      </c>
      <c r="G343" s="5">
        <v>38.08</v>
      </c>
      <c r="H343" s="202">
        <f t="shared" si="5"/>
        <v>100</v>
      </c>
      <c r="I343" s="193"/>
    </row>
    <row r="344" spans="1:9" ht="63" outlineLevel="4">
      <c r="A344" s="4" t="s">
        <v>548</v>
      </c>
      <c r="B344" s="4" t="s">
        <v>251</v>
      </c>
      <c r="C344" s="4" t="s">
        <v>273</v>
      </c>
      <c r="D344" s="4"/>
      <c r="E344" s="6" t="s">
        <v>274</v>
      </c>
      <c r="F344" s="5">
        <v>2103.7199999999998</v>
      </c>
      <c r="G344" s="5">
        <v>2100.36</v>
      </c>
      <c r="H344" s="202">
        <f t="shared" si="5"/>
        <v>99.840282927385786</v>
      </c>
      <c r="I344" s="193"/>
    </row>
    <row r="345" spans="1:9" ht="78.75" outlineLevel="5">
      <c r="A345" s="4" t="s">
        <v>548</v>
      </c>
      <c r="B345" s="4" t="s">
        <v>251</v>
      </c>
      <c r="C345" s="4" t="s">
        <v>275</v>
      </c>
      <c r="D345" s="4"/>
      <c r="E345" s="6" t="s">
        <v>276</v>
      </c>
      <c r="F345" s="5">
        <v>2103.7199999999998</v>
      </c>
      <c r="G345" s="5">
        <v>2100.36</v>
      </c>
      <c r="H345" s="202">
        <f t="shared" si="5"/>
        <v>99.840282927385786</v>
      </c>
      <c r="I345" s="193"/>
    </row>
    <row r="346" spans="1:9" ht="47.25" outlineLevel="7">
      <c r="A346" s="4" t="s">
        <v>548</v>
      </c>
      <c r="B346" s="4" t="s">
        <v>251</v>
      </c>
      <c r="C346" s="4" t="s">
        <v>275</v>
      </c>
      <c r="D346" s="4" t="s">
        <v>17</v>
      </c>
      <c r="E346" s="6" t="s">
        <v>18</v>
      </c>
      <c r="F346" s="5">
        <v>2103.7199999999998</v>
      </c>
      <c r="G346" s="5">
        <v>2100.36</v>
      </c>
      <c r="H346" s="202">
        <f t="shared" si="5"/>
        <v>99.840282927385786</v>
      </c>
      <c r="I346" s="193"/>
    </row>
    <row r="347" spans="1:9" ht="63" outlineLevel="4">
      <c r="A347" s="4" t="s">
        <v>548</v>
      </c>
      <c r="B347" s="4" t="s">
        <v>251</v>
      </c>
      <c r="C347" s="4" t="s">
        <v>994</v>
      </c>
      <c r="D347" s="4"/>
      <c r="E347" s="6" t="s">
        <v>255</v>
      </c>
      <c r="F347" s="5">
        <v>5725.17</v>
      </c>
      <c r="G347" s="5">
        <v>5501.63</v>
      </c>
      <c r="H347" s="202">
        <f t="shared" si="5"/>
        <v>96.095487120906455</v>
      </c>
      <c r="I347" s="193"/>
    </row>
    <row r="348" spans="1:9" ht="63" outlineLevel="5">
      <c r="A348" s="4" t="s">
        <v>548</v>
      </c>
      <c r="B348" s="4" t="s">
        <v>251</v>
      </c>
      <c r="C348" s="4" t="s">
        <v>995</v>
      </c>
      <c r="D348" s="4"/>
      <c r="E348" s="6" t="s">
        <v>256</v>
      </c>
      <c r="F348" s="5">
        <v>971.49</v>
      </c>
      <c r="G348" s="5">
        <v>747.95</v>
      </c>
      <c r="H348" s="202">
        <f t="shared" si="5"/>
        <v>76.98998445686523</v>
      </c>
      <c r="I348" s="193"/>
    </row>
    <row r="349" spans="1:9" ht="47.25" outlineLevel="7">
      <c r="A349" s="4" t="s">
        <v>548</v>
      </c>
      <c r="B349" s="4" t="s">
        <v>251</v>
      </c>
      <c r="C349" s="4" t="s">
        <v>995</v>
      </c>
      <c r="D349" s="4" t="s">
        <v>17</v>
      </c>
      <c r="E349" s="6" t="s">
        <v>18</v>
      </c>
      <c r="F349" s="5">
        <v>971.49</v>
      </c>
      <c r="G349" s="5">
        <v>747.95</v>
      </c>
      <c r="H349" s="202">
        <f t="shared" si="5"/>
        <v>76.98998445686523</v>
      </c>
      <c r="I349" s="193"/>
    </row>
    <row r="350" spans="1:9" ht="47.25" outlineLevel="5">
      <c r="A350" s="4" t="s">
        <v>548</v>
      </c>
      <c r="B350" s="4" t="s">
        <v>251</v>
      </c>
      <c r="C350" s="4" t="s">
        <v>996</v>
      </c>
      <c r="D350" s="4"/>
      <c r="E350" s="6" t="s">
        <v>257</v>
      </c>
      <c r="F350" s="5">
        <v>4753.68</v>
      </c>
      <c r="G350" s="5">
        <v>4753.68</v>
      </c>
      <c r="H350" s="202">
        <f t="shared" si="5"/>
        <v>100</v>
      </c>
      <c r="I350" s="193"/>
    </row>
    <row r="351" spans="1:9" ht="47.25" outlineLevel="7">
      <c r="A351" s="4" t="s">
        <v>548</v>
      </c>
      <c r="B351" s="4" t="s">
        <v>251</v>
      </c>
      <c r="C351" s="4" t="s">
        <v>996</v>
      </c>
      <c r="D351" s="4" t="s">
        <v>17</v>
      </c>
      <c r="E351" s="6" t="s">
        <v>18</v>
      </c>
      <c r="F351" s="5">
        <v>4753.68</v>
      </c>
      <c r="G351" s="5">
        <v>4753.68</v>
      </c>
      <c r="H351" s="202">
        <f t="shared" si="5"/>
        <v>100</v>
      </c>
      <c r="I351" s="193"/>
    </row>
    <row r="352" spans="1:9" ht="71.25" customHeight="1" outlineLevel="3">
      <c r="A352" s="4" t="s">
        <v>548</v>
      </c>
      <c r="B352" s="4" t="s">
        <v>251</v>
      </c>
      <c r="C352" s="4" t="s">
        <v>188</v>
      </c>
      <c r="D352" s="4"/>
      <c r="E352" s="6" t="s">
        <v>186</v>
      </c>
      <c r="F352" s="5">
        <v>385.92</v>
      </c>
      <c r="G352" s="5">
        <v>377.54</v>
      </c>
      <c r="H352" s="202">
        <f t="shared" si="5"/>
        <v>97.828565505804306</v>
      </c>
      <c r="I352" s="193"/>
    </row>
    <row r="353" spans="1:9" ht="54.75" customHeight="1" outlineLevel="4">
      <c r="A353" s="4" t="s">
        <v>548</v>
      </c>
      <c r="B353" s="4" t="s">
        <v>251</v>
      </c>
      <c r="C353" s="4" t="s">
        <v>189</v>
      </c>
      <c r="D353" s="4"/>
      <c r="E353" s="6" t="s">
        <v>187</v>
      </c>
      <c r="F353" s="5">
        <v>385.92</v>
      </c>
      <c r="G353" s="5">
        <v>377.54</v>
      </c>
      <c r="H353" s="202">
        <f t="shared" si="5"/>
        <v>97.828565505804306</v>
      </c>
      <c r="I353" s="193"/>
    </row>
    <row r="354" spans="1:9" ht="36" customHeight="1" outlineLevel="5">
      <c r="A354" s="4" t="s">
        <v>548</v>
      </c>
      <c r="B354" s="4" t="s">
        <v>251</v>
      </c>
      <c r="C354" s="4" t="s">
        <v>997</v>
      </c>
      <c r="D354" s="4"/>
      <c r="E354" s="6" t="s">
        <v>278</v>
      </c>
      <c r="F354" s="5">
        <v>55.46</v>
      </c>
      <c r="G354" s="5">
        <v>55.46</v>
      </c>
      <c r="H354" s="202">
        <f t="shared" si="5"/>
        <v>100</v>
      </c>
      <c r="I354" s="193"/>
    </row>
    <row r="355" spans="1:9" ht="69" customHeight="1" outlineLevel="7">
      <c r="A355" s="4" t="s">
        <v>548</v>
      </c>
      <c r="B355" s="4" t="s">
        <v>251</v>
      </c>
      <c r="C355" s="4" t="s">
        <v>997</v>
      </c>
      <c r="D355" s="4" t="s">
        <v>79</v>
      </c>
      <c r="E355" s="6" t="s">
        <v>80</v>
      </c>
      <c r="F355" s="5">
        <v>55.46</v>
      </c>
      <c r="G355" s="5">
        <v>55.46</v>
      </c>
      <c r="H355" s="202">
        <f t="shared" si="5"/>
        <v>100</v>
      </c>
      <c r="I355" s="193"/>
    </row>
    <row r="356" spans="1:9" ht="31.5" outlineLevel="5">
      <c r="A356" s="4" t="s">
        <v>548</v>
      </c>
      <c r="B356" s="4" t="s">
        <v>251</v>
      </c>
      <c r="C356" s="4" t="s">
        <v>277</v>
      </c>
      <c r="D356" s="4"/>
      <c r="E356" s="6" t="s">
        <v>279</v>
      </c>
      <c r="F356" s="5">
        <v>330.46</v>
      </c>
      <c r="G356" s="5">
        <v>322.08</v>
      </c>
      <c r="H356" s="202">
        <f t="shared" si="5"/>
        <v>97.464140894510692</v>
      </c>
      <c r="I356" s="193"/>
    </row>
    <row r="357" spans="1:9" ht="47.25" outlineLevel="7">
      <c r="A357" s="4" t="s">
        <v>548</v>
      </c>
      <c r="B357" s="4" t="s">
        <v>251</v>
      </c>
      <c r="C357" s="4" t="s">
        <v>277</v>
      </c>
      <c r="D357" s="4" t="s">
        <v>17</v>
      </c>
      <c r="E357" s="6" t="s">
        <v>18</v>
      </c>
      <c r="F357" s="5">
        <v>330.46</v>
      </c>
      <c r="G357" s="5">
        <v>322.08</v>
      </c>
      <c r="H357" s="202">
        <f t="shared" si="5"/>
        <v>97.464140894510692</v>
      </c>
      <c r="I357" s="193"/>
    </row>
    <row r="358" spans="1:9" ht="31.5" outlineLevel="1">
      <c r="A358" s="4" t="s">
        <v>548</v>
      </c>
      <c r="B358" s="4" t="s">
        <v>280</v>
      </c>
      <c r="C358" s="4"/>
      <c r="D358" s="4"/>
      <c r="E358" s="20" t="s">
        <v>281</v>
      </c>
      <c r="F358" s="5">
        <v>10116.31</v>
      </c>
      <c r="G358" s="5">
        <v>10113.290000000001</v>
      </c>
      <c r="H358" s="202">
        <f t="shared" si="5"/>
        <v>99.970147217710817</v>
      </c>
      <c r="I358" s="193"/>
    </row>
    <row r="359" spans="1:9" ht="78.75" outlineLevel="2">
      <c r="A359" s="4" t="s">
        <v>548</v>
      </c>
      <c r="B359" s="4" t="s">
        <v>280</v>
      </c>
      <c r="C359" s="4" t="s">
        <v>174</v>
      </c>
      <c r="D359" s="4"/>
      <c r="E359" s="6" t="s">
        <v>175</v>
      </c>
      <c r="F359" s="5">
        <v>10116.31</v>
      </c>
      <c r="G359" s="5">
        <v>10113.290000000001</v>
      </c>
      <c r="H359" s="202">
        <f t="shared" si="5"/>
        <v>99.970147217710817</v>
      </c>
      <c r="I359" s="193"/>
    </row>
    <row r="360" spans="1:9" ht="47.25" outlineLevel="3">
      <c r="A360" s="4" t="s">
        <v>548</v>
      </c>
      <c r="B360" s="4" t="s">
        <v>280</v>
      </c>
      <c r="C360" s="4" t="s">
        <v>282</v>
      </c>
      <c r="D360" s="4"/>
      <c r="E360" s="6" t="s">
        <v>167</v>
      </c>
      <c r="F360" s="5">
        <v>10116.31</v>
      </c>
      <c r="G360" s="5">
        <v>10113.290000000001</v>
      </c>
      <c r="H360" s="202">
        <f t="shared" si="5"/>
        <v>99.970147217710817</v>
      </c>
      <c r="I360" s="193"/>
    </row>
    <row r="361" spans="1:9" ht="63" outlineLevel="4">
      <c r="A361" s="4" t="s">
        <v>548</v>
      </c>
      <c r="B361" s="4" t="s">
        <v>280</v>
      </c>
      <c r="C361" s="4" t="s">
        <v>283</v>
      </c>
      <c r="D361" s="4"/>
      <c r="E361" s="6" t="s">
        <v>284</v>
      </c>
      <c r="F361" s="5">
        <v>10116.31</v>
      </c>
      <c r="G361" s="5">
        <v>10113.290000000001</v>
      </c>
      <c r="H361" s="202">
        <f t="shared" si="5"/>
        <v>99.970147217710817</v>
      </c>
      <c r="I361" s="193"/>
    </row>
    <row r="362" spans="1:9" ht="63" outlineLevel="5">
      <c r="A362" s="4" t="s">
        <v>548</v>
      </c>
      <c r="B362" s="4" t="s">
        <v>280</v>
      </c>
      <c r="C362" s="4" t="s">
        <v>285</v>
      </c>
      <c r="D362" s="4"/>
      <c r="E362" s="6" t="s">
        <v>119</v>
      </c>
      <c r="F362" s="5">
        <v>10116.31</v>
      </c>
      <c r="G362" s="5">
        <v>10113.290000000001</v>
      </c>
      <c r="H362" s="202">
        <f t="shared" si="5"/>
        <v>99.970147217710817</v>
      </c>
      <c r="I362" s="193"/>
    </row>
    <row r="363" spans="1:9" ht="110.25" outlineLevel="7">
      <c r="A363" s="4" t="s">
        <v>548</v>
      </c>
      <c r="B363" s="4" t="s">
        <v>280</v>
      </c>
      <c r="C363" s="4" t="s">
        <v>285</v>
      </c>
      <c r="D363" s="4" t="s">
        <v>5</v>
      </c>
      <c r="E363" s="6" t="s">
        <v>6</v>
      </c>
      <c r="F363" s="5">
        <v>7281.14</v>
      </c>
      <c r="G363" s="5">
        <v>7281.11</v>
      </c>
      <c r="H363" s="202">
        <f t="shared" si="5"/>
        <v>99.999587976608055</v>
      </c>
      <c r="I363" s="193"/>
    </row>
    <row r="364" spans="1:9" ht="47.25" outlineLevel="7">
      <c r="A364" s="4" t="s">
        <v>548</v>
      </c>
      <c r="B364" s="4" t="s">
        <v>280</v>
      </c>
      <c r="C364" s="4" t="s">
        <v>285</v>
      </c>
      <c r="D364" s="4" t="s">
        <v>17</v>
      </c>
      <c r="E364" s="6" t="s">
        <v>18</v>
      </c>
      <c r="F364" s="5">
        <v>1351.69</v>
      </c>
      <c r="G364" s="5">
        <v>1348.7</v>
      </c>
      <c r="H364" s="202">
        <f t="shared" si="5"/>
        <v>99.778795433864275</v>
      </c>
      <c r="I364" s="193"/>
    </row>
    <row r="365" spans="1:9" ht="63" outlineLevel="7">
      <c r="A365" s="4" t="s">
        <v>548</v>
      </c>
      <c r="B365" s="4" t="s">
        <v>280</v>
      </c>
      <c r="C365" s="4" t="s">
        <v>285</v>
      </c>
      <c r="D365" s="4" t="s">
        <v>79</v>
      </c>
      <c r="E365" s="6" t="s">
        <v>80</v>
      </c>
      <c r="F365" s="5">
        <v>1407.48</v>
      </c>
      <c r="G365" s="5">
        <v>1407.48</v>
      </c>
      <c r="H365" s="202">
        <f t="shared" si="5"/>
        <v>100</v>
      </c>
      <c r="I365" s="193"/>
    </row>
    <row r="366" spans="1:9" ht="15.75" outlineLevel="7">
      <c r="A366" s="4" t="s">
        <v>548</v>
      </c>
      <c r="B366" s="4" t="s">
        <v>280</v>
      </c>
      <c r="C366" s="4" t="s">
        <v>285</v>
      </c>
      <c r="D366" s="4" t="s">
        <v>21</v>
      </c>
      <c r="E366" s="6" t="s">
        <v>22</v>
      </c>
      <c r="F366" s="5">
        <v>76</v>
      </c>
      <c r="G366" s="5">
        <v>76</v>
      </c>
      <c r="H366" s="202">
        <f t="shared" si="5"/>
        <v>100</v>
      </c>
      <c r="I366" s="193"/>
    </row>
    <row r="367" spans="1:9" ht="15.75" outlineLevel="7">
      <c r="A367" s="4" t="s">
        <v>548</v>
      </c>
      <c r="B367" s="4" t="s">
        <v>534</v>
      </c>
      <c r="C367" s="4"/>
      <c r="D367" s="4"/>
      <c r="E367" s="20" t="s">
        <v>535</v>
      </c>
      <c r="F367" s="5">
        <f>F368+F400</f>
        <v>5956.75</v>
      </c>
      <c r="G367" s="5">
        <f>G368+G400</f>
        <v>5951.08</v>
      </c>
      <c r="H367" s="202">
        <f t="shared" si="5"/>
        <v>99.904813866621893</v>
      </c>
      <c r="I367" s="193"/>
    </row>
    <row r="368" spans="1:9" ht="15.75" outlineLevel="1">
      <c r="A368" s="4" t="s">
        <v>548</v>
      </c>
      <c r="B368" s="4" t="s">
        <v>346</v>
      </c>
      <c r="C368" s="4"/>
      <c r="D368" s="4"/>
      <c r="E368" s="20" t="s">
        <v>347</v>
      </c>
      <c r="F368" s="5">
        <v>5901</v>
      </c>
      <c r="G368" s="5">
        <v>5895.33</v>
      </c>
      <c r="H368" s="202">
        <f t="shared" si="5"/>
        <v>99.903914590747334</v>
      </c>
      <c r="I368" s="193"/>
    </row>
    <row r="369" spans="1:9" ht="47.25" outlineLevel="2">
      <c r="A369" s="4" t="s">
        <v>548</v>
      </c>
      <c r="B369" s="4" t="s">
        <v>346</v>
      </c>
      <c r="C369" s="4" t="s">
        <v>348</v>
      </c>
      <c r="D369" s="4"/>
      <c r="E369" s="6" t="s">
        <v>349</v>
      </c>
      <c r="F369" s="5">
        <v>5901</v>
      </c>
      <c r="G369" s="5">
        <v>5895.33</v>
      </c>
      <c r="H369" s="202">
        <f t="shared" si="5"/>
        <v>99.903914590747334</v>
      </c>
      <c r="I369" s="193"/>
    </row>
    <row r="370" spans="1:9" ht="31.5" outlineLevel="3">
      <c r="A370" s="4" t="s">
        <v>548</v>
      </c>
      <c r="B370" s="4" t="s">
        <v>346</v>
      </c>
      <c r="C370" s="4" t="s">
        <v>350</v>
      </c>
      <c r="D370" s="4"/>
      <c r="E370" s="6" t="s">
        <v>351</v>
      </c>
      <c r="F370" s="5">
        <v>5459</v>
      </c>
      <c r="G370" s="5">
        <v>5458.95</v>
      </c>
      <c r="H370" s="202">
        <f t="shared" si="5"/>
        <v>99.999084081333578</v>
      </c>
      <c r="I370" s="193"/>
    </row>
    <row r="371" spans="1:9" ht="47.25" outlineLevel="4">
      <c r="A371" s="4" t="s">
        <v>548</v>
      </c>
      <c r="B371" s="4" t="s">
        <v>346</v>
      </c>
      <c r="C371" s="4" t="s">
        <v>352</v>
      </c>
      <c r="D371" s="4"/>
      <c r="E371" s="6" t="s">
        <v>353</v>
      </c>
      <c r="F371" s="5">
        <v>5051</v>
      </c>
      <c r="G371" s="5">
        <v>5051</v>
      </c>
      <c r="H371" s="202">
        <f t="shared" si="5"/>
        <v>100</v>
      </c>
      <c r="I371" s="193"/>
    </row>
    <row r="372" spans="1:9" ht="63" outlineLevel="5">
      <c r="A372" s="4" t="s">
        <v>548</v>
      </c>
      <c r="B372" s="4" t="s">
        <v>346</v>
      </c>
      <c r="C372" s="4" t="s">
        <v>354</v>
      </c>
      <c r="D372" s="4"/>
      <c r="E372" s="6" t="s">
        <v>119</v>
      </c>
      <c r="F372" s="5">
        <v>5051</v>
      </c>
      <c r="G372" s="5">
        <v>5051</v>
      </c>
      <c r="H372" s="202">
        <f t="shared" si="5"/>
        <v>100</v>
      </c>
      <c r="I372" s="193"/>
    </row>
    <row r="373" spans="1:9" ht="63" outlineLevel="7">
      <c r="A373" s="4" t="s">
        <v>548</v>
      </c>
      <c r="B373" s="4" t="s">
        <v>346</v>
      </c>
      <c r="C373" s="4" t="s">
        <v>354</v>
      </c>
      <c r="D373" s="4" t="s">
        <v>79</v>
      </c>
      <c r="E373" s="6" t="s">
        <v>80</v>
      </c>
      <c r="F373" s="5">
        <v>5051</v>
      </c>
      <c r="G373" s="5">
        <v>5051</v>
      </c>
      <c r="H373" s="202">
        <f t="shared" si="5"/>
        <v>100</v>
      </c>
      <c r="I373" s="193"/>
    </row>
    <row r="374" spans="1:9" ht="63" outlineLevel="4">
      <c r="A374" s="4" t="s">
        <v>548</v>
      </c>
      <c r="B374" s="4" t="s">
        <v>346</v>
      </c>
      <c r="C374" s="4" t="s">
        <v>355</v>
      </c>
      <c r="D374" s="4"/>
      <c r="E374" s="6" t="s">
        <v>356</v>
      </c>
      <c r="F374" s="5">
        <v>407</v>
      </c>
      <c r="G374" s="5">
        <v>406.95</v>
      </c>
      <c r="H374" s="202">
        <f t="shared" si="5"/>
        <v>99.98771498771498</v>
      </c>
      <c r="I374" s="193"/>
    </row>
    <row r="375" spans="1:9" ht="47.25" outlineLevel="5">
      <c r="A375" s="4" t="s">
        <v>548</v>
      </c>
      <c r="B375" s="4" t="s">
        <v>346</v>
      </c>
      <c r="C375" s="4" t="s">
        <v>1012</v>
      </c>
      <c r="D375" s="4"/>
      <c r="E375" s="6" t="s">
        <v>1013</v>
      </c>
      <c r="F375" s="5">
        <v>407</v>
      </c>
      <c r="G375" s="5">
        <v>406.95</v>
      </c>
      <c r="H375" s="202">
        <f t="shared" si="5"/>
        <v>99.98771498771498</v>
      </c>
      <c r="I375" s="193"/>
    </row>
    <row r="376" spans="1:9" ht="63" outlineLevel="7">
      <c r="A376" s="4" t="s">
        <v>548</v>
      </c>
      <c r="B376" s="4" t="s">
        <v>346</v>
      </c>
      <c r="C376" s="4" t="s">
        <v>1012</v>
      </c>
      <c r="D376" s="4" t="s">
        <v>79</v>
      </c>
      <c r="E376" s="6" t="s">
        <v>80</v>
      </c>
      <c r="F376" s="5">
        <v>407</v>
      </c>
      <c r="G376" s="5">
        <v>406.95</v>
      </c>
      <c r="H376" s="202">
        <f t="shared" si="5"/>
        <v>99.98771498771498</v>
      </c>
      <c r="I376" s="193"/>
    </row>
    <row r="377" spans="1:9" ht="78.75" outlineLevel="4">
      <c r="A377" s="4" t="s">
        <v>548</v>
      </c>
      <c r="B377" s="4" t="s">
        <v>346</v>
      </c>
      <c r="C377" s="4" t="s">
        <v>1014</v>
      </c>
      <c r="D377" s="4"/>
      <c r="E377" s="6" t="s">
        <v>424</v>
      </c>
      <c r="F377" s="5">
        <v>1</v>
      </c>
      <c r="G377" s="5">
        <v>1</v>
      </c>
      <c r="H377" s="202">
        <f t="shared" si="5"/>
        <v>100</v>
      </c>
      <c r="I377" s="193"/>
    </row>
    <row r="378" spans="1:9" ht="47.25" outlineLevel="5">
      <c r="A378" s="4" t="s">
        <v>548</v>
      </c>
      <c r="B378" s="4" t="s">
        <v>346</v>
      </c>
      <c r="C378" s="4" t="s">
        <v>1015</v>
      </c>
      <c r="D378" s="4"/>
      <c r="E378" s="6" t="s">
        <v>1016</v>
      </c>
      <c r="F378" s="5">
        <v>1</v>
      </c>
      <c r="G378" s="5">
        <v>1</v>
      </c>
      <c r="H378" s="202">
        <f t="shared" si="5"/>
        <v>100</v>
      </c>
      <c r="I378" s="193"/>
    </row>
    <row r="379" spans="1:9" ht="63" outlineLevel="7">
      <c r="A379" s="4" t="s">
        <v>548</v>
      </c>
      <c r="B379" s="4" t="s">
        <v>346</v>
      </c>
      <c r="C379" s="4" t="s">
        <v>1015</v>
      </c>
      <c r="D379" s="4" t="s">
        <v>79</v>
      </c>
      <c r="E379" s="6" t="s">
        <v>80</v>
      </c>
      <c r="F379" s="5">
        <v>1</v>
      </c>
      <c r="G379" s="5">
        <v>1</v>
      </c>
      <c r="H379" s="202">
        <f t="shared" si="5"/>
        <v>100</v>
      </c>
      <c r="I379" s="193"/>
    </row>
    <row r="380" spans="1:9" ht="31.5" outlineLevel="3">
      <c r="A380" s="4" t="s">
        <v>548</v>
      </c>
      <c r="B380" s="4" t="s">
        <v>346</v>
      </c>
      <c r="C380" s="4" t="s">
        <v>358</v>
      </c>
      <c r="D380" s="4"/>
      <c r="E380" s="6" t="s">
        <v>359</v>
      </c>
      <c r="F380" s="5">
        <v>442</v>
      </c>
      <c r="G380" s="5">
        <v>436.38</v>
      </c>
      <c r="H380" s="202">
        <f t="shared" si="5"/>
        <v>98.728506787330318</v>
      </c>
      <c r="I380" s="193"/>
    </row>
    <row r="381" spans="1:9" ht="63" outlineLevel="4">
      <c r="A381" s="4" t="s">
        <v>548</v>
      </c>
      <c r="B381" s="4" t="s">
        <v>346</v>
      </c>
      <c r="C381" s="4" t="s">
        <v>360</v>
      </c>
      <c r="D381" s="4"/>
      <c r="E381" s="6" t="s">
        <v>361</v>
      </c>
      <c r="F381" s="5">
        <v>80</v>
      </c>
      <c r="G381" s="5">
        <v>79.989999999999995</v>
      </c>
      <c r="H381" s="202">
        <f t="shared" si="5"/>
        <v>99.987499999999997</v>
      </c>
      <c r="I381" s="193"/>
    </row>
    <row r="382" spans="1:9" ht="47.25" outlineLevel="5">
      <c r="A382" s="4" t="s">
        <v>548</v>
      </c>
      <c r="B382" s="4" t="s">
        <v>346</v>
      </c>
      <c r="C382" s="4" t="s">
        <v>362</v>
      </c>
      <c r="D382" s="4"/>
      <c r="E382" s="6" t="s">
        <v>363</v>
      </c>
      <c r="F382" s="5">
        <v>50</v>
      </c>
      <c r="G382" s="5">
        <v>49.99</v>
      </c>
      <c r="H382" s="202">
        <f t="shared" si="5"/>
        <v>99.98</v>
      </c>
      <c r="I382" s="193"/>
    </row>
    <row r="383" spans="1:9" ht="63" outlineLevel="7">
      <c r="A383" s="4" t="s">
        <v>548</v>
      </c>
      <c r="B383" s="4" t="s">
        <v>346</v>
      </c>
      <c r="C383" s="4" t="s">
        <v>362</v>
      </c>
      <c r="D383" s="4" t="s">
        <v>79</v>
      </c>
      <c r="E383" s="6" t="s">
        <v>80</v>
      </c>
      <c r="F383" s="5">
        <v>50</v>
      </c>
      <c r="G383" s="5">
        <v>49.99</v>
      </c>
      <c r="H383" s="202">
        <f t="shared" si="5"/>
        <v>99.98</v>
      </c>
      <c r="I383" s="193"/>
    </row>
    <row r="384" spans="1:9" ht="63" outlineLevel="5">
      <c r="A384" s="4" t="s">
        <v>548</v>
      </c>
      <c r="B384" s="4" t="s">
        <v>346</v>
      </c>
      <c r="C384" s="4" t="s">
        <v>364</v>
      </c>
      <c r="D384" s="4"/>
      <c r="E384" s="6" t="s">
        <v>365</v>
      </c>
      <c r="F384" s="5">
        <v>30</v>
      </c>
      <c r="G384" s="5">
        <v>30</v>
      </c>
      <c r="H384" s="202">
        <f t="shared" si="5"/>
        <v>100</v>
      </c>
      <c r="I384" s="193"/>
    </row>
    <row r="385" spans="1:9" ht="63" outlineLevel="7">
      <c r="A385" s="4" t="s">
        <v>548</v>
      </c>
      <c r="B385" s="4" t="s">
        <v>346</v>
      </c>
      <c r="C385" s="4" t="s">
        <v>364</v>
      </c>
      <c r="D385" s="4" t="s">
        <v>79</v>
      </c>
      <c r="E385" s="6" t="s">
        <v>80</v>
      </c>
      <c r="F385" s="5">
        <v>30</v>
      </c>
      <c r="G385" s="5">
        <v>30</v>
      </c>
      <c r="H385" s="202">
        <f t="shared" si="5"/>
        <v>100</v>
      </c>
      <c r="I385" s="193"/>
    </row>
    <row r="386" spans="1:9" ht="47.25" outlineLevel="4">
      <c r="A386" s="4" t="s">
        <v>548</v>
      </c>
      <c r="B386" s="4" t="s">
        <v>346</v>
      </c>
      <c r="C386" s="4" t="s">
        <v>366</v>
      </c>
      <c r="D386" s="4"/>
      <c r="E386" s="6" t="s">
        <v>367</v>
      </c>
      <c r="F386" s="5">
        <v>90</v>
      </c>
      <c r="G386" s="5">
        <v>85</v>
      </c>
      <c r="H386" s="202">
        <f t="shared" si="5"/>
        <v>94.444444444444443</v>
      </c>
      <c r="I386" s="193"/>
    </row>
    <row r="387" spans="1:9" ht="78.75" outlineLevel="5">
      <c r="A387" s="4" t="s">
        <v>548</v>
      </c>
      <c r="B387" s="4" t="s">
        <v>346</v>
      </c>
      <c r="C387" s="4" t="s">
        <v>368</v>
      </c>
      <c r="D387" s="4"/>
      <c r="E387" s="6" t="s">
        <v>369</v>
      </c>
      <c r="F387" s="5">
        <v>55</v>
      </c>
      <c r="G387" s="5">
        <v>55</v>
      </c>
      <c r="H387" s="202">
        <f t="shared" si="5"/>
        <v>100</v>
      </c>
      <c r="I387" s="193"/>
    </row>
    <row r="388" spans="1:9" ht="63" outlineLevel="7">
      <c r="A388" s="4" t="s">
        <v>548</v>
      </c>
      <c r="B388" s="4" t="s">
        <v>346</v>
      </c>
      <c r="C388" s="4" t="s">
        <v>368</v>
      </c>
      <c r="D388" s="4" t="s">
        <v>79</v>
      </c>
      <c r="E388" s="6" t="s">
        <v>80</v>
      </c>
      <c r="F388" s="5">
        <v>55</v>
      </c>
      <c r="G388" s="5">
        <v>55</v>
      </c>
      <c r="H388" s="202">
        <f t="shared" si="5"/>
        <v>100</v>
      </c>
      <c r="I388" s="193"/>
    </row>
    <row r="389" spans="1:9" ht="47.25" outlineLevel="5">
      <c r="A389" s="4" t="s">
        <v>548</v>
      </c>
      <c r="B389" s="4" t="s">
        <v>346</v>
      </c>
      <c r="C389" s="4" t="s">
        <v>370</v>
      </c>
      <c r="D389" s="4"/>
      <c r="E389" s="6" t="s">
        <v>371</v>
      </c>
      <c r="F389" s="5">
        <v>30</v>
      </c>
      <c r="G389" s="5">
        <v>30</v>
      </c>
      <c r="H389" s="202">
        <f t="shared" si="5"/>
        <v>100</v>
      </c>
      <c r="I389" s="193"/>
    </row>
    <row r="390" spans="1:9" ht="63" outlineLevel="7">
      <c r="A390" s="4" t="s">
        <v>548</v>
      </c>
      <c r="B390" s="4" t="s">
        <v>346</v>
      </c>
      <c r="C390" s="4" t="s">
        <v>370</v>
      </c>
      <c r="D390" s="4" t="s">
        <v>79</v>
      </c>
      <c r="E390" s="6" t="s">
        <v>80</v>
      </c>
      <c r="F390" s="5">
        <v>30</v>
      </c>
      <c r="G390" s="5">
        <v>30</v>
      </c>
      <c r="H390" s="202">
        <f t="shared" si="5"/>
        <v>100</v>
      </c>
      <c r="I390" s="193"/>
    </row>
    <row r="391" spans="1:9" ht="31.5" outlineLevel="5">
      <c r="A391" s="4" t="s">
        <v>548</v>
      </c>
      <c r="B391" s="4" t="s">
        <v>346</v>
      </c>
      <c r="C391" s="4" t="s">
        <v>372</v>
      </c>
      <c r="D391" s="4"/>
      <c r="E391" s="6" t="s">
        <v>373</v>
      </c>
      <c r="F391" s="5">
        <v>5</v>
      </c>
      <c r="G391" s="5">
        <v>0</v>
      </c>
      <c r="H391" s="202">
        <f t="shared" si="5"/>
        <v>0</v>
      </c>
      <c r="I391" s="193"/>
    </row>
    <row r="392" spans="1:9" ht="63" outlineLevel="7">
      <c r="A392" s="4" t="s">
        <v>548</v>
      </c>
      <c r="B392" s="4" t="s">
        <v>346</v>
      </c>
      <c r="C392" s="4" t="s">
        <v>372</v>
      </c>
      <c r="D392" s="4" t="s">
        <v>79</v>
      </c>
      <c r="E392" s="6" t="s">
        <v>80</v>
      </c>
      <c r="F392" s="5">
        <v>5</v>
      </c>
      <c r="G392" s="5">
        <v>0</v>
      </c>
      <c r="H392" s="202">
        <f t="shared" si="5"/>
        <v>0</v>
      </c>
      <c r="I392" s="193"/>
    </row>
    <row r="393" spans="1:9" ht="47.25" outlineLevel="4">
      <c r="A393" s="4" t="s">
        <v>548</v>
      </c>
      <c r="B393" s="4" t="s">
        <v>346</v>
      </c>
      <c r="C393" s="4" t="s">
        <v>374</v>
      </c>
      <c r="D393" s="4"/>
      <c r="E393" s="6" t="s">
        <v>375</v>
      </c>
      <c r="F393" s="5">
        <v>272</v>
      </c>
      <c r="G393" s="5">
        <v>271.39</v>
      </c>
      <c r="H393" s="202">
        <f t="shared" si="5"/>
        <v>99.775735294117638</v>
      </c>
      <c r="I393" s="193"/>
    </row>
    <row r="394" spans="1:9" ht="78.75" outlineLevel="5">
      <c r="A394" s="4" t="s">
        <v>548</v>
      </c>
      <c r="B394" s="4" t="s">
        <v>346</v>
      </c>
      <c r="C394" s="4" t="s">
        <v>376</v>
      </c>
      <c r="D394" s="4"/>
      <c r="E394" s="6" t="s">
        <v>377</v>
      </c>
      <c r="F394" s="5">
        <v>130.6</v>
      </c>
      <c r="G394" s="5">
        <v>129.99</v>
      </c>
      <c r="H394" s="202">
        <f t="shared" si="5"/>
        <v>99.532924961715167</v>
      </c>
      <c r="I394" s="193"/>
    </row>
    <row r="395" spans="1:9" ht="76.5" customHeight="1" outlineLevel="7">
      <c r="A395" s="4" t="s">
        <v>548</v>
      </c>
      <c r="B395" s="4" t="s">
        <v>346</v>
      </c>
      <c r="C395" s="4" t="s">
        <v>376</v>
      </c>
      <c r="D395" s="4" t="s">
        <v>79</v>
      </c>
      <c r="E395" s="6" t="s">
        <v>80</v>
      </c>
      <c r="F395" s="5">
        <v>130.6</v>
      </c>
      <c r="G395" s="5">
        <v>129.99</v>
      </c>
      <c r="H395" s="202">
        <f t="shared" si="5"/>
        <v>99.532924961715167</v>
      </c>
      <c r="I395" s="193"/>
    </row>
    <row r="396" spans="1:9" ht="47.25" outlineLevel="5">
      <c r="A396" s="4" t="s">
        <v>548</v>
      </c>
      <c r="B396" s="4" t="s">
        <v>346</v>
      </c>
      <c r="C396" s="4" t="s">
        <v>378</v>
      </c>
      <c r="D396" s="4"/>
      <c r="E396" s="6" t="s">
        <v>379</v>
      </c>
      <c r="F396" s="5">
        <v>42.4</v>
      </c>
      <c r="G396" s="5">
        <v>42.4</v>
      </c>
      <c r="H396" s="202">
        <f t="shared" si="5"/>
        <v>100</v>
      </c>
      <c r="I396" s="193"/>
    </row>
    <row r="397" spans="1:9" ht="63" outlineLevel="7">
      <c r="A397" s="4" t="s">
        <v>548</v>
      </c>
      <c r="B397" s="4" t="s">
        <v>346</v>
      </c>
      <c r="C397" s="4" t="s">
        <v>378</v>
      </c>
      <c r="D397" s="4" t="s">
        <v>79</v>
      </c>
      <c r="E397" s="6" t="s">
        <v>80</v>
      </c>
      <c r="F397" s="5">
        <v>42.4</v>
      </c>
      <c r="G397" s="5">
        <v>42.4</v>
      </c>
      <c r="H397" s="202">
        <f t="shared" ref="H397:H460" si="6">(G397/F397)*100</f>
        <v>100</v>
      </c>
      <c r="I397" s="193"/>
    </row>
    <row r="398" spans="1:9" ht="47.25" outlineLevel="5">
      <c r="A398" s="4" t="s">
        <v>548</v>
      </c>
      <c r="B398" s="4" t="s">
        <v>346</v>
      </c>
      <c r="C398" s="4" t="s">
        <v>380</v>
      </c>
      <c r="D398" s="4"/>
      <c r="E398" s="6" t="s">
        <v>381</v>
      </c>
      <c r="F398" s="5">
        <v>99</v>
      </c>
      <c r="G398" s="5">
        <v>99</v>
      </c>
      <c r="H398" s="202">
        <f t="shared" si="6"/>
        <v>100</v>
      </c>
      <c r="I398" s="193"/>
    </row>
    <row r="399" spans="1:9" ht="63" outlineLevel="7">
      <c r="A399" s="4" t="s">
        <v>548</v>
      </c>
      <c r="B399" s="4" t="s">
        <v>346</v>
      </c>
      <c r="C399" s="4" t="s">
        <v>380</v>
      </c>
      <c r="D399" s="4" t="s">
        <v>79</v>
      </c>
      <c r="E399" s="6" t="s">
        <v>80</v>
      </c>
      <c r="F399" s="5">
        <v>99</v>
      </c>
      <c r="G399" s="5">
        <v>99</v>
      </c>
      <c r="H399" s="202">
        <f t="shared" si="6"/>
        <v>100</v>
      </c>
      <c r="I399" s="193"/>
    </row>
    <row r="400" spans="1:9" ht="31.5" outlineLevel="1">
      <c r="A400" s="4" t="s">
        <v>548</v>
      </c>
      <c r="B400" s="4" t="s">
        <v>388</v>
      </c>
      <c r="C400" s="4"/>
      <c r="D400" s="4"/>
      <c r="E400" s="6" t="s">
        <v>389</v>
      </c>
      <c r="F400" s="5">
        <v>55.75</v>
      </c>
      <c r="G400" s="5">
        <v>55.75</v>
      </c>
      <c r="H400" s="202">
        <f t="shared" si="6"/>
        <v>100</v>
      </c>
      <c r="I400" s="193"/>
    </row>
    <row r="401" spans="1:9" ht="47.25" outlineLevel="2">
      <c r="A401" s="4" t="s">
        <v>548</v>
      </c>
      <c r="B401" s="4" t="s">
        <v>388</v>
      </c>
      <c r="C401" s="4" t="s">
        <v>122</v>
      </c>
      <c r="D401" s="4"/>
      <c r="E401" s="6" t="s">
        <v>123</v>
      </c>
      <c r="F401" s="5">
        <v>55.75</v>
      </c>
      <c r="G401" s="5">
        <v>55.75</v>
      </c>
      <c r="H401" s="202">
        <f t="shared" si="6"/>
        <v>100</v>
      </c>
      <c r="I401" s="193"/>
    </row>
    <row r="402" spans="1:9" ht="15.75" outlineLevel="3">
      <c r="A402" s="4" t="s">
        <v>548</v>
      </c>
      <c r="B402" s="4" t="s">
        <v>388</v>
      </c>
      <c r="C402" s="4" t="s">
        <v>386</v>
      </c>
      <c r="D402" s="4"/>
      <c r="E402" s="6" t="s">
        <v>387</v>
      </c>
      <c r="F402" s="5">
        <v>55.75</v>
      </c>
      <c r="G402" s="5">
        <v>55.75</v>
      </c>
      <c r="H402" s="202">
        <f t="shared" si="6"/>
        <v>100</v>
      </c>
      <c r="I402" s="193"/>
    </row>
    <row r="403" spans="1:9" ht="63" outlineLevel="7">
      <c r="A403" s="4" t="s">
        <v>548</v>
      </c>
      <c r="B403" s="4" t="s">
        <v>388</v>
      </c>
      <c r="C403" s="4" t="s">
        <v>386</v>
      </c>
      <c r="D403" s="4" t="s">
        <v>79</v>
      </c>
      <c r="E403" s="6" t="s">
        <v>80</v>
      </c>
      <c r="F403" s="5">
        <v>55.75</v>
      </c>
      <c r="G403" s="5">
        <v>55.75</v>
      </c>
      <c r="H403" s="202">
        <f t="shared" si="6"/>
        <v>100</v>
      </c>
      <c r="I403" s="193"/>
    </row>
    <row r="404" spans="1:9" ht="15.75" outlineLevel="7">
      <c r="A404" s="4" t="s">
        <v>548</v>
      </c>
      <c r="B404" s="4" t="s">
        <v>536</v>
      </c>
      <c r="C404" s="4"/>
      <c r="D404" s="4"/>
      <c r="E404" s="20" t="s">
        <v>537</v>
      </c>
      <c r="F404" s="5">
        <f>F405</f>
        <v>34542.629999999997</v>
      </c>
      <c r="G404" s="5">
        <f>G405</f>
        <v>34312.559999999998</v>
      </c>
      <c r="H404" s="202">
        <f t="shared" si="6"/>
        <v>99.333953436666519</v>
      </c>
      <c r="I404" s="193"/>
    </row>
    <row r="405" spans="1:9" ht="15.75" outlineLevel="1">
      <c r="A405" s="4" t="s">
        <v>548</v>
      </c>
      <c r="B405" s="4" t="s">
        <v>415</v>
      </c>
      <c r="C405" s="4"/>
      <c r="D405" s="4"/>
      <c r="E405" s="20" t="s">
        <v>416</v>
      </c>
      <c r="F405" s="5">
        <v>34542.629999999997</v>
      </c>
      <c r="G405" s="5">
        <v>34312.559999999998</v>
      </c>
      <c r="H405" s="202">
        <f t="shared" si="6"/>
        <v>99.333953436666519</v>
      </c>
      <c r="I405" s="193"/>
    </row>
    <row r="406" spans="1:9" ht="31.5" outlineLevel="2">
      <c r="A406" s="4" t="s">
        <v>548</v>
      </c>
      <c r="B406" s="4" t="s">
        <v>415</v>
      </c>
      <c r="C406" s="4" t="s">
        <v>417</v>
      </c>
      <c r="D406" s="4"/>
      <c r="E406" s="6" t="s">
        <v>418</v>
      </c>
      <c r="F406" s="5">
        <v>34542.629999999997</v>
      </c>
      <c r="G406" s="5">
        <v>34312.559999999998</v>
      </c>
      <c r="H406" s="202">
        <f t="shared" si="6"/>
        <v>99.333953436666519</v>
      </c>
      <c r="I406" s="193"/>
    </row>
    <row r="407" spans="1:9" ht="31.5" outlineLevel="3">
      <c r="A407" s="4" t="s">
        <v>548</v>
      </c>
      <c r="B407" s="4" t="s">
        <v>415</v>
      </c>
      <c r="C407" s="4" t="s">
        <v>419</v>
      </c>
      <c r="D407" s="4"/>
      <c r="E407" s="6" t="s">
        <v>420</v>
      </c>
      <c r="F407" s="5">
        <v>33444.629999999997</v>
      </c>
      <c r="G407" s="5">
        <v>33330.47</v>
      </c>
      <c r="H407" s="202">
        <f t="shared" si="6"/>
        <v>99.658659701123923</v>
      </c>
      <c r="I407" s="193"/>
    </row>
    <row r="408" spans="1:9" ht="63" outlineLevel="4">
      <c r="A408" s="4" t="s">
        <v>548</v>
      </c>
      <c r="B408" s="4" t="s">
        <v>415</v>
      </c>
      <c r="C408" s="4" t="s">
        <v>421</v>
      </c>
      <c r="D408" s="4"/>
      <c r="E408" s="6" t="s">
        <v>422</v>
      </c>
      <c r="F408" s="5">
        <v>28803.9</v>
      </c>
      <c r="G408" s="5">
        <v>28803.9</v>
      </c>
      <c r="H408" s="202">
        <f t="shared" si="6"/>
        <v>100</v>
      </c>
      <c r="I408" s="193"/>
    </row>
    <row r="409" spans="1:9" ht="63" outlineLevel="5">
      <c r="A409" s="4" t="s">
        <v>548</v>
      </c>
      <c r="B409" s="4" t="s">
        <v>415</v>
      </c>
      <c r="C409" s="4" t="s">
        <v>423</v>
      </c>
      <c r="D409" s="4"/>
      <c r="E409" s="6" t="s">
        <v>119</v>
      </c>
      <c r="F409" s="5">
        <v>28803.9</v>
      </c>
      <c r="G409" s="5">
        <v>28803.9</v>
      </c>
      <c r="H409" s="202">
        <f t="shared" si="6"/>
        <v>100</v>
      </c>
      <c r="I409" s="193"/>
    </row>
    <row r="410" spans="1:9" ht="63" outlineLevel="7">
      <c r="A410" s="4" t="s">
        <v>548</v>
      </c>
      <c r="B410" s="4" t="s">
        <v>415</v>
      </c>
      <c r="C410" s="4" t="s">
        <v>423</v>
      </c>
      <c r="D410" s="4" t="s">
        <v>79</v>
      </c>
      <c r="E410" s="6" t="s">
        <v>80</v>
      </c>
      <c r="F410" s="5">
        <v>28803.9</v>
      </c>
      <c r="G410" s="5">
        <v>28803.9</v>
      </c>
      <c r="H410" s="202">
        <f t="shared" si="6"/>
        <v>100</v>
      </c>
      <c r="I410" s="193"/>
    </row>
    <row r="411" spans="1:9" ht="78.75" outlineLevel="4">
      <c r="A411" s="4" t="s">
        <v>548</v>
      </c>
      <c r="B411" s="4" t="s">
        <v>415</v>
      </c>
      <c r="C411" s="4" t="s">
        <v>425</v>
      </c>
      <c r="D411" s="4"/>
      <c r="E411" s="6" t="s">
        <v>426</v>
      </c>
      <c r="F411" s="5">
        <v>4385.7299999999996</v>
      </c>
      <c r="G411" s="5">
        <v>4271.7</v>
      </c>
      <c r="H411" s="202">
        <f t="shared" si="6"/>
        <v>97.399976742754347</v>
      </c>
      <c r="I411" s="193"/>
    </row>
    <row r="412" spans="1:9" ht="31.5" outlineLevel="5">
      <c r="A412" s="4" t="s">
        <v>548</v>
      </c>
      <c r="B412" s="4" t="s">
        <v>415</v>
      </c>
      <c r="C412" s="4" t="s">
        <v>427</v>
      </c>
      <c r="D412" s="4"/>
      <c r="E412" s="6" t="s">
        <v>357</v>
      </c>
      <c r="F412" s="5">
        <v>76</v>
      </c>
      <c r="G412" s="5">
        <v>76</v>
      </c>
      <c r="H412" s="202">
        <f t="shared" si="6"/>
        <v>100</v>
      </c>
      <c r="I412" s="193"/>
    </row>
    <row r="413" spans="1:9" ht="63" outlineLevel="7">
      <c r="A413" s="4" t="s">
        <v>548</v>
      </c>
      <c r="B413" s="4" t="s">
        <v>415</v>
      </c>
      <c r="C413" s="4" t="s">
        <v>427</v>
      </c>
      <c r="D413" s="4" t="s">
        <v>79</v>
      </c>
      <c r="E413" s="6" t="s">
        <v>80</v>
      </c>
      <c r="F413" s="5">
        <v>76</v>
      </c>
      <c r="G413" s="5">
        <v>76</v>
      </c>
      <c r="H413" s="202">
        <f t="shared" si="6"/>
        <v>100</v>
      </c>
      <c r="I413" s="193"/>
    </row>
    <row r="414" spans="1:9" ht="31.5" outlineLevel="5">
      <c r="A414" s="4" t="s">
        <v>548</v>
      </c>
      <c r="B414" s="4" t="s">
        <v>415</v>
      </c>
      <c r="C414" s="4" t="s">
        <v>428</v>
      </c>
      <c r="D414" s="4"/>
      <c r="E414" s="6" t="s">
        <v>429</v>
      </c>
      <c r="F414" s="5">
        <v>1040.99</v>
      </c>
      <c r="G414" s="5">
        <v>926.97</v>
      </c>
      <c r="H414" s="202">
        <f t="shared" si="6"/>
        <v>89.046964908404505</v>
      </c>
      <c r="I414" s="193"/>
    </row>
    <row r="415" spans="1:9" ht="63" outlineLevel="7">
      <c r="A415" s="4" t="s">
        <v>548</v>
      </c>
      <c r="B415" s="4" t="s">
        <v>415</v>
      </c>
      <c r="C415" s="4" t="s">
        <v>428</v>
      </c>
      <c r="D415" s="4" t="s">
        <v>79</v>
      </c>
      <c r="E415" s="6" t="s">
        <v>80</v>
      </c>
      <c r="F415" s="5">
        <v>1040.99</v>
      </c>
      <c r="G415" s="5">
        <v>926.97</v>
      </c>
      <c r="H415" s="202">
        <f t="shared" si="6"/>
        <v>89.046964908404505</v>
      </c>
      <c r="I415" s="193"/>
    </row>
    <row r="416" spans="1:9" ht="31.5" outlineLevel="5">
      <c r="A416" s="4" t="s">
        <v>548</v>
      </c>
      <c r="B416" s="4" t="s">
        <v>415</v>
      </c>
      <c r="C416" s="4" t="s">
        <v>430</v>
      </c>
      <c r="D416" s="4"/>
      <c r="E416" s="6" t="s">
        <v>431</v>
      </c>
      <c r="F416" s="5">
        <v>200</v>
      </c>
      <c r="G416" s="5">
        <v>200</v>
      </c>
      <c r="H416" s="202">
        <f t="shared" si="6"/>
        <v>100</v>
      </c>
      <c r="I416" s="193"/>
    </row>
    <row r="417" spans="1:9" ht="63" outlineLevel="7">
      <c r="A417" s="4" t="s">
        <v>548</v>
      </c>
      <c r="B417" s="4" t="s">
        <v>415</v>
      </c>
      <c r="C417" s="4" t="s">
        <v>430</v>
      </c>
      <c r="D417" s="4" t="s">
        <v>79</v>
      </c>
      <c r="E417" s="6" t="s">
        <v>80</v>
      </c>
      <c r="F417" s="5">
        <v>200</v>
      </c>
      <c r="G417" s="5">
        <v>200</v>
      </c>
      <c r="H417" s="202">
        <f t="shared" si="6"/>
        <v>100</v>
      </c>
      <c r="I417" s="193"/>
    </row>
    <row r="418" spans="1:9" ht="63" outlineLevel="5">
      <c r="A418" s="4" t="s">
        <v>548</v>
      </c>
      <c r="B418" s="4" t="s">
        <v>415</v>
      </c>
      <c r="C418" s="4" t="s">
        <v>432</v>
      </c>
      <c r="D418" s="4"/>
      <c r="E418" s="6" t="s">
        <v>433</v>
      </c>
      <c r="F418" s="5">
        <v>990</v>
      </c>
      <c r="G418" s="5">
        <v>990</v>
      </c>
      <c r="H418" s="202">
        <f t="shared" si="6"/>
        <v>100</v>
      </c>
      <c r="I418" s="193"/>
    </row>
    <row r="419" spans="1:9" ht="63" outlineLevel="7">
      <c r="A419" s="4" t="s">
        <v>548</v>
      </c>
      <c r="B419" s="4" t="s">
        <v>415</v>
      </c>
      <c r="C419" s="4" t="s">
        <v>432</v>
      </c>
      <c r="D419" s="4" t="s">
        <v>79</v>
      </c>
      <c r="E419" s="6" t="s">
        <v>80</v>
      </c>
      <c r="F419" s="5">
        <v>990</v>
      </c>
      <c r="G419" s="5">
        <v>990</v>
      </c>
      <c r="H419" s="202">
        <f t="shared" si="6"/>
        <v>100</v>
      </c>
      <c r="I419" s="193"/>
    </row>
    <row r="420" spans="1:9" ht="78.75" outlineLevel="5">
      <c r="A420" s="4" t="s">
        <v>548</v>
      </c>
      <c r="B420" s="4" t="s">
        <v>415</v>
      </c>
      <c r="C420" s="4" t="s">
        <v>434</v>
      </c>
      <c r="D420" s="4"/>
      <c r="E420" s="6" t="s">
        <v>306</v>
      </c>
      <c r="F420" s="5">
        <v>2078.7399999999998</v>
      </c>
      <c r="G420" s="5">
        <v>2078.7399999999998</v>
      </c>
      <c r="H420" s="202">
        <f t="shared" si="6"/>
        <v>100</v>
      </c>
      <c r="I420" s="193"/>
    </row>
    <row r="421" spans="1:9" ht="63" outlineLevel="7">
      <c r="A421" s="4" t="s">
        <v>548</v>
      </c>
      <c r="B421" s="4" t="s">
        <v>415</v>
      </c>
      <c r="C421" s="4" t="s">
        <v>434</v>
      </c>
      <c r="D421" s="4" t="s">
        <v>79</v>
      </c>
      <c r="E421" s="6" t="s">
        <v>80</v>
      </c>
      <c r="F421" s="5">
        <v>2078.7399999999998</v>
      </c>
      <c r="G421" s="5">
        <v>2078.7399999999998</v>
      </c>
      <c r="H421" s="202">
        <f t="shared" si="6"/>
        <v>100</v>
      </c>
      <c r="I421" s="193"/>
    </row>
    <row r="422" spans="1:9" ht="47.25" outlineLevel="4">
      <c r="A422" s="4" t="s">
        <v>548</v>
      </c>
      <c r="B422" s="4" t="s">
        <v>415</v>
      </c>
      <c r="C422" s="4" t="s">
        <v>1021</v>
      </c>
      <c r="D422" s="4"/>
      <c r="E422" s="6" t="s">
        <v>1022</v>
      </c>
      <c r="F422" s="5">
        <v>255</v>
      </c>
      <c r="G422" s="5">
        <v>254.86</v>
      </c>
      <c r="H422" s="202">
        <f t="shared" si="6"/>
        <v>99.945098039215694</v>
      </c>
      <c r="I422" s="193"/>
    </row>
    <row r="423" spans="1:9" ht="31.5" outlineLevel="5">
      <c r="A423" s="4" t="s">
        <v>548</v>
      </c>
      <c r="B423" s="4" t="s">
        <v>415</v>
      </c>
      <c r="C423" s="4" t="s">
        <v>1023</v>
      </c>
      <c r="D423" s="4"/>
      <c r="E423" s="6" t="s">
        <v>1024</v>
      </c>
      <c r="F423" s="5">
        <v>255</v>
      </c>
      <c r="G423" s="5">
        <v>254.86</v>
      </c>
      <c r="H423" s="202">
        <f t="shared" si="6"/>
        <v>99.945098039215694</v>
      </c>
      <c r="I423" s="193"/>
    </row>
    <row r="424" spans="1:9" ht="63" outlineLevel="7">
      <c r="A424" s="4" t="s">
        <v>548</v>
      </c>
      <c r="B424" s="4" t="s">
        <v>415</v>
      </c>
      <c r="C424" s="4" t="s">
        <v>1023</v>
      </c>
      <c r="D424" s="4" t="s">
        <v>79</v>
      </c>
      <c r="E424" s="6" t="s">
        <v>80</v>
      </c>
      <c r="F424" s="5">
        <v>255</v>
      </c>
      <c r="G424" s="5">
        <v>254.86</v>
      </c>
      <c r="H424" s="202">
        <f t="shared" si="6"/>
        <v>99.945098039215694</v>
      </c>
      <c r="I424" s="193"/>
    </row>
    <row r="425" spans="1:9" ht="15.75" outlineLevel="3">
      <c r="A425" s="4" t="s">
        <v>548</v>
      </c>
      <c r="B425" s="4" t="s">
        <v>415</v>
      </c>
      <c r="C425" s="4" t="s">
        <v>435</v>
      </c>
      <c r="D425" s="4"/>
      <c r="E425" s="6" t="s">
        <v>436</v>
      </c>
      <c r="F425" s="5">
        <v>1098</v>
      </c>
      <c r="G425" s="5">
        <v>982.09</v>
      </c>
      <c r="H425" s="202">
        <f t="shared" si="6"/>
        <v>89.443533697632063</v>
      </c>
      <c r="I425" s="193"/>
    </row>
    <row r="426" spans="1:9" ht="63" outlineLevel="4">
      <c r="A426" s="4" t="s">
        <v>548</v>
      </c>
      <c r="B426" s="4" t="s">
        <v>415</v>
      </c>
      <c r="C426" s="4" t="s">
        <v>437</v>
      </c>
      <c r="D426" s="4"/>
      <c r="E426" s="6" t="s">
        <v>438</v>
      </c>
      <c r="F426" s="5">
        <v>1098</v>
      </c>
      <c r="G426" s="5">
        <v>982.09</v>
      </c>
      <c r="H426" s="202">
        <f t="shared" si="6"/>
        <v>89.443533697632063</v>
      </c>
      <c r="I426" s="193"/>
    </row>
    <row r="427" spans="1:9" ht="78.75" outlineLevel="5">
      <c r="A427" s="4" t="s">
        <v>548</v>
      </c>
      <c r="B427" s="4" t="s">
        <v>415</v>
      </c>
      <c r="C427" s="4" t="s">
        <v>439</v>
      </c>
      <c r="D427" s="4"/>
      <c r="E427" s="6" t="s">
        <v>440</v>
      </c>
      <c r="F427" s="5">
        <v>1068</v>
      </c>
      <c r="G427" s="5">
        <v>955.07</v>
      </c>
      <c r="H427" s="202">
        <f t="shared" si="6"/>
        <v>89.426029962546821</v>
      </c>
      <c r="I427" s="193"/>
    </row>
    <row r="428" spans="1:9" ht="63" outlineLevel="7">
      <c r="A428" s="4" t="s">
        <v>548</v>
      </c>
      <c r="B428" s="4" t="s">
        <v>415</v>
      </c>
      <c r="C428" s="4" t="s">
        <v>439</v>
      </c>
      <c r="D428" s="4" t="s">
        <v>79</v>
      </c>
      <c r="E428" s="6" t="s">
        <v>80</v>
      </c>
      <c r="F428" s="5">
        <v>1068</v>
      </c>
      <c r="G428" s="5">
        <v>955.07</v>
      </c>
      <c r="H428" s="202">
        <f t="shared" si="6"/>
        <v>89.426029962546821</v>
      </c>
      <c r="I428" s="193"/>
    </row>
    <row r="429" spans="1:9" ht="78.75" outlineLevel="5">
      <c r="A429" s="4" t="s">
        <v>548</v>
      </c>
      <c r="B429" s="4" t="s">
        <v>415</v>
      </c>
      <c r="C429" s="4" t="s">
        <v>1025</v>
      </c>
      <c r="D429" s="4"/>
      <c r="E429" s="6" t="s">
        <v>1026</v>
      </c>
      <c r="F429" s="5">
        <v>30</v>
      </c>
      <c r="G429" s="5">
        <v>27.02</v>
      </c>
      <c r="H429" s="202">
        <f t="shared" si="6"/>
        <v>90.066666666666663</v>
      </c>
      <c r="I429" s="193"/>
    </row>
    <row r="430" spans="1:9" ht="63" outlineLevel="7">
      <c r="A430" s="4" t="s">
        <v>548</v>
      </c>
      <c r="B430" s="4" t="s">
        <v>415</v>
      </c>
      <c r="C430" s="4" t="s">
        <v>1025</v>
      </c>
      <c r="D430" s="4" t="s">
        <v>79</v>
      </c>
      <c r="E430" s="6" t="s">
        <v>80</v>
      </c>
      <c r="F430" s="5">
        <v>30</v>
      </c>
      <c r="G430" s="5">
        <v>27.02</v>
      </c>
      <c r="H430" s="202">
        <f t="shared" si="6"/>
        <v>90.066666666666663</v>
      </c>
      <c r="I430" s="193"/>
    </row>
    <row r="431" spans="1:9" ht="15.75" outlineLevel="7">
      <c r="A431" s="4" t="s">
        <v>548</v>
      </c>
      <c r="B431" s="4" t="s">
        <v>540</v>
      </c>
      <c r="C431" s="4"/>
      <c r="D431" s="4"/>
      <c r="E431" s="20" t="s">
        <v>541</v>
      </c>
      <c r="F431" s="5">
        <f>F432+F436+F442</f>
        <v>20082.25</v>
      </c>
      <c r="G431" s="5">
        <f>G432+G436+G442</f>
        <v>18010.57</v>
      </c>
      <c r="H431" s="202">
        <f t="shared" si="6"/>
        <v>89.684024449451627</v>
      </c>
      <c r="I431" s="193"/>
    </row>
    <row r="432" spans="1:9" ht="23.25" customHeight="1" outlineLevel="1">
      <c r="A432" s="4" t="s">
        <v>548</v>
      </c>
      <c r="B432" s="4" t="s">
        <v>445</v>
      </c>
      <c r="C432" s="4"/>
      <c r="D432" s="4"/>
      <c r="E432" s="20" t="s">
        <v>446</v>
      </c>
      <c r="F432" s="5">
        <v>4752.8999999999996</v>
      </c>
      <c r="G432" s="5">
        <v>4746.96</v>
      </c>
      <c r="H432" s="202">
        <f t="shared" si="6"/>
        <v>99.875023669759528</v>
      </c>
      <c r="I432" s="193"/>
    </row>
    <row r="433" spans="1:9" ht="47.25" outlineLevel="2">
      <c r="A433" s="4" t="s">
        <v>548</v>
      </c>
      <c r="B433" s="4" t="s">
        <v>445</v>
      </c>
      <c r="C433" s="4" t="s">
        <v>122</v>
      </c>
      <c r="D433" s="4"/>
      <c r="E433" s="6" t="s">
        <v>123</v>
      </c>
      <c r="F433" s="5">
        <v>4752.8999999999996</v>
      </c>
      <c r="G433" s="5">
        <v>4746.96</v>
      </c>
      <c r="H433" s="202">
        <f t="shared" si="6"/>
        <v>99.875023669759528</v>
      </c>
      <c r="I433" s="193"/>
    </row>
    <row r="434" spans="1:9" ht="78.75" outlineLevel="3">
      <c r="A434" s="4" t="s">
        <v>548</v>
      </c>
      <c r="B434" s="4" t="s">
        <v>445</v>
      </c>
      <c r="C434" s="4" t="s">
        <v>447</v>
      </c>
      <c r="D434" s="4"/>
      <c r="E434" s="6" t="s">
        <v>448</v>
      </c>
      <c r="F434" s="5">
        <v>4752.8999999999996</v>
      </c>
      <c r="G434" s="5">
        <v>4746.96</v>
      </c>
      <c r="H434" s="202">
        <f t="shared" si="6"/>
        <v>99.875023669759528</v>
      </c>
      <c r="I434" s="193"/>
    </row>
    <row r="435" spans="1:9" ht="31.5" outlineLevel="7">
      <c r="A435" s="4" t="s">
        <v>548</v>
      </c>
      <c r="B435" s="4" t="s">
        <v>445</v>
      </c>
      <c r="C435" s="4" t="s">
        <v>447</v>
      </c>
      <c r="D435" s="4" t="s">
        <v>384</v>
      </c>
      <c r="E435" s="6" t="s">
        <v>385</v>
      </c>
      <c r="F435" s="5">
        <v>4752.8999999999996</v>
      </c>
      <c r="G435" s="5">
        <v>4746.96</v>
      </c>
      <c r="H435" s="202">
        <f t="shared" si="6"/>
        <v>99.875023669759528</v>
      </c>
      <c r="I435" s="193"/>
    </row>
    <row r="436" spans="1:9" ht="15.75" outlineLevel="1">
      <c r="A436" s="4" t="s">
        <v>548</v>
      </c>
      <c r="B436" s="4" t="s">
        <v>449</v>
      </c>
      <c r="C436" s="4"/>
      <c r="D436" s="4"/>
      <c r="E436" s="20" t="s">
        <v>450</v>
      </c>
      <c r="F436" s="5">
        <v>1445.23</v>
      </c>
      <c r="G436" s="5">
        <v>1409.69</v>
      </c>
      <c r="H436" s="202">
        <f t="shared" si="6"/>
        <v>97.540875846751035</v>
      </c>
      <c r="I436" s="193"/>
    </row>
    <row r="437" spans="1:9" ht="94.5" outlineLevel="2">
      <c r="A437" s="4" t="s">
        <v>548</v>
      </c>
      <c r="B437" s="4" t="s">
        <v>449</v>
      </c>
      <c r="C437" s="4" t="s">
        <v>232</v>
      </c>
      <c r="D437" s="4"/>
      <c r="E437" s="6" t="s">
        <v>968</v>
      </c>
      <c r="F437" s="5">
        <v>1445.23</v>
      </c>
      <c r="G437" s="5">
        <v>1409.69</v>
      </c>
      <c r="H437" s="202">
        <f t="shared" si="6"/>
        <v>97.540875846751035</v>
      </c>
      <c r="I437" s="193"/>
    </row>
    <row r="438" spans="1:9" ht="141.75" outlineLevel="3">
      <c r="A438" s="4" t="s">
        <v>548</v>
      </c>
      <c r="B438" s="4" t="s">
        <v>449</v>
      </c>
      <c r="C438" s="4" t="s">
        <v>233</v>
      </c>
      <c r="D438" s="4"/>
      <c r="E438" s="6" t="s">
        <v>234</v>
      </c>
      <c r="F438" s="5">
        <v>1445.23</v>
      </c>
      <c r="G438" s="5">
        <v>1409.69</v>
      </c>
      <c r="H438" s="202">
        <f t="shared" si="6"/>
        <v>97.540875846751035</v>
      </c>
      <c r="I438" s="193"/>
    </row>
    <row r="439" spans="1:9" ht="141.75" outlineLevel="4">
      <c r="A439" s="4" t="s">
        <v>548</v>
      </c>
      <c r="B439" s="4" t="s">
        <v>449</v>
      </c>
      <c r="C439" s="4" t="s">
        <v>235</v>
      </c>
      <c r="D439" s="4"/>
      <c r="E439" s="6" t="s">
        <v>1028</v>
      </c>
      <c r="F439" s="5">
        <v>1445.23</v>
      </c>
      <c r="G439" s="5">
        <v>1409.69</v>
      </c>
      <c r="H439" s="202">
        <f t="shared" si="6"/>
        <v>97.540875846751035</v>
      </c>
      <c r="I439" s="193"/>
    </row>
    <row r="440" spans="1:9" ht="15.75" outlineLevel="5">
      <c r="A440" s="4" t="s">
        <v>548</v>
      </c>
      <c r="B440" s="4" t="s">
        <v>449</v>
      </c>
      <c r="C440" s="4" t="s">
        <v>1029</v>
      </c>
      <c r="D440" s="4"/>
      <c r="E440" s="6" t="s">
        <v>1030</v>
      </c>
      <c r="F440" s="5">
        <v>1445.23</v>
      </c>
      <c r="G440" s="5">
        <v>1409.69</v>
      </c>
      <c r="H440" s="202">
        <f t="shared" si="6"/>
        <v>97.540875846751035</v>
      </c>
      <c r="I440" s="193"/>
    </row>
    <row r="441" spans="1:9" ht="31.5" outlineLevel="7">
      <c r="A441" s="4" t="s">
        <v>548</v>
      </c>
      <c r="B441" s="4" t="s">
        <v>449</v>
      </c>
      <c r="C441" s="4" t="s">
        <v>1029</v>
      </c>
      <c r="D441" s="4" t="s">
        <v>384</v>
      </c>
      <c r="E441" s="6" t="s">
        <v>385</v>
      </c>
      <c r="F441" s="5">
        <v>1445.23</v>
      </c>
      <c r="G441" s="5">
        <v>1409.69</v>
      </c>
      <c r="H441" s="202">
        <f t="shared" si="6"/>
        <v>97.540875846751035</v>
      </c>
      <c r="I441" s="193"/>
    </row>
    <row r="442" spans="1:9" ht="15.75" outlineLevel="1">
      <c r="A442" s="4" t="s">
        <v>548</v>
      </c>
      <c r="B442" s="4" t="s">
        <v>460</v>
      </c>
      <c r="C442" s="4"/>
      <c r="D442" s="4"/>
      <c r="E442" s="20" t="s">
        <v>461</v>
      </c>
      <c r="F442" s="5">
        <v>13884.12</v>
      </c>
      <c r="G442" s="5">
        <v>11853.92</v>
      </c>
      <c r="H442" s="202">
        <f t="shared" si="6"/>
        <v>85.377539231870642</v>
      </c>
      <c r="I442" s="193"/>
    </row>
    <row r="443" spans="1:9" ht="94.5" outlineLevel="2">
      <c r="A443" s="4" t="s">
        <v>548</v>
      </c>
      <c r="B443" s="4" t="s">
        <v>460</v>
      </c>
      <c r="C443" s="4" t="s">
        <v>232</v>
      </c>
      <c r="D443" s="4"/>
      <c r="E443" s="6" t="s">
        <v>968</v>
      </c>
      <c r="F443" s="5">
        <v>5521.82</v>
      </c>
      <c r="G443" s="5">
        <v>4106.47</v>
      </c>
      <c r="H443" s="202">
        <f t="shared" si="6"/>
        <v>74.368052562379802</v>
      </c>
      <c r="I443" s="193"/>
    </row>
    <row r="444" spans="1:9" ht="204.75" outlineLevel="3">
      <c r="A444" s="4" t="s">
        <v>548</v>
      </c>
      <c r="B444" s="4" t="s">
        <v>460</v>
      </c>
      <c r="C444" s="4" t="s">
        <v>972</v>
      </c>
      <c r="D444" s="4"/>
      <c r="E444" s="7" t="s">
        <v>241</v>
      </c>
      <c r="F444" s="5">
        <v>5521.82</v>
      </c>
      <c r="G444" s="5">
        <v>4106.47</v>
      </c>
      <c r="H444" s="202">
        <f t="shared" si="6"/>
        <v>74.368052562379802</v>
      </c>
      <c r="I444" s="193"/>
    </row>
    <row r="445" spans="1:9" ht="173.25" outlineLevel="4">
      <c r="A445" s="4" t="s">
        <v>548</v>
      </c>
      <c r="B445" s="4" t="s">
        <v>460</v>
      </c>
      <c r="C445" s="4" t="s">
        <v>973</v>
      </c>
      <c r="D445" s="4"/>
      <c r="E445" s="7" t="s">
        <v>242</v>
      </c>
      <c r="F445" s="5">
        <v>5521.82</v>
      </c>
      <c r="G445" s="5">
        <v>4106.47</v>
      </c>
      <c r="H445" s="202">
        <f t="shared" si="6"/>
        <v>74.368052562379802</v>
      </c>
      <c r="I445" s="193"/>
    </row>
    <row r="446" spans="1:9" ht="141.75" outlineLevel="5">
      <c r="A446" s="4" t="s">
        <v>548</v>
      </c>
      <c r="B446" s="4" t="s">
        <v>460</v>
      </c>
      <c r="C446" s="4" t="s">
        <v>1031</v>
      </c>
      <c r="D446" s="4"/>
      <c r="E446" s="7" t="s">
        <v>1032</v>
      </c>
      <c r="F446" s="5">
        <v>5521.82</v>
      </c>
      <c r="G446" s="5">
        <v>4106.47</v>
      </c>
      <c r="H446" s="202">
        <f t="shared" si="6"/>
        <v>74.368052562379802</v>
      </c>
      <c r="I446" s="193"/>
    </row>
    <row r="447" spans="1:9" ht="47.25" outlineLevel="7">
      <c r="A447" s="4" t="s">
        <v>548</v>
      </c>
      <c r="B447" s="4" t="s">
        <v>460</v>
      </c>
      <c r="C447" s="4" t="s">
        <v>1031</v>
      </c>
      <c r="D447" s="4" t="s">
        <v>236</v>
      </c>
      <c r="E447" s="6" t="s">
        <v>237</v>
      </c>
      <c r="F447" s="5">
        <v>5521.82</v>
      </c>
      <c r="G447" s="5">
        <v>4106.47</v>
      </c>
      <c r="H447" s="202">
        <f t="shared" si="6"/>
        <v>74.368052562379802</v>
      </c>
      <c r="I447" s="193"/>
    </row>
    <row r="448" spans="1:9" ht="47.25" outlineLevel="2">
      <c r="A448" s="4" t="s">
        <v>548</v>
      </c>
      <c r="B448" s="4" t="s">
        <v>460</v>
      </c>
      <c r="C448" s="4" t="s">
        <v>348</v>
      </c>
      <c r="D448" s="4"/>
      <c r="E448" s="6" t="s">
        <v>349</v>
      </c>
      <c r="F448" s="5">
        <v>8362.2999999999993</v>
      </c>
      <c r="G448" s="5">
        <v>7747.45</v>
      </c>
      <c r="H448" s="202">
        <f t="shared" si="6"/>
        <v>92.647357784341636</v>
      </c>
      <c r="I448" s="193"/>
    </row>
    <row r="449" spans="1:9" ht="15.75" outlineLevel="3">
      <c r="A449" s="4" t="s">
        <v>548</v>
      </c>
      <c r="B449" s="4" t="s">
        <v>460</v>
      </c>
      <c r="C449" s="4" t="s">
        <v>462</v>
      </c>
      <c r="D449" s="4"/>
      <c r="E449" s="6" t="s">
        <v>463</v>
      </c>
      <c r="F449" s="5">
        <v>8362.2999999999993</v>
      </c>
      <c r="G449" s="5">
        <v>7747.45</v>
      </c>
      <c r="H449" s="202">
        <f t="shared" si="6"/>
        <v>92.647357784341636</v>
      </c>
      <c r="I449" s="193"/>
    </row>
    <row r="450" spans="1:9" ht="47.25" outlineLevel="4">
      <c r="A450" s="4" t="s">
        <v>548</v>
      </c>
      <c r="B450" s="4" t="s">
        <v>460</v>
      </c>
      <c r="C450" s="4" t="s">
        <v>464</v>
      </c>
      <c r="D450" s="4"/>
      <c r="E450" s="6" t="s">
        <v>465</v>
      </c>
      <c r="F450" s="5">
        <v>8362.2999999999993</v>
      </c>
      <c r="G450" s="5">
        <v>7747.45</v>
      </c>
      <c r="H450" s="202">
        <f t="shared" si="6"/>
        <v>92.647357784341636</v>
      </c>
      <c r="I450" s="193"/>
    </row>
    <row r="451" spans="1:9" ht="110.25" outlineLevel="5">
      <c r="A451" s="4" t="s">
        <v>548</v>
      </c>
      <c r="B451" s="4" t="s">
        <v>460</v>
      </c>
      <c r="C451" s="4" t="s">
        <v>466</v>
      </c>
      <c r="D451" s="4"/>
      <c r="E451" s="6" t="s">
        <v>1033</v>
      </c>
      <c r="F451" s="5">
        <v>2996.61</v>
      </c>
      <c r="G451" s="5">
        <v>2996.6</v>
      </c>
      <c r="H451" s="202">
        <f t="shared" si="6"/>
        <v>99.999666289573881</v>
      </c>
      <c r="I451" s="193"/>
    </row>
    <row r="452" spans="1:9" ht="31.5" outlineLevel="7">
      <c r="A452" s="4" t="s">
        <v>548</v>
      </c>
      <c r="B452" s="4" t="s">
        <v>460</v>
      </c>
      <c r="C452" s="4" t="s">
        <v>466</v>
      </c>
      <c r="D452" s="4" t="s">
        <v>384</v>
      </c>
      <c r="E452" s="6" t="s">
        <v>385</v>
      </c>
      <c r="F452" s="5">
        <v>2996.61</v>
      </c>
      <c r="G452" s="5">
        <v>2996.6</v>
      </c>
      <c r="H452" s="202">
        <f t="shared" si="6"/>
        <v>99.999666289573881</v>
      </c>
      <c r="I452" s="193"/>
    </row>
    <row r="453" spans="1:9" ht="15.75" outlineLevel="5">
      <c r="A453" s="4" t="s">
        <v>548</v>
      </c>
      <c r="B453" s="4" t="s">
        <v>460</v>
      </c>
      <c r="C453" s="4" t="s">
        <v>467</v>
      </c>
      <c r="D453" s="4"/>
      <c r="E453" s="6" t="s">
        <v>468</v>
      </c>
      <c r="F453" s="5">
        <v>5365.69</v>
      </c>
      <c r="G453" s="5">
        <v>4750.8500000000004</v>
      </c>
      <c r="H453" s="202">
        <f t="shared" si="6"/>
        <v>88.541268690513249</v>
      </c>
      <c r="I453" s="193"/>
    </row>
    <row r="454" spans="1:9" ht="31.5" outlineLevel="7">
      <c r="A454" s="4" t="s">
        <v>548</v>
      </c>
      <c r="B454" s="4" t="s">
        <v>460</v>
      </c>
      <c r="C454" s="4" t="s">
        <v>467</v>
      </c>
      <c r="D454" s="4" t="s">
        <v>384</v>
      </c>
      <c r="E454" s="6" t="s">
        <v>385</v>
      </c>
      <c r="F454" s="5">
        <v>5365.69</v>
      </c>
      <c r="G454" s="5">
        <v>4750.8500000000004</v>
      </c>
      <c r="H454" s="202">
        <f t="shared" si="6"/>
        <v>88.541268690513249</v>
      </c>
      <c r="I454" s="193"/>
    </row>
    <row r="455" spans="1:9" ht="31.5" outlineLevel="7">
      <c r="A455" s="4" t="s">
        <v>548</v>
      </c>
      <c r="B455" s="4" t="s">
        <v>542</v>
      </c>
      <c r="C455" s="4"/>
      <c r="D455" s="4"/>
      <c r="E455" s="20" t="s">
        <v>543</v>
      </c>
      <c r="F455" s="5">
        <f>F456</f>
        <v>7813.2</v>
      </c>
      <c r="G455" s="5">
        <f>G456</f>
        <v>7564.35</v>
      </c>
      <c r="H455" s="202">
        <f t="shared" si="6"/>
        <v>96.815005375518354</v>
      </c>
      <c r="I455" s="193"/>
    </row>
    <row r="456" spans="1:9" ht="15.75" outlineLevel="1">
      <c r="A456" s="4" t="s">
        <v>548</v>
      </c>
      <c r="B456" s="4" t="s">
        <v>469</v>
      </c>
      <c r="C456" s="4"/>
      <c r="D456" s="4"/>
      <c r="E456" s="20" t="s">
        <v>470</v>
      </c>
      <c r="F456" s="5">
        <v>7813.2</v>
      </c>
      <c r="G456" s="5">
        <v>7564.35</v>
      </c>
      <c r="H456" s="202">
        <f t="shared" si="6"/>
        <v>96.815005375518354</v>
      </c>
      <c r="I456" s="193"/>
    </row>
    <row r="457" spans="1:9" ht="63" outlineLevel="2">
      <c r="A457" s="4" t="s">
        <v>548</v>
      </c>
      <c r="B457" s="4" t="s">
        <v>469</v>
      </c>
      <c r="C457" s="4" t="s">
        <v>471</v>
      </c>
      <c r="D457" s="4"/>
      <c r="E457" s="6" t="s">
        <v>472</v>
      </c>
      <c r="F457" s="5">
        <v>7813.2</v>
      </c>
      <c r="G457" s="5">
        <v>7564.35</v>
      </c>
      <c r="H457" s="202">
        <f t="shared" si="6"/>
        <v>96.815005375518354</v>
      </c>
      <c r="I457" s="193"/>
    </row>
    <row r="458" spans="1:9" ht="31.5" outlineLevel="3">
      <c r="A458" s="4" t="s">
        <v>548</v>
      </c>
      <c r="B458" s="4" t="s">
        <v>469</v>
      </c>
      <c r="C458" s="4" t="s">
        <v>473</v>
      </c>
      <c r="D458" s="4"/>
      <c r="E458" s="6" t="s">
        <v>474</v>
      </c>
      <c r="F458" s="5">
        <v>7028.2</v>
      </c>
      <c r="G458" s="5">
        <v>6948.72</v>
      </c>
      <c r="H458" s="202">
        <f t="shared" si="6"/>
        <v>98.869127230300791</v>
      </c>
      <c r="I458" s="193"/>
    </row>
    <row r="459" spans="1:9" ht="78.75" outlineLevel="4">
      <c r="A459" s="4" t="s">
        <v>548</v>
      </c>
      <c r="B459" s="4" t="s">
        <v>469</v>
      </c>
      <c r="C459" s="4" t="s">
        <v>475</v>
      </c>
      <c r="D459" s="4"/>
      <c r="E459" s="6" t="s">
        <v>476</v>
      </c>
      <c r="F459" s="5">
        <v>6343.2</v>
      </c>
      <c r="G459" s="5">
        <v>6343.2</v>
      </c>
      <c r="H459" s="202">
        <f t="shared" si="6"/>
        <v>100</v>
      </c>
      <c r="I459" s="193"/>
    </row>
    <row r="460" spans="1:9" ht="63" outlineLevel="5">
      <c r="A460" s="4" t="s">
        <v>548</v>
      </c>
      <c r="B460" s="4" t="s">
        <v>469</v>
      </c>
      <c r="C460" s="4" t="s">
        <v>477</v>
      </c>
      <c r="D460" s="4"/>
      <c r="E460" s="6" t="s">
        <v>119</v>
      </c>
      <c r="F460" s="5">
        <v>6343.2</v>
      </c>
      <c r="G460" s="5">
        <v>6343.2</v>
      </c>
      <c r="H460" s="202">
        <f t="shared" si="6"/>
        <v>100</v>
      </c>
      <c r="I460" s="193"/>
    </row>
    <row r="461" spans="1:9" ht="63" outlineLevel="7">
      <c r="A461" s="4" t="s">
        <v>548</v>
      </c>
      <c r="B461" s="4" t="s">
        <v>469</v>
      </c>
      <c r="C461" s="4" t="s">
        <v>477</v>
      </c>
      <c r="D461" s="4" t="s">
        <v>79</v>
      </c>
      <c r="E461" s="6" t="s">
        <v>80</v>
      </c>
      <c r="F461" s="5">
        <v>6343.2</v>
      </c>
      <c r="G461" s="5">
        <v>6343.2</v>
      </c>
      <c r="H461" s="202">
        <f t="shared" ref="H461:H524" si="7">(G461/F461)*100</f>
        <v>100</v>
      </c>
      <c r="I461" s="193"/>
    </row>
    <row r="462" spans="1:9" ht="78.75" outlineLevel="4">
      <c r="A462" s="4" t="s">
        <v>548</v>
      </c>
      <c r="B462" s="4" t="s">
        <v>469</v>
      </c>
      <c r="C462" s="4" t="s">
        <v>478</v>
      </c>
      <c r="D462" s="4"/>
      <c r="E462" s="6" t="s">
        <v>479</v>
      </c>
      <c r="F462" s="5">
        <v>585</v>
      </c>
      <c r="G462" s="5">
        <v>525.53</v>
      </c>
      <c r="H462" s="202">
        <f t="shared" si="7"/>
        <v>89.834188034188031</v>
      </c>
      <c r="I462" s="193"/>
    </row>
    <row r="463" spans="1:9" ht="78.75" outlineLevel="5">
      <c r="A463" s="4" t="s">
        <v>548</v>
      </c>
      <c r="B463" s="4" t="s">
        <v>469</v>
      </c>
      <c r="C463" s="4" t="s">
        <v>480</v>
      </c>
      <c r="D463" s="4"/>
      <c r="E463" s="6" t="s">
        <v>481</v>
      </c>
      <c r="F463" s="5">
        <v>485</v>
      </c>
      <c r="G463" s="5">
        <v>446.69</v>
      </c>
      <c r="H463" s="202">
        <f t="shared" si="7"/>
        <v>92.101030927835055</v>
      </c>
      <c r="I463" s="193"/>
    </row>
    <row r="464" spans="1:9" ht="63" outlineLevel="7">
      <c r="A464" s="4" t="s">
        <v>548</v>
      </c>
      <c r="B464" s="4" t="s">
        <v>469</v>
      </c>
      <c r="C464" s="4" t="s">
        <v>480</v>
      </c>
      <c r="D464" s="4" t="s">
        <v>79</v>
      </c>
      <c r="E464" s="6" t="s">
        <v>80</v>
      </c>
      <c r="F464" s="5">
        <v>485</v>
      </c>
      <c r="G464" s="5">
        <v>446.69</v>
      </c>
      <c r="H464" s="202">
        <f t="shared" si="7"/>
        <v>92.101030927835055</v>
      </c>
      <c r="I464" s="193"/>
    </row>
    <row r="465" spans="1:9" ht="110.25" outlineLevel="5">
      <c r="A465" s="4" t="s">
        <v>548</v>
      </c>
      <c r="B465" s="4" t="s">
        <v>469</v>
      </c>
      <c r="C465" s="4" t="s">
        <v>482</v>
      </c>
      <c r="D465" s="4"/>
      <c r="E465" s="6" t="s">
        <v>483</v>
      </c>
      <c r="F465" s="5">
        <v>100</v>
      </c>
      <c r="G465" s="5">
        <v>78.83</v>
      </c>
      <c r="H465" s="202">
        <f t="shared" si="7"/>
        <v>78.83</v>
      </c>
      <c r="I465" s="193"/>
    </row>
    <row r="466" spans="1:9" ht="63" outlineLevel="7">
      <c r="A466" s="4" t="s">
        <v>548</v>
      </c>
      <c r="B466" s="4" t="s">
        <v>469</v>
      </c>
      <c r="C466" s="4" t="s">
        <v>482</v>
      </c>
      <c r="D466" s="4" t="s">
        <v>79</v>
      </c>
      <c r="E466" s="6" t="s">
        <v>80</v>
      </c>
      <c r="F466" s="5">
        <v>100</v>
      </c>
      <c r="G466" s="5">
        <v>78.83</v>
      </c>
      <c r="H466" s="202">
        <f t="shared" si="7"/>
        <v>78.83</v>
      </c>
      <c r="I466" s="193"/>
    </row>
    <row r="467" spans="1:9" ht="94.5" outlineLevel="4">
      <c r="A467" s="4" t="s">
        <v>548</v>
      </c>
      <c r="B467" s="4" t="s">
        <v>469</v>
      </c>
      <c r="C467" s="4" t="s">
        <v>484</v>
      </c>
      <c r="D467" s="4"/>
      <c r="E467" s="6" t="s">
        <v>485</v>
      </c>
      <c r="F467" s="5">
        <v>100</v>
      </c>
      <c r="G467" s="5">
        <v>79.989999999999995</v>
      </c>
      <c r="H467" s="202">
        <f t="shared" si="7"/>
        <v>79.989999999999995</v>
      </c>
      <c r="I467" s="193"/>
    </row>
    <row r="468" spans="1:9" ht="47.25" outlineLevel="5">
      <c r="A468" s="4" t="s">
        <v>548</v>
      </c>
      <c r="B468" s="4" t="s">
        <v>469</v>
      </c>
      <c r="C468" s="4" t="s">
        <v>486</v>
      </c>
      <c r="D468" s="4"/>
      <c r="E468" s="6" t="s">
        <v>487</v>
      </c>
      <c r="F468" s="5">
        <v>100</v>
      </c>
      <c r="G468" s="5">
        <v>79.989999999999995</v>
      </c>
      <c r="H468" s="202">
        <f t="shared" si="7"/>
        <v>79.989999999999995</v>
      </c>
      <c r="I468" s="193"/>
    </row>
    <row r="469" spans="1:9" ht="63" outlineLevel="7">
      <c r="A469" s="4" t="s">
        <v>548</v>
      </c>
      <c r="B469" s="4" t="s">
        <v>469</v>
      </c>
      <c r="C469" s="4" t="s">
        <v>486</v>
      </c>
      <c r="D469" s="4" t="s">
        <v>79</v>
      </c>
      <c r="E469" s="6" t="s">
        <v>80</v>
      </c>
      <c r="F469" s="5">
        <v>100</v>
      </c>
      <c r="G469" s="5">
        <v>79.989999999999995</v>
      </c>
      <c r="H469" s="202">
        <f t="shared" si="7"/>
        <v>79.989999999999995</v>
      </c>
      <c r="I469" s="193"/>
    </row>
    <row r="470" spans="1:9" ht="47.25" outlineLevel="3">
      <c r="A470" s="4" t="s">
        <v>548</v>
      </c>
      <c r="B470" s="4" t="s">
        <v>469</v>
      </c>
      <c r="C470" s="4" t="s">
        <v>490</v>
      </c>
      <c r="D470" s="4"/>
      <c r="E470" s="6" t="s">
        <v>491</v>
      </c>
      <c r="F470" s="5">
        <v>650</v>
      </c>
      <c r="G470" s="5">
        <v>569.83000000000004</v>
      </c>
      <c r="H470" s="202">
        <f t="shared" si="7"/>
        <v>87.666153846153847</v>
      </c>
      <c r="I470" s="193"/>
    </row>
    <row r="471" spans="1:9" ht="110.25" outlineLevel="4">
      <c r="A471" s="4" t="s">
        <v>548</v>
      </c>
      <c r="B471" s="4" t="s">
        <v>469</v>
      </c>
      <c r="C471" s="4" t="s">
        <v>492</v>
      </c>
      <c r="D471" s="4"/>
      <c r="E471" s="6" t="s">
        <v>493</v>
      </c>
      <c r="F471" s="5">
        <v>600</v>
      </c>
      <c r="G471" s="5">
        <v>519.83000000000004</v>
      </c>
      <c r="H471" s="202">
        <f t="shared" si="7"/>
        <v>86.638333333333335</v>
      </c>
      <c r="I471" s="193"/>
    </row>
    <row r="472" spans="1:9" ht="47.25" outlineLevel="5">
      <c r="A472" s="4" t="s">
        <v>548</v>
      </c>
      <c r="B472" s="4" t="s">
        <v>469</v>
      </c>
      <c r="C472" s="4" t="s">
        <v>494</v>
      </c>
      <c r="D472" s="4"/>
      <c r="E472" s="6" t="s">
        <v>495</v>
      </c>
      <c r="F472" s="5">
        <v>500</v>
      </c>
      <c r="G472" s="5">
        <v>426.01</v>
      </c>
      <c r="H472" s="202">
        <f t="shared" si="7"/>
        <v>85.201999999999998</v>
      </c>
      <c r="I472" s="193"/>
    </row>
    <row r="473" spans="1:9" ht="63" outlineLevel="7">
      <c r="A473" s="4" t="s">
        <v>548</v>
      </c>
      <c r="B473" s="4" t="s">
        <v>469</v>
      </c>
      <c r="C473" s="4" t="s">
        <v>494</v>
      </c>
      <c r="D473" s="4" t="s">
        <v>79</v>
      </c>
      <c r="E473" s="6" t="s">
        <v>80</v>
      </c>
      <c r="F473" s="5">
        <v>500</v>
      </c>
      <c r="G473" s="5">
        <v>426.01</v>
      </c>
      <c r="H473" s="202">
        <f t="shared" si="7"/>
        <v>85.201999999999998</v>
      </c>
      <c r="I473" s="193"/>
    </row>
    <row r="474" spans="1:9" ht="63" outlineLevel="5">
      <c r="A474" s="4" t="s">
        <v>548</v>
      </c>
      <c r="B474" s="4" t="s">
        <v>469</v>
      </c>
      <c r="C474" s="4" t="s">
        <v>496</v>
      </c>
      <c r="D474" s="4"/>
      <c r="E474" s="6" t="s">
        <v>497</v>
      </c>
      <c r="F474" s="5">
        <v>100</v>
      </c>
      <c r="G474" s="5">
        <v>93.82</v>
      </c>
      <c r="H474" s="202">
        <f t="shared" si="7"/>
        <v>93.82</v>
      </c>
      <c r="I474" s="193"/>
    </row>
    <row r="475" spans="1:9" ht="63" outlineLevel="7">
      <c r="A475" s="4" t="s">
        <v>548</v>
      </c>
      <c r="B475" s="4" t="s">
        <v>469</v>
      </c>
      <c r="C475" s="4" t="s">
        <v>496</v>
      </c>
      <c r="D475" s="4" t="s">
        <v>79</v>
      </c>
      <c r="E475" s="6" t="s">
        <v>80</v>
      </c>
      <c r="F475" s="5">
        <v>100</v>
      </c>
      <c r="G475" s="5">
        <v>93.82</v>
      </c>
      <c r="H475" s="202">
        <f t="shared" si="7"/>
        <v>93.82</v>
      </c>
      <c r="I475" s="193"/>
    </row>
    <row r="476" spans="1:9" ht="47.25" outlineLevel="4">
      <c r="A476" s="4" t="s">
        <v>548</v>
      </c>
      <c r="B476" s="4" t="s">
        <v>469</v>
      </c>
      <c r="C476" s="4" t="s">
        <v>1034</v>
      </c>
      <c r="D476" s="4"/>
      <c r="E476" s="6" t="s">
        <v>1035</v>
      </c>
      <c r="F476" s="5">
        <v>50</v>
      </c>
      <c r="G476" s="5">
        <v>50</v>
      </c>
      <c r="H476" s="202">
        <f t="shared" si="7"/>
        <v>100</v>
      </c>
      <c r="I476" s="193"/>
    </row>
    <row r="477" spans="1:9" ht="63" outlineLevel="5">
      <c r="A477" s="4" t="s">
        <v>548</v>
      </c>
      <c r="B477" s="4" t="s">
        <v>469</v>
      </c>
      <c r="C477" s="4" t="s">
        <v>1036</v>
      </c>
      <c r="D477" s="4"/>
      <c r="E477" s="6" t="s">
        <v>1037</v>
      </c>
      <c r="F477" s="5">
        <v>50</v>
      </c>
      <c r="G477" s="5">
        <v>50</v>
      </c>
      <c r="H477" s="202">
        <f t="shared" si="7"/>
        <v>100</v>
      </c>
      <c r="I477" s="193"/>
    </row>
    <row r="478" spans="1:9" ht="63" outlineLevel="7">
      <c r="A478" s="4" t="s">
        <v>548</v>
      </c>
      <c r="B478" s="4" t="s">
        <v>469</v>
      </c>
      <c r="C478" s="4" t="s">
        <v>1036</v>
      </c>
      <c r="D478" s="4" t="s">
        <v>79</v>
      </c>
      <c r="E478" s="6" t="s">
        <v>80</v>
      </c>
      <c r="F478" s="5">
        <v>50</v>
      </c>
      <c r="G478" s="5">
        <v>50</v>
      </c>
      <c r="H478" s="202">
        <f t="shared" si="7"/>
        <v>100</v>
      </c>
      <c r="I478" s="193"/>
    </row>
    <row r="479" spans="1:9" ht="78.75" outlineLevel="3">
      <c r="A479" s="4" t="s">
        <v>548</v>
      </c>
      <c r="B479" s="4" t="s">
        <v>469</v>
      </c>
      <c r="C479" s="4" t="s">
        <v>498</v>
      </c>
      <c r="D479" s="4"/>
      <c r="E479" s="6" t="s">
        <v>499</v>
      </c>
      <c r="F479" s="5">
        <v>135</v>
      </c>
      <c r="G479" s="5">
        <v>45.81</v>
      </c>
      <c r="H479" s="202">
        <f t="shared" si="7"/>
        <v>33.933333333333337</v>
      </c>
      <c r="I479" s="193"/>
    </row>
    <row r="480" spans="1:9" ht="63" outlineLevel="4">
      <c r="A480" s="4" t="s">
        <v>548</v>
      </c>
      <c r="B480" s="4" t="s">
        <v>469</v>
      </c>
      <c r="C480" s="4" t="s">
        <v>500</v>
      </c>
      <c r="D480" s="4"/>
      <c r="E480" s="6" t="s">
        <v>501</v>
      </c>
      <c r="F480" s="5">
        <v>60</v>
      </c>
      <c r="G480" s="5">
        <v>13.5</v>
      </c>
      <c r="H480" s="202">
        <f t="shared" si="7"/>
        <v>22.5</v>
      </c>
      <c r="I480" s="193"/>
    </row>
    <row r="481" spans="1:9" ht="63" outlineLevel="5">
      <c r="A481" s="4" t="s">
        <v>548</v>
      </c>
      <c r="B481" s="4" t="s">
        <v>469</v>
      </c>
      <c r="C481" s="4" t="s">
        <v>502</v>
      </c>
      <c r="D481" s="4"/>
      <c r="E481" s="6" t="s">
        <v>503</v>
      </c>
      <c r="F481" s="5">
        <v>50</v>
      </c>
      <c r="G481" s="5">
        <v>13.5</v>
      </c>
      <c r="H481" s="202">
        <f t="shared" si="7"/>
        <v>27</v>
      </c>
      <c r="I481" s="193"/>
    </row>
    <row r="482" spans="1:9" ht="63" outlineLevel="7">
      <c r="A482" s="4" t="s">
        <v>548</v>
      </c>
      <c r="B482" s="4" t="s">
        <v>469</v>
      </c>
      <c r="C482" s="4" t="s">
        <v>502</v>
      </c>
      <c r="D482" s="4" t="s">
        <v>79</v>
      </c>
      <c r="E482" s="6" t="s">
        <v>80</v>
      </c>
      <c r="F482" s="5">
        <v>50</v>
      </c>
      <c r="G482" s="5">
        <v>13.5</v>
      </c>
      <c r="H482" s="202">
        <f t="shared" si="7"/>
        <v>27</v>
      </c>
      <c r="I482" s="193"/>
    </row>
    <row r="483" spans="1:9" ht="58.5" customHeight="1" outlineLevel="5">
      <c r="A483" s="4" t="s">
        <v>548</v>
      </c>
      <c r="B483" s="4" t="s">
        <v>469</v>
      </c>
      <c r="C483" s="4" t="s">
        <v>504</v>
      </c>
      <c r="D483" s="4"/>
      <c r="E483" s="6" t="s">
        <v>505</v>
      </c>
      <c r="F483" s="5">
        <v>10</v>
      </c>
      <c r="G483" s="5">
        <v>0</v>
      </c>
      <c r="H483" s="202">
        <f t="shared" si="7"/>
        <v>0</v>
      </c>
      <c r="I483" s="193"/>
    </row>
    <row r="484" spans="1:9" ht="66" customHeight="1" outlineLevel="7">
      <c r="A484" s="4" t="s">
        <v>548</v>
      </c>
      <c r="B484" s="4" t="s">
        <v>469</v>
      </c>
      <c r="C484" s="4" t="s">
        <v>504</v>
      </c>
      <c r="D484" s="4" t="s">
        <v>79</v>
      </c>
      <c r="E484" s="6" t="s">
        <v>80</v>
      </c>
      <c r="F484" s="5">
        <v>10</v>
      </c>
      <c r="G484" s="5">
        <v>0</v>
      </c>
      <c r="H484" s="202">
        <f t="shared" si="7"/>
        <v>0</v>
      </c>
      <c r="I484" s="193"/>
    </row>
    <row r="485" spans="1:9" ht="85.5" customHeight="1" outlineLevel="4">
      <c r="A485" s="4" t="s">
        <v>548</v>
      </c>
      <c r="B485" s="4" t="s">
        <v>469</v>
      </c>
      <c r="C485" s="4" t="s">
        <v>506</v>
      </c>
      <c r="D485" s="4"/>
      <c r="E485" s="6" t="s">
        <v>507</v>
      </c>
      <c r="F485" s="5">
        <v>75</v>
      </c>
      <c r="G485" s="5">
        <v>32.31</v>
      </c>
      <c r="H485" s="202">
        <f t="shared" si="7"/>
        <v>43.08</v>
      </c>
      <c r="I485" s="193"/>
    </row>
    <row r="486" spans="1:9" ht="70.5" customHeight="1" outlineLevel="5">
      <c r="A486" s="4" t="s">
        <v>548</v>
      </c>
      <c r="B486" s="4" t="s">
        <v>469</v>
      </c>
      <c r="C486" s="4" t="s">
        <v>1038</v>
      </c>
      <c r="D486" s="4"/>
      <c r="E486" s="6" t="s">
        <v>1039</v>
      </c>
      <c r="F486" s="5">
        <v>15</v>
      </c>
      <c r="G486" s="5">
        <v>0</v>
      </c>
      <c r="H486" s="202">
        <f t="shared" si="7"/>
        <v>0</v>
      </c>
      <c r="I486" s="193"/>
    </row>
    <row r="487" spans="1:9" ht="69" customHeight="1" outlineLevel="7">
      <c r="A487" s="4" t="s">
        <v>548</v>
      </c>
      <c r="B487" s="4" t="s">
        <v>469</v>
      </c>
      <c r="C487" s="4" t="s">
        <v>1038</v>
      </c>
      <c r="D487" s="4" t="s">
        <v>79</v>
      </c>
      <c r="E487" s="6" t="s">
        <v>80</v>
      </c>
      <c r="F487" s="5">
        <v>15</v>
      </c>
      <c r="G487" s="5">
        <v>0</v>
      </c>
      <c r="H487" s="202">
        <f t="shared" si="7"/>
        <v>0</v>
      </c>
      <c r="I487" s="193"/>
    </row>
    <row r="488" spans="1:9" ht="66.75" customHeight="1" outlineLevel="5">
      <c r="A488" s="4" t="s">
        <v>548</v>
      </c>
      <c r="B488" s="4" t="s">
        <v>469</v>
      </c>
      <c r="C488" s="4" t="s">
        <v>508</v>
      </c>
      <c r="D488" s="4"/>
      <c r="E488" s="6" t="s">
        <v>509</v>
      </c>
      <c r="F488" s="5">
        <v>60</v>
      </c>
      <c r="G488" s="5">
        <v>32.31</v>
      </c>
      <c r="H488" s="202">
        <f t="shared" si="7"/>
        <v>53.850000000000009</v>
      </c>
      <c r="I488" s="193"/>
    </row>
    <row r="489" spans="1:9" ht="67.5" customHeight="1" outlineLevel="7">
      <c r="A489" s="4" t="s">
        <v>548</v>
      </c>
      <c r="B489" s="4" t="s">
        <v>469</v>
      </c>
      <c r="C489" s="4" t="s">
        <v>508</v>
      </c>
      <c r="D489" s="4" t="s">
        <v>79</v>
      </c>
      <c r="E489" s="6" t="s">
        <v>80</v>
      </c>
      <c r="F489" s="5">
        <v>60</v>
      </c>
      <c r="G489" s="5">
        <v>32.31</v>
      </c>
      <c r="H489" s="202">
        <f t="shared" si="7"/>
        <v>53.850000000000009</v>
      </c>
      <c r="I489" s="193"/>
    </row>
    <row r="490" spans="1:9" ht="58.5" customHeight="1">
      <c r="A490" s="15" t="s">
        <v>550</v>
      </c>
      <c r="B490" s="15"/>
      <c r="C490" s="15"/>
      <c r="D490" s="15"/>
      <c r="E490" s="17" t="s">
        <v>551</v>
      </c>
      <c r="F490" s="10">
        <v>452350.61</v>
      </c>
      <c r="G490" s="10">
        <v>447816.63</v>
      </c>
      <c r="H490" s="203">
        <f t="shared" si="7"/>
        <v>98.997684561539558</v>
      </c>
      <c r="I490" s="193"/>
    </row>
    <row r="491" spans="1:9" ht="23.25" customHeight="1">
      <c r="A491" s="4" t="s">
        <v>550</v>
      </c>
      <c r="B491" s="4" t="s">
        <v>532</v>
      </c>
      <c r="C491" s="4"/>
      <c r="D491" s="4"/>
      <c r="E491" s="20" t="s">
        <v>533</v>
      </c>
      <c r="F491" s="5">
        <f>F492</f>
        <v>35</v>
      </c>
      <c r="G491" s="5">
        <f>G492</f>
        <v>35</v>
      </c>
      <c r="H491" s="202">
        <f t="shared" si="7"/>
        <v>100</v>
      </c>
      <c r="I491" s="193"/>
    </row>
    <row r="492" spans="1:9" ht="42" customHeight="1" outlineLevel="1">
      <c r="A492" s="4" t="s">
        <v>550</v>
      </c>
      <c r="B492" s="4" t="s">
        <v>286</v>
      </c>
      <c r="C492" s="4"/>
      <c r="D492" s="4"/>
      <c r="E492" s="20" t="s">
        <v>287</v>
      </c>
      <c r="F492" s="5">
        <v>35</v>
      </c>
      <c r="G492" s="5">
        <v>35</v>
      </c>
      <c r="H492" s="202">
        <f t="shared" si="7"/>
        <v>100</v>
      </c>
      <c r="I492" s="193"/>
    </row>
    <row r="493" spans="1:9" ht="67.5" customHeight="1" outlineLevel="2">
      <c r="A493" s="4" t="s">
        <v>550</v>
      </c>
      <c r="B493" s="4" t="s">
        <v>286</v>
      </c>
      <c r="C493" s="4" t="s">
        <v>164</v>
      </c>
      <c r="D493" s="4"/>
      <c r="E493" s="6" t="s">
        <v>165</v>
      </c>
      <c r="F493" s="5">
        <v>35</v>
      </c>
      <c r="G493" s="5">
        <v>35</v>
      </c>
      <c r="H493" s="202">
        <f t="shared" si="7"/>
        <v>100</v>
      </c>
      <c r="I493" s="193"/>
    </row>
    <row r="494" spans="1:9" ht="23.25" customHeight="1" outlineLevel="3">
      <c r="A494" s="4" t="s">
        <v>550</v>
      </c>
      <c r="B494" s="4" t="s">
        <v>286</v>
      </c>
      <c r="C494" s="4" t="s">
        <v>166</v>
      </c>
      <c r="D494" s="4"/>
      <c r="E494" s="6" t="s">
        <v>289</v>
      </c>
      <c r="F494" s="5">
        <v>35</v>
      </c>
      <c r="G494" s="5">
        <v>35</v>
      </c>
      <c r="H494" s="202">
        <f t="shared" si="7"/>
        <v>100</v>
      </c>
      <c r="I494" s="193"/>
    </row>
    <row r="495" spans="1:9" ht="47.25" outlineLevel="4">
      <c r="A495" s="4" t="s">
        <v>550</v>
      </c>
      <c r="B495" s="4" t="s">
        <v>286</v>
      </c>
      <c r="C495" s="4" t="s">
        <v>168</v>
      </c>
      <c r="D495" s="4"/>
      <c r="E495" s="6" t="s">
        <v>290</v>
      </c>
      <c r="F495" s="5">
        <v>35</v>
      </c>
      <c r="G495" s="5">
        <v>35</v>
      </c>
      <c r="H495" s="202">
        <f t="shared" si="7"/>
        <v>100</v>
      </c>
      <c r="I495" s="193"/>
    </row>
    <row r="496" spans="1:9" ht="31.5" outlineLevel="5">
      <c r="A496" s="4" t="s">
        <v>550</v>
      </c>
      <c r="B496" s="4" t="s">
        <v>286</v>
      </c>
      <c r="C496" s="4" t="s">
        <v>998</v>
      </c>
      <c r="D496" s="4"/>
      <c r="E496" s="6" t="s">
        <v>999</v>
      </c>
      <c r="F496" s="5">
        <v>5</v>
      </c>
      <c r="G496" s="5">
        <v>5</v>
      </c>
      <c r="H496" s="202">
        <f t="shared" si="7"/>
        <v>100</v>
      </c>
      <c r="I496" s="193"/>
    </row>
    <row r="497" spans="1:9" ht="47.25" outlineLevel="7">
      <c r="A497" s="4" t="s">
        <v>550</v>
      </c>
      <c r="B497" s="4" t="s">
        <v>286</v>
      </c>
      <c r="C497" s="4" t="s">
        <v>998</v>
      </c>
      <c r="D497" s="4" t="s">
        <v>17</v>
      </c>
      <c r="E497" s="6" t="s">
        <v>18</v>
      </c>
      <c r="F497" s="5">
        <v>5</v>
      </c>
      <c r="G497" s="5">
        <v>5</v>
      </c>
      <c r="H497" s="202">
        <f t="shared" si="7"/>
        <v>100</v>
      </c>
      <c r="I497" s="193"/>
    </row>
    <row r="498" spans="1:9" ht="82.5" customHeight="1" outlineLevel="5">
      <c r="A498" s="4" t="s">
        <v>550</v>
      </c>
      <c r="B498" s="4" t="s">
        <v>286</v>
      </c>
      <c r="C498" s="4" t="s">
        <v>1000</v>
      </c>
      <c r="D498" s="4"/>
      <c r="E498" s="6" t="s">
        <v>1001</v>
      </c>
      <c r="F498" s="5">
        <v>23</v>
      </c>
      <c r="G498" s="5">
        <v>23</v>
      </c>
      <c r="H498" s="202">
        <f t="shared" si="7"/>
        <v>100</v>
      </c>
      <c r="I498" s="193"/>
    </row>
    <row r="499" spans="1:9" ht="63" outlineLevel="7">
      <c r="A499" s="4" t="s">
        <v>550</v>
      </c>
      <c r="B499" s="4" t="s">
        <v>286</v>
      </c>
      <c r="C499" s="4" t="s">
        <v>1000</v>
      </c>
      <c r="D499" s="4" t="s">
        <v>79</v>
      </c>
      <c r="E499" s="6" t="s">
        <v>80</v>
      </c>
      <c r="F499" s="5">
        <v>23</v>
      </c>
      <c r="G499" s="5">
        <v>23</v>
      </c>
      <c r="H499" s="202">
        <f t="shared" si="7"/>
        <v>100</v>
      </c>
      <c r="I499" s="193"/>
    </row>
    <row r="500" spans="1:9" ht="47.25" outlineLevel="5">
      <c r="A500" s="4" t="s">
        <v>550</v>
      </c>
      <c r="B500" s="4" t="s">
        <v>286</v>
      </c>
      <c r="C500" s="4" t="s">
        <v>1002</v>
      </c>
      <c r="D500" s="4"/>
      <c r="E500" s="6" t="s">
        <v>1003</v>
      </c>
      <c r="F500" s="5">
        <v>7</v>
      </c>
      <c r="G500" s="5">
        <v>7</v>
      </c>
      <c r="H500" s="202">
        <f t="shared" si="7"/>
        <v>100</v>
      </c>
      <c r="I500" s="193"/>
    </row>
    <row r="501" spans="1:9" ht="63" outlineLevel="7">
      <c r="A501" s="4" t="s">
        <v>550</v>
      </c>
      <c r="B501" s="4" t="s">
        <v>286</v>
      </c>
      <c r="C501" s="4" t="s">
        <v>1002</v>
      </c>
      <c r="D501" s="4" t="s">
        <v>79</v>
      </c>
      <c r="E501" s="6" t="s">
        <v>80</v>
      </c>
      <c r="F501" s="5">
        <v>7</v>
      </c>
      <c r="G501" s="5">
        <v>7</v>
      </c>
      <c r="H501" s="202">
        <f t="shared" si="7"/>
        <v>100</v>
      </c>
      <c r="I501" s="193"/>
    </row>
    <row r="502" spans="1:9" ht="15.75" outlineLevel="7">
      <c r="A502" s="4" t="s">
        <v>550</v>
      </c>
      <c r="B502" s="4" t="s">
        <v>534</v>
      </c>
      <c r="C502" s="4"/>
      <c r="D502" s="4"/>
      <c r="E502" s="20" t="s">
        <v>535</v>
      </c>
      <c r="F502" s="5">
        <f>F503+F523+F552+F558</f>
        <v>429884.78</v>
      </c>
      <c r="G502" s="5">
        <f>G503+G523+G552+G558</f>
        <v>427703.3</v>
      </c>
      <c r="H502" s="202">
        <f t="shared" si="7"/>
        <v>99.492543094919512</v>
      </c>
      <c r="I502" s="193"/>
    </row>
    <row r="503" spans="1:9" ht="15.75" outlineLevel="1">
      <c r="A503" s="16" t="s">
        <v>550</v>
      </c>
      <c r="B503" s="16" t="s">
        <v>291</v>
      </c>
      <c r="C503" s="16"/>
      <c r="D503" s="16"/>
      <c r="E503" s="21" t="s">
        <v>292</v>
      </c>
      <c r="F503" s="5">
        <v>121554.51</v>
      </c>
      <c r="G503" s="5">
        <v>121491.06</v>
      </c>
      <c r="H503" s="202">
        <f t="shared" si="7"/>
        <v>99.94780119635216</v>
      </c>
      <c r="I503" s="193"/>
    </row>
    <row r="504" spans="1:9" ht="31.5" outlineLevel="2">
      <c r="A504" s="4" t="s">
        <v>550</v>
      </c>
      <c r="B504" s="4" t="s">
        <v>291</v>
      </c>
      <c r="C504" s="4" t="s">
        <v>293</v>
      </c>
      <c r="D504" s="4"/>
      <c r="E504" s="6" t="s">
        <v>294</v>
      </c>
      <c r="F504" s="5">
        <v>121554.51</v>
      </c>
      <c r="G504" s="5">
        <v>121491.06</v>
      </c>
      <c r="H504" s="202">
        <f t="shared" si="7"/>
        <v>99.94780119635216</v>
      </c>
      <c r="I504" s="193"/>
    </row>
    <row r="505" spans="1:9" ht="31.5" outlineLevel="3">
      <c r="A505" s="4" t="s">
        <v>550</v>
      </c>
      <c r="B505" s="4" t="s">
        <v>291</v>
      </c>
      <c r="C505" s="4" t="s">
        <v>295</v>
      </c>
      <c r="D505" s="4"/>
      <c r="E505" s="6" t="s">
        <v>296</v>
      </c>
      <c r="F505" s="5">
        <v>121554.51</v>
      </c>
      <c r="G505" s="5">
        <v>121491.06</v>
      </c>
      <c r="H505" s="202">
        <f t="shared" si="7"/>
        <v>99.94780119635216</v>
      </c>
      <c r="I505" s="193"/>
    </row>
    <row r="506" spans="1:9" ht="63" outlineLevel="4">
      <c r="A506" s="4" t="s">
        <v>550</v>
      </c>
      <c r="B506" s="4" t="s">
        <v>291</v>
      </c>
      <c r="C506" s="4" t="s">
        <v>297</v>
      </c>
      <c r="D506" s="4"/>
      <c r="E506" s="6" t="s">
        <v>298</v>
      </c>
      <c r="F506" s="5">
        <v>33057.21</v>
      </c>
      <c r="G506" s="5">
        <v>33057.21</v>
      </c>
      <c r="H506" s="202">
        <f t="shared" si="7"/>
        <v>100</v>
      </c>
      <c r="I506" s="193"/>
    </row>
    <row r="507" spans="1:9" ht="63" outlineLevel="5">
      <c r="A507" s="4" t="s">
        <v>550</v>
      </c>
      <c r="B507" s="4" t="s">
        <v>291</v>
      </c>
      <c r="C507" s="4" t="s">
        <v>299</v>
      </c>
      <c r="D507" s="4"/>
      <c r="E507" s="6" t="s">
        <v>119</v>
      </c>
      <c r="F507" s="5">
        <v>33057.21</v>
      </c>
      <c r="G507" s="5">
        <v>33057.21</v>
      </c>
      <c r="H507" s="202">
        <f t="shared" si="7"/>
        <v>100</v>
      </c>
      <c r="I507" s="193"/>
    </row>
    <row r="508" spans="1:9" ht="63" outlineLevel="7">
      <c r="A508" s="4" t="s">
        <v>550</v>
      </c>
      <c r="B508" s="4" t="s">
        <v>291</v>
      </c>
      <c r="C508" s="4" t="s">
        <v>299</v>
      </c>
      <c r="D508" s="4" t="s">
        <v>79</v>
      </c>
      <c r="E508" s="6" t="s">
        <v>80</v>
      </c>
      <c r="F508" s="5">
        <v>33057.21</v>
      </c>
      <c r="G508" s="5">
        <v>33057.21</v>
      </c>
      <c r="H508" s="202">
        <f t="shared" si="7"/>
        <v>100</v>
      </c>
      <c r="I508" s="193"/>
    </row>
    <row r="509" spans="1:9" ht="78.75" outlineLevel="4">
      <c r="A509" s="4" t="s">
        <v>550</v>
      </c>
      <c r="B509" s="4" t="s">
        <v>291</v>
      </c>
      <c r="C509" s="4" t="s">
        <v>300</v>
      </c>
      <c r="D509" s="4"/>
      <c r="E509" s="6" t="s">
        <v>301</v>
      </c>
      <c r="F509" s="5">
        <v>4059.87</v>
      </c>
      <c r="G509" s="5">
        <v>4044.14</v>
      </c>
      <c r="H509" s="202">
        <f t="shared" si="7"/>
        <v>99.612549170293633</v>
      </c>
      <c r="I509" s="193"/>
    </row>
    <row r="510" spans="1:9" ht="63" outlineLevel="5">
      <c r="A510" s="4" t="s">
        <v>550</v>
      </c>
      <c r="B510" s="4" t="s">
        <v>291</v>
      </c>
      <c r="C510" s="4" t="s">
        <v>302</v>
      </c>
      <c r="D510" s="4"/>
      <c r="E510" s="6" t="s">
        <v>303</v>
      </c>
      <c r="F510" s="5">
        <v>296.74</v>
      </c>
      <c r="G510" s="5">
        <v>281.72000000000003</v>
      </c>
      <c r="H510" s="202">
        <f t="shared" si="7"/>
        <v>94.938329851048067</v>
      </c>
      <c r="I510" s="193"/>
    </row>
    <row r="511" spans="1:9" ht="63" outlineLevel="7">
      <c r="A511" s="4" t="s">
        <v>550</v>
      </c>
      <c r="B511" s="4" t="s">
        <v>291</v>
      </c>
      <c r="C511" s="4" t="s">
        <v>302</v>
      </c>
      <c r="D511" s="4" t="s">
        <v>79</v>
      </c>
      <c r="E511" s="6" t="s">
        <v>80</v>
      </c>
      <c r="F511" s="5">
        <v>296.74</v>
      </c>
      <c r="G511" s="5">
        <v>281.72000000000003</v>
      </c>
      <c r="H511" s="202">
        <f t="shared" si="7"/>
        <v>94.938329851048067</v>
      </c>
      <c r="I511" s="193"/>
    </row>
    <row r="512" spans="1:9" ht="39" customHeight="1" outlineLevel="5">
      <c r="A512" s="4" t="s">
        <v>550</v>
      </c>
      <c r="B512" s="4" t="s">
        <v>291</v>
      </c>
      <c r="C512" s="4" t="s">
        <v>304</v>
      </c>
      <c r="D512" s="4"/>
      <c r="E512" s="6" t="s">
        <v>323</v>
      </c>
      <c r="F512" s="5">
        <v>833.25</v>
      </c>
      <c r="G512" s="5">
        <v>832.55</v>
      </c>
      <c r="H512" s="202">
        <f t="shared" si="7"/>
        <v>99.915991599159909</v>
      </c>
      <c r="I512" s="193"/>
    </row>
    <row r="513" spans="1:9" ht="63" outlineLevel="7">
      <c r="A513" s="4" t="s">
        <v>550</v>
      </c>
      <c r="B513" s="4" t="s">
        <v>291</v>
      </c>
      <c r="C513" s="4" t="s">
        <v>304</v>
      </c>
      <c r="D513" s="4" t="s">
        <v>79</v>
      </c>
      <c r="E513" s="6" t="s">
        <v>80</v>
      </c>
      <c r="F513" s="5">
        <v>832.55</v>
      </c>
      <c r="G513" s="5">
        <v>832.55</v>
      </c>
      <c r="H513" s="202">
        <f t="shared" si="7"/>
        <v>100</v>
      </c>
      <c r="I513" s="193"/>
    </row>
    <row r="514" spans="1:9" ht="15.75" outlineLevel="7">
      <c r="A514" s="4" t="s">
        <v>550</v>
      </c>
      <c r="B514" s="4" t="s">
        <v>291</v>
      </c>
      <c r="C514" s="4" t="s">
        <v>304</v>
      </c>
      <c r="D514" s="4" t="s">
        <v>21</v>
      </c>
      <c r="E514" s="6" t="s">
        <v>22</v>
      </c>
      <c r="F514" s="5">
        <v>0.7</v>
      </c>
      <c r="G514" s="5">
        <v>0</v>
      </c>
      <c r="H514" s="202">
        <f t="shared" si="7"/>
        <v>0</v>
      </c>
      <c r="I514" s="193"/>
    </row>
    <row r="515" spans="1:9" ht="78.75" outlineLevel="5">
      <c r="A515" s="4" t="s">
        <v>550</v>
      </c>
      <c r="B515" s="4" t="s">
        <v>291</v>
      </c>
      <c r="C515" s="4" t="s">
        <v>305</v>
      </c>
      <c r="D515" s="4"/>
      <c r="E515" s="6" t="s">
        <v>306</v>
      </c>
      <c r="F515" s="5">
        <v>2929.88</v>
      </c>
      <c r="G515" s="5">
        <v>2929.88</v>
      </c>
      <c r="H515" s="202">
        <f t="shared" si="7"/>
        <v>100</v>
      </c>
      <c r="I515" s="193"/>
    </row>
    <row r="516" spans="1:9" ht="63" outlineLevel="7">
      <c r="A516" s="4" t="s">
        <v>550</v>
      </c>
      <c r="B516" s="4" t="s">
        <v>291</v>
      </c>
      <c r="C516" s="4" t="s">
        <v>305</v>
      </c>
      <c r="D516" s="4" t="s">
        <v>79</v>
      </c>
      <c r="E516" s="6" t="s">
        <v>80</v>
      </c>
      <c r="F516" s="5">
        <v>2929.88</v>
      </c>
      <c r="G516" s="5">
        <v>2929.88</v>
      </c>
      <c r="H516" s="202">
        <f t="shared" si="7"/>
        <v>100</v>
      </c>
      <c r="I516" s="193"/>
    </row>
    <row r="517" spans="1:9" ht="78.75" outlineLevel="4">
      <c r="A517" s="4" t="s">
        <v>550</v>
      </c>
      <c r="B517" s="4" t="s">
        <v>291</v>
      </c>
      <c r="C517" s="4" t="s">
        <v>307</v>
      </c>
      <c r="D517" s="4"/>
      <c r="E517" s="6" t="s">
        <v>308</v>
      </c>
      <c r="F517" s="5">
        <v>84087.44</v>
      </c>
      <c r="G517" s="5">
        <v>84039.71</v>
      </c>
      <c r="H517" s="202">
        <f t="shared" si="7"/>
        <v>99.943237658323298</v>
      </c>
      <c r="I517" s="193"/>
    </row>
    <row r="518" spans="1:9" ht="63" outlineLevel="5">
      <c r="A518" s="4" t="s">
        <v>550</v>
      </c>
      <c r="B518" s="4" t="s">
        <v>291</v>
      </c>
      <c r="C518" s="4" t="s">
        <v>309</v>
      </c>
      <c r="D518" s="4"/>
      <c r="E518" s="6" t="s">
        <v>310</v>
      </c>
      <c r="F518" s="5">
        <v>84087.44</v>
      </c>
      <c r="G518" s="5">
        <v>84039.71</v>
      </c>
      <c r="H518" s="202">
        <f t="shared" si="7"/>
        <v>99.943237658323298</v>
      </c>
      <c r="I518" s="193"/>
    </row>
    <row r="519" spans="1:9" ht="63" outlineLevel="7">
      <c r="A519" s="4" t="s">
        <v>550</v>
      </c>
      <c r="B519" s="4" t="s">
        <v>291</v>
      </c>
      <c r="C519" s="4" t="s">
        <v>309</v>
      </c>
      <c r="D519" s="4" t="s">
        <v>79</v>
      </c>
      <c r="E519" s="6" t="s">
        <v>80</v>
      </c>
      <c r="F519" s="5">
        <v>84087.44</v>
      </c>
      <c r="G519" s="5">
        <v>84039.71</v>
      </c>
      <c r="H519" s="202">
        <f t="shared" si="7"/>
        <v>99.943237658323298</v>
      </c>
      <c r="I519" s="193"/>
    </row>
    <row r="520" spans="1:9" ht="47.25" outlineLevel="4">
      <c r="A520" s="4" t="s">
        <v>550</v>
      </c>
      <c r="B520" s="4" t="s">
        <v>291</v>
      </c>
      <c r="C520" s="4" t="s">
        <v>1004</v>
      </c>
      <c r="D520" s="4"/>
      <c r="E520" s="6" t="s">
        <v>1005</v>
      </c>
      <c r="F520" s="5">
        <v>350</v>
      </c>
      <c r="G520" s="5">
        <v>350</v>
      </c>
      <c r="H520" s="202">
        <f t="shared" si="7"/>
        <v>100</v>
      </c>
      <c r="I520" s="193"/>
    </row>
    <row r="521" spans="1:9" ht="134.25" customHeight="1" outlineLevel="5">
      <c r="A521" s="4" t="s">
        <v>550</v>
      </c>
      <c r="B521" s="4" t="s">
        <v>291</v>
      </c>
      <c r="C521" s="4" t="s">
        <v>1006</v>
      </c>
      <c r="D521" s="4"/>
      <c r="E521" s="6" t="s">
        <v>1007</v>
      </c>
      <c r="F521" s="5">
        <v>350</v>
      </c>
      <c r="G521" s="5">
        <v>350</v>
      </c>
      <c r="H521" s="202">
        <f t="shared" si="7"/>
        <v>100</v>
      </c>
      <c r="I521" s="193"/>
    </row>
    <row r="522" spans="1:9" ht="63" outlineLevel="7">
      <c r="A522" s="4" t="s">
        <v>550</v>
      </c>
      <c r="B522" s="4" t="s">
        <v>291</v>
      </c>
      <c r="C522" s="4" t="s">
        <v>1006</v>
      </c>
      <c r="D522" s="4" t="s">
        <v>79</v>
      </c>
      <c r="E522" s="6" t="s">
        <v>80</v>
      </c>
      <c r="F522" s="5">
        <v>350</v>
      </c>
      <c r="G522" s="5">
        <v>350</v>
      </c>
      <c r="H522" s="202">
        <f t="shared" si="7"/>
        <v>100</v>
      </c>
      <c r="I522" s="193"/>
    </row>
    <row r="523" spans="1:9" ht="15.75" outlineLevel="1">
      <c r="A523" s="4" t="s">
        <v>550</v>
      </c>
      <c r="B523" s="4" t="s">
        <v>311</v>
      </c>
      <c r="C523" s="4"/>
      <c r="D523" s="4"/>
      <c r="E523" s="20" t="s">
        <v>312</v>
      </c>
      <c r="F523" s="5">
        <v>268004.06</v>
      </c>
      <c r="G523" s="5">
        <v>267797.44</v>
      </c>
      <c r="H523" s="202">
        <f t="shared" si="7"/>
        <v>99.922904153019175</v>
      </c>
      <c r="I523" s="193"/>
    </row>
    <row r="524" spans="1:9" ht="41.25" customHeight="1" outlineLevel="2">
      <c r="A524" s="4" t="s">
        <v>550</v>
      </c>
      <c r="B524" s="4" t="s">
        <v>311</v>
      </c>
      <c r="C524" s="4" t="s">
        <v>293</v>
      </c>
      <c r="D524" s="4"/>
      <c r="E524" s="6" t="s">
        <v>294</v>
      </c>
      <c r="F524" s="5">
        <v>268004.06</v>
      </c>
      <c r="G524" s="5">
        <v>267797.44</v>
      </c>
      <c r="H524" s="202">
        <f t="shared" si="7"/>
        <v>99.922904153019175</v>
      </c>
      <c r="I524" s="193"/>
    </row>
    <row r="525" spans="1:9" ht="105.75" customHeight="1" outlineLevel="3">
      <c r="A525" s="4" t="s">
        <v>550</v>
      </c>
      <c r="B525" s="4" t="s">
        <v>311</v>
      </c>
      <c r="C525" s="4" t="s">
        <v>313</v>
      </c>
      <c r="D525" s="4"/>
      <c r="E525" s="6" t="s">
        <v>314</v>
      </c>
      <c r="F525" s="5">
        <v>268004.06</v>
      </c>
      <c r="G525" s="5">
        <v>267797.44</v>
      </c>
      <c r="H525" s="202">
        <f t="shared" ref="H525:H588" si="8">(G525/F525)*100</f>
        <v>99.922904153019175</v>
      </c>
      <c r="I525" s="193"/>
    </row>
    <row r="526" spans="1:9" ht="141.75" outlineLevel="4">
      <c r="A526" s="4" t="s">
        <v>550</v>
      </c>
      <c r="B526" s="4" t="s">
        <v>311</v>
      </c>
      <c r="C526" s="4" t="s">
        <v>315</v>
      </c>
      <c r="D526" s="4"/>
      <c r="E526" s="6" t="s">
        <v>316</v>
      </c>
      <c r="F526" s="5">
        <v>39932.410000000003</v>
      </c>
      <c r="G526" s="5">
        <v>39932.410000000003</v>
      </c>
      <c r="H526" s="202">
        <f t="shared" si="8"/>
        <v>100</v>
      </c>
      <c r="I526" s="193"/>
    </row>
    <row r="527" spans="1:9" ht="63" outlineLevel="5">
      <c r="A527" s="4" t="s">
        <v>550</v>
      </c>
      <c r="B527" s="4" t="s">
        <v>311</v>
      </c>
      <c r="C527" s="4" t="s">
        <v>317</v>
      </c>
      <c r="D527" s="4"/>
      <c r="E527" s="6" t="s">
        <v>119</v>
      </c>
      <c r="F527" s="5">
        <v>39932.410000000003</v>
      </c>
      <c r="G527" s="5">
        <v>39932.410000000003</v>
      </c>
      <c r="H527" s="202">
        <f t="shared" si="8"/>
        <v>100</v>
      </c>
      <c r="I527" s="193"/>
    </row>
    <row r="528" spans="1:9" ht="63" outlineLevel="7">
      <c r="A528" s="4" t="s">
        <v>550</v>
      </c>
      <c r="B528" s="4" t="s">
        <v>311</v>
      </c>
      <c r="C528" s="4" t="s">
        <v>317</v>
      </c>
      <c r="D528" s="4" t="s">
        <v>79</v>
      </c>
      <c r="E528" s="6" t="s">
        <v>80</v>
      </c>
      <c r="F528" s="5">
        <v>39932.410000000003</v>
      </c>
      <c r="G528" s="5">
        <v>39932.410000000003</v>
      </c>
      <c r="H528" s="202">
        <f t="shared" si="8"/>
        <v>100</v>
      </c>
      <c r="I528" s="193"/>
    </row>
    <row r="529" spans="1:9" ht="47.25" outlineLevel="4">
      <c r="A529" s="4" t="s">
        <v>550</v>
      </c>
      <c r="B529" s="4" t="s">
        <v>311</v>
      </c>
      <c r="C529" s="4" t="s">
        <v>318</v>
      </c>
      <c r="D529" s="4"/>
      <c r="E529" s="6" t="s">
        <v>319</v>
      </c>
      <c r="F529" s="5">
        <v>31965.05</v>
      </c>
      <c r="G529" s="5">
        <v>31962</v>
      </c>
      <c r="H529" s="202">
        <f t="shared" si="8"/>
        <v>99.990458328705884</v>
      </c>
      <c r="I529" s="193"/>
    </row>
    <row r="530" spans="1:9" ht="56.25" customHeight="1" outlineLevel="5">
      <c r="A530" s="4" t="s">
        <v>550</v>
      </c>
      <c r="B530" s="4" t="s">
        <v>311</v>
      </c>
      <c r="C530" s="4" t="s">
        <v>320</v>
      </c>
      <c r="D530" s="4"/>
      <c r="E530" s="6" t="s">
        <v>321</v>
      </c>
      <c r="F530" s="5">
        <v>407.29</v>
      </c>
      <c r="G530" s="5">
        <v>407.29</v>
      </c>
      <c r="H530" s="202">
        <f t="shared" si="8"/>
        <v>100</v>
      </c>
      <c r="I530" s="193"/>
    </row>
    <row r="531" spans="1:9" ht="75" customHeight="1" outlineLevel="7">
      <c r="A531" s="4" t="s">
        <v>550</v>
      </c>
      <c r="B531" s="4" t="s">
        <v>311</v>
      </c>
      <c r="C531" s="4" t="s">
        <v>320</v>
      </c>
      <c r="D531" s="4" t="s">
        <v>79</v>
      </c>
      <c r="E531" s="6" t="s">
        <v>80</v>
      </c>
      <c r="F531" s="5">
        <v>407.29</v>
      </c>
      <c r="G531" s="5">
        <v>407.29</v>
      </c>
      <c r="H531" s="202">
        <f t="shared" si="8"/>
        <v>100</v>
      </c>
      <c r="I531" s="193"/>
    </row>
    <row r="532" spans="1:9" ht="47.25" customHeight="1" outlineLevel="5">
      <c r="A532" s="4" t="s">
        <v>550</v>
      </c>
      <c r="B532" s="4" t="s">
        <v>311</v>
      </c>
      <c r="C532" s="4" t="s">
        <v>322</v>
      </c>
      <c r="D532" s="4"/>
      <c r="E532" s="6" t="s">
        <v>323</v>
      </c>
      <c r="F532" s="5">
        <v>1426.85</v>
      </c>
      <c r="G532" s="5">
        <v>1423.81</v>
      </c>
      <c r="H532" s="202">
        <f t="shared" si="8"/>
        <v>99.7869432666363</v>
      </c>
      <c r="I532" s="193"/>
    </row>
    <row r="533" spans="1:9" ht="77.25" customHeight="1" outlineLevel="7">
      <c r="A533" s="4" t="s">
        <v>550</v>
      </c>
      <c r="B533" s="4" t="s">
        <v>311</v>
      </c>
      <c r="C533" s="4" t="s">
        <v>322</v>
      </c>
      <c r="D533" s="4" t="s">
        <v>79</v>
      </c>
      <c r="E533" s="6" t="s">
        <v>80</v>
      </c>
      <c r="F533" s="5">
        <v>1426.85</v>
      </c>
      <c r="G533" s="5">
        <v>1423.81</v>
      </c>
      <c r="H533" s="202">
        <f t="shared" si="8"/>
        <v>99.7869432666363</v>
      </c>
      <c r="I533" s="193"/>
    </row>
    <row r="534" spans="1:9" ht="82.5" customHeight="1" outlineLevel="5">
      <c r="A534" s="4" t="s">
        <v>550</v>
      </c>
      <c r="B534" s="4" t="s">
        <v>311</v>
      </c>
      <c r="C534" s="4" t="s">
        <v>324</v>
      </c>
      <c r="D534" s="4"/>
      <c r="E534" s="6" t="s">
        <v>306</v>
      </c>
      <c r="F534" s="5">
        <v>18130.900000000001</v>
      </c>
      <c r="G534" s="5">
        <v>18130.900000000001</v>
      </c>
      <c r="H534" s="202">
        <f t="shared" si="8"/>
        <v>100</v>
      </c>
      <c r="I534" s="193"/>
    </row>
    <row r="535" spans="1:9" ht="63" outlineLevel="7">
      <c r="A535" s="4" t="s">
        <v>550</v>
      </c>
      <c r="B535" s="4" t="s">
        <v>311</v>
      </c>
      <c r="C535" s="4" t="s">
        <v>324</v>
      </c>
      <c r="D535" s="4" t="s">
        <v>79</v>
      </c>
      <c r="E535" s="6" t="s">
        <v>80</v>
      </c>
      <c r="F535" s="5">
        <v>18130.900000000001</v>
      </c>
      <c r="G535" s="5">
        <v>18130.900000000001</v>
      </c>
      <c r="H535" s="202">
        <f t="shared" si="8"/>
        <v>100</v>
      </c>
      <c r="I535" s="193"/>
    </row>
    <row r="536" spans="1:9" ht="63" outlineLevel="5">
      <c r="A536" s="4" t="s">
        <v>550</v>
      </c>
      <c r="B536" s="4" t="s">
        <v>311</v>
      </c>
      <c r="C536" s="4" t="s">
        <v>1008</v>
      </c>
      <c r="D536" s="4"/>
      <c r="E536" s="6" t="s">
        <v>1009</v>
      </c>
      <c r="F536" s="5">
        <v>12000</v>
      </c>
      <c r="G536" s="5">
        <v>12000</v>
      </c>
      <c r="H536" s="202">
        <f t="shared" si="8"/>
        <v>100</v>
      </c>
      <c r="I536" s="193"/>
    </row>
    <row r="537" spans="1:9" ht="63" outlineLevel="7">
      <c r="A537" s="4" t="s">
        <v>550</v>
      </c>
      <c r="B537" s="4" t="s">
        <v>311</v>
      </c>
      <c r="C537" s="4" t="s">
        <v>1008</v>
      </c>
      <c r="D537" s="4" t="s">
        <v>79</v>
      </c>
      <c r="E537" s="6" t="s">
        <v>80</v>
      </c>
      <c r="F537" s="5">
        <v>12000</v>
      </c>
      <c r="G537" s="5">
        <v>12000</v>
      </c>
      <c r="H537" s="202">
        <f t="shared" si="8"/>
        <v>100</v>
      </c>
      <c r="I537" s="193"/>
    </row>
    <row r="538" spans="1:9" ht="78.75" outlineLevel="4">
      <c r="A538" s="4" t="s">
        <v>550</v>
      </c>
      <c r="B538" s="4" t="s">
        <v>311</v>
      </c>
      <c r="C538" s="4" t="s">
        <v>325</v>
      </c>
      <c r="D538" s="4"/>
      <c r="E538" s="6" t="s">
        <v>308</v>
      </c>
      <c r="F538" s="5">
        <v>164028.06</v>
      </c>
      <c r="G538" s="5">
        <v>163939.37</v>
      </c>
      <c r="H538" s="202">
        <f t="shared" si="8"/>
        <v>99.945929982955349</v>
      </c>
      <c r="I538" s="193"/>
    </row>
    <row r="539" spans="1:9" ht="63" outlineLevel="5">
      <c r="A539" s="4" t="s">
        <v>550</v>
      </c>
      <c r="B539" s="4" t="s">
        <v>311</v>
      </c>
      <c r="C539" s="4" t="s">
        <v>326</v>
      </c>
      <c r="D539" s="4"/>
      <c r="E539" s="6" t="s">
        <v>310</v>
      </c>
      <c r="F539" s="5">
        <v>164028.06</v>
      </c>
      <c r="G539" s="5">
        <v>163939.37</v>
      </c>
      <c r="H539" s="202">
        <f t="shared" si="8"/>
        <v>99.945929982955349</v>
      </c>
      <c r="I539" s="193"/>
    </row>
    <row r="540" spans="1:9" ht="63" outlineLevel="7">
      <c r="A540" s="4" t="s">
        <v>550</v>
      </c>
      <c r="B540" s="4" t="s">
        <v>311</v>
      </c>
      <c r="C540" s="4" t="s">
        <v>326</v>
      </c>
      <c r="D540" s="4" t="s">
        <v>79</v>
      </c>
      <c r="E540" s="6" t="s">
        <v>80</v>
      </c>
      <c r="F540" s="5">
        <v>164028.06</v>
      </c>
      <c r="G540" s="5">
        <v>163939.37</v>
      </c>
      <c r="H540" s="202">
        <f t="shared" si="8"/>
        <v>99.945929982955349</v>
      </c>
      <c r="I540" s="193"/>
    </row>
    <row r="541" spans="1:9" ht="315" outlineLevel="4">
      <c r="A541" s="4" t="s">
        <v>550</v>
      </c>
      <c r="B541" s="4" t="s">
        <v>311</v>
      </c>
      <c r="C541" s="4" t="s">
        <v>327</v>
      </c>
      <c r="D541" s="4"/>
      <c r="E541" s="7" t="s">
        <v>328</v>
      </c>
      <c r="F541" s="5">
        <v>5899.4</v>
      </c>
      <c r="G541" s="5">
        <v>5899.4</v>
      </c>
      <c r="H541" s="202">
        <f t="shared" si="8"/>
        <v>100</v>
      </c>
      <c r="I541" s="193"/>
    </row>
    <row r="542" spans="1:9" ht="299.25" outlineLevel="5">
      <c r="A542" s="4" t="s">
        <v>550</v>
      </c>
      <c r="B542" s="4" t="s">
        <v>311</v>
      </c>
      <c r="C542" s="4" t="s">
        <v>329</v>
      </c>
      <c r="D542" s="4"/>
      <c r="E542" s="7" t="s">
        <v>330</v>
      </c>
      <c r="F542" s="5">
        <v>5899.4</v>
      </c>
      <c r="G542" s="5">
        <v>5899.4</v>
      </c>
      <c r="H542" s="202">
        <f t="shared" si="8"/>
        <v>100</v>
      </c>
      <c r="I542" s="193"/>
    </row>
    <row r="543" spans="1:9" ht="63" outlineLevel="7">
      <c r="A543" s="4" t="s">
        <v>550</v>
      </c>
      <c r="B543" s="4" t="s">
        <v>311</v>
      </c>
      <c r="C543" s="4" t="s">
        <v>329</v>
      </c>
      <c r="D543" s="4" t="s">
        <v>79</v>
      </c>
      <c r="E543" s="6" t="s">
        <v>80</v>
      </c>
      <c r="F543" s="5">
        <v>5899.4</v>
      </c>
      <c r="G543" s="5">
        <v>5899.4</v>
      </c>
      <c r="H543" s="202">
        <f t="shared" si="8"/>
        <v>100</v>
      </c>
      <c r="I543" s="193"/>
    </row>
    <row r="544" spans="1:9" ht="47.25" outlineLevel="4">
      <c r="A544" s="4" t="s">
        <v>550</v>
      </c>
      <c r="B544" s="4" t="s">
        <v>311</v>
      </c>
      <c r="C544" s="4" t="s">
        <v>331</v>
      </c>
      <c r="D544" s="4"/>
      <c r="E544" s="6" t="s">
        <v>332</v>
      </c>
      <c r="F544" s="5">
        <v>25547.95</v>
      </c>
      <c r="G544" s="5">
        <v>25433.06</v>
      </c>
      <c r="H544" s="202">
        <f t="shared" si="8"/>
        <v>99.550296599140054</v>
      </c>
      <c r="I544" s="193"/>
    </row>
    <row r="545" spans="1:9" ht="94.5" outlineLevel="5">
      <c r="A545" s="4" t="s">
        <v>550</v>
      </c>
      <c r="B545" s="4" t="s">
        <v>311</v>
      </c>
      <c r="C545" s="4" t="s">
        <v>333</v>
      </c>
      <c r="D545" s="4"/>
      <c r="E545" s="6" t="s">
        <v>334</v>
      </c>
      <c r="F545" s="5">
        <v>12143.6</v>
      </c>
      <c r="G545" s="5">
        <v>12143.6</v>
      </c>
      <c r="H545" s="202">
        <f t="shared" si="8"/>
        <v>100</v>
      </c>
      <c r="I545" s="193"/>
    </row>
    <row r="546" spans="1:9" ht="63" outlineLevel="7">
      <c r="A546" s="4" t="s">
        <v>550</v>
      </c>
      <c r="B546" s="4" t="s">
        <v>311</v>
      </c>
      <c r="C546" s="4" t="s">
        <v>333</v>
      </c>
      <c r="D546" s="4" t="s">
        <v>79</v>
      </c>
      <c r="E546" s="6" t="s">
        <v>80</v>
      </c>
      <c r="F546" s="5">
        <v>12143.6</v>
      </c>
      <c r="G546" s="5">
        <v>12143.6</v>
      </c>
      <c r="H546" s="202">
        <f t="shared" si="8"/>
        <v>100</v>
      </c>
      <c r="I546" s="193"/>
    </row>
    <row r="547" spans="1:9" ht="78.75" outlineLevel="5">
      <c r="A547" s="4" t="s">
        <v>550</v>
      </c>
      <c r="B547" s="4" t="s">
        <v>311</v>
      </c>
      <c r="C547" s="4" t="s">
        <v>335</v>
      </c>
      <c r="D547" s="4"/>
      <c r="E547" s="6" t="s">
        <v>336</v>
      </c>
      <c r="F547" s="5">
        <v>13404.35</v>
      </c>
      <c r="G547" s="5">
        <v>13289.46</v>
      </c>
      <c r="H547" s="202">
        <f t="shared" si="8"/>
        <v>99.142890181172518</v>
      </c>
      <c r="I547" s="193"/>
    </row>
    <row r="548" spans="1:9" ht="63" outlineLevel="7">
      <c r="A548" s="4" t="s">
        <v>550</v>
      </c>
      <c r="B548" s="4" t="s">
        <v>311</v>
      </c>
      <c r="C548" s="4" t="s">
        <v>335</v>
      </c>
      <c r="D548" s="4" t="s">
        <v>79</v>
      </c>
      <c r="E548" s="6" t="s">
        <v>80</v>
      </c>
      <c r="F548" s="5">
        <v>13404.35</v>
      </c>
      <c r="G548" s="5">
        <v>13289.46</v>
      </c>
      <c r="H548" s="202">
        <f t="shared" si="8"/>
        <v>99.142890181172518</v>
      </c>
      <c r="I548" s="193"/>
    </row>
    <row r="549" spans="1:9" ht="63" outlineLevel="4">
      <c r="A549" s="4" t="s">
        <v>550</v>
      </c>
      <c r="B549" s="4" t="s">
        <v>311</v>
      </c>
      <c r="C549" s="4" t="s">
        <v>337</v>
      </c>
      <c r="D549" s="4"/>
      <c r="E549" s="6" t="s">
        <v>338</v>
      </c>
      <c r="F549" s="5">
        <v>631.20000000000005</v>
      </c>
      <c r="G549" s="5">
        <v>631.20000000000005</v>
      </c>
      <c r="H549" s="202">
        <f t="shared" si="8"/>
        <v>100</v>
      </c>
      <c r="I549" s="193"/>
    </row>
    <row r="550" spans="1:9" ht="126" outlineLevel="5">
      <c r="A550" s="4" t="s">
        <v>550</v>
      </c>
      <c r="B550" s="4" t="s">
        <v>311</v>
      </c>
      <c r="C550" s="4" t="s">
        <v>1010</v>
      </c>
      <c r="D550" s="4"/>
      <c r="E550" s="6" t="s">
        <v>1011</v>
      </c>
      <c r="F550" s="5">
        <v>631.20000000000005</v>
      </c>
      <c r="G550" s="5">
        <v>631.20000000000005</v>
      </c>
      <c r="H550" s="202">
        <f t="shared" si="8"/>
        <v>100</v>
      </c>
      <c r="I550" s="193"/>
    </row>
    <row r="551" spans="1:9" ht="63" outlineLevel="7">
      <c r="A551" s="4" t="s">
        <v>550</v>
      </c>
      <c r="B551" s="4" t="s">
        <v>311</v>
      </c>
      <c r="C551" s="4" t="s">
        <v>1010</v>
      </c>
      <c r="D551" s="4" t="s">
        <v>79</v>
      </c>
      <c r="E551" s="6" t="s">
        <v>80</v>
      </c>
      <c r="F551" s="5">
        <v>631.20000000000005</v>
      </c>
      <c r="G551" s="5">
        <v>631.20000000000005</v>
      </c>
      <c r="H551" s="202">
        <f t="shared" si="8"/>
        <v>100</v>
      </c>
      <c r="I551" s="193"/>
    </row>
    <row r="552" spans="1:9" ht="15.75" outlineLevel="1">
      <c r="A552" s="4" t="s">
        <v>550</v>
      </c>
      <c r="B552" s="4" t="s">
        <v>339</v>
      </c>
      <c r="C552" s="4"/>
      <c r="D552" s="4"/>
      <c r="E552" s="20" t="s">
        <v>340</v>
      </c>
      <c r="F552" s="5">
        <v>24387.200000000001</v>
      </c>
      <c r="G552" s="5">
        <v>24387.200000000001</v>
      </c>
      <c r="H552" s="202">
        <f t="shared" si="8"/>
        <v>100</v>
      </c>
      <c r="I552" s="193"/>
    </row>
    <row r="553" spans="1:9" ht="37.5" customHeight="1" outlineLevel="2">
      <c r="A553" s="4" t="s">
        <v>550</v>
      </c>
      <c r="B553" s="4" t="s">
        <v>339</v>
      </c>
      <c r="C553" s="4" t="s">
        <v>293</v>
      </c>
      <c r="D553" s="4"/>
      <c r="E553" s="6" t="s">
        <v>294</v>
      </c>
      <c r="F553" s="5">
        <v>24387.200000000001</v>
      </c>
      <c r="G553" s="5">
        <v>24387.200000000001</v>
      </c>
      <c r="H553" s="202">
        <f t="shared" si="8"/>
        <v>100</v>
      </c>
      <c r="I553" s="193"/>
    </row>
    <row r="554" spans="1:9" ht="47.25" outlineLevel="3">
      <c r="A554" s="4" t="s">
        <v>550</v>
      </c>
      <c r="B554" s="4" t="s">
        <v>339</v>
      </c>
      <c r="C554" s="4" t="s">
        <v>341</v>
      </c>
      <c r="D554" s="4"/>
      <c r="E554" s="6" t="s">
        <v>342</v>
      </c>
      <c r="F554" s="5">
        <v>24387.200000000001</v>
      </c>
      <c r="G554" s="5">
        <v>24387.200000000001</v>
      </c>
      <c r="H554" s="202">
        <f t="shared" si="8"/>
        <v>100</v>
      </c>
      <c r="I554" s="193"/>
    </row>
    <row r="555" spans="1:9" ht="63" outlineLevel="4">
      <c r="A555" s="4" t="s">
        <v>550</v>
      </c>
      <c r="B555" s="4" t="s">
        <v>339</v>
      </c>
      <c r="C555" s="4" t="s">
        <v>343</v>
      </c>
      <c r="D555" s="4"/>
      <c r="E555" s="6" t="s">
        <v>344</v>
      </c>
      <c r="F555" s="5">
        <v>24387.200000000001</v>
      </c>
      <c r="G555" s="5">
        <v>24387.200000000001</v>
      </c>
      <c r="H555" s="202">
        <f t="shared" si="8"/>
        <v>100</v>
      </c>
      <c r="I555" s="193"/>
    </row>
    <row r="556" spans="1:9" ht="63" outlineLevel="5">
      <c r="A556" s="4" t="s">
        <v>550</v>
      </c>
      <c r="B556" s="4" t="s">
        <v>339</v>
      </c>
      <c r="C556" s="4" t="s">
        <v>345</v>
      </c>
      <c r="D556" s="4"/>
      <c r="E556" s="6" t="s">
        <v>119</v>
      </c>
      <c r="F556" s="5">
        <v>24387.200000000001</v>
      </c>
      <c r="G556" s="5">
        <v>24387.200000000001</v>
      </c>
      <c r="H556" s="202">
        <f t="shared" si="8"/>
        <v>100</v>
      </c>
      <c r="I556" s="193"/>
    </row>
    <row r="557" spans="1:9" ht="63" outlineLevel="7">
      <c r="A557" s="4" t="s">
        <v>550</v>
      </c>
      <c r="B557" s="4" t="s">
        <v>339</v>
      </c>
      <c r="C557" s="4" t="s">
        <v>345</v>
      </c>
      <c r="D557" s="4" t="s">
        <v>79</v>
      </c>
      <c r="E557" s="6" t="s">
        <v>80</v>
      </c>
      <c r="F557" s="5">
        <v>24387.200000000001</v>
      </c>
      <c r="G557" s="5">
        <v>24387.200000000001</v>
      </c>
      <c r="H557" s="202">
        <f t="shared" si="8"/>
        <v>100</v>
      </c>
      <c r="I557" s="193"/>
    </row>
    <row r="558" spans="1:9" ht="31.5" outlineLevel="1">
      <c r="A558" s="4" t="s">
        <v>550</v>
      </c>
      <c r="B558" s="4" t="s">
        <v>388</v>
      </c>
      <c r="C558" s="4"/>
      <c r="D558" s="4"/>
      <c r="E558" s="20" t="s">
        <v>389</v>
      </c>
      <c r="F558" s="5">
        <v>15939.01</v>
      </c>
      <c r="G558" s="5">
        <v>14027.6</v>
      </c>
      <c r="H558" s="202">
        <f t="shared" si="8"/>
        <v>88.007975401232571</v>
      </c>
      <c r="I558" s="193"/>
    </row>
    <row r="559" spans="1:9" ht="31.5" outlineLevel="2">
      <c r="A559" s="4" t="s">
        <v>550</v>
      </c>
      <c r="B559" s="4" t="s">
        <v>388</v>
      </c>
      <c r="C559" s="4" t="s">
        <v>293</v>
      </c>
      <c r="D559" s="4"/>
      <c r="E559" s="6" t="s">
        <v>294</v>
      </c>
      <c r="F559" s="5">
        <v>8755.89</v>
      </c>
      <c r="G559" s="5">
        <v>8712.5</v>
      </c>
      <c r="H559" s="202">
        <f t="shared" si="8"/>
        <v>99.504447863095592</v>
      </c>
      <c r="I559" s="193"/>
    </row>
    <row r="560" spans="1:9" ht="31.5" outlineLevel="3">
      <c r="A560" s="4" t="s">
        <v>550</v>
      </c>
      <c r="B560" s="4" t="s">
        <v>388</v>
      </c>
      <c r="C560" s="4" t="s">
        <v>390</v>
      </c>
      <c r="D560" s="4"/>
      <c r="E560" s="6" t="s">
        <v>391</v>
      </c>
      <c r="F560" s="5">
        <v>255.89</v>
      </c>
      <c r="G560" s="5">
        <v>255.89</v>
      </c>
      <c r="H560" s="202">
        <f t="shared" si="8"/>
        <v>100</v>
      </c>
      <c r="I560" s="193"/>
    </row>
    <row r="561" spans="1:9" ht="31.5" outlineLevel="4">
      <c r="A561" s="4" t="s">
        <v>550</v>
      </c>
      <c r="B561" s="4" t="s">
        <v>388</v>
      </c>
      <c r="C561" s="4" t="s">
        <v>392</v>
      </c>
      <c r="D561" s="4"/>
      <c r="E561" s="6" t="s">
        <v>393</v>
      </c>
      <c r="F561" s="5">
        <v>219.89</v>
      </c>
      <c r="G561" s="5">
        <v>219.89</v>
      </c>
      <c r="H561" s="202">
        <f t="shared" si="8"/>
        <v>100</v>
      </c>
      <c r="I561" s="193"/>
    </row>
    <row r="562" spans="1:9" ht="31.5" outlineLevel="5">
      <c r="A562" s="4" t="s">
        <v>550</v>
      </c>
      <c r="B562" s="4" t="s">
        <v>388</v>
      </c>
      <c r="C562" s="4" t="s">
        <v>394</v>
      </c>
      <c r="D562" s="4"/>
      <c r="E562" s="6" t="s">
        <v>395</v>
      </c>
      <c r="F562" s="5">
        <v>219.89</v>
      </c>
      <c r="G562" s="5">
        <v>219.89</v>
      </c>
      <c r="H562" s="202">
        <f t="shared" si="8"/>
        <v>100</v>
      </c>
      <c r="I562" s="193"/>
    </row>
    <row r="563" spans="1:9" ht="47.25" outlineLevel="7">
      <c r="A563" s="4" t="s">
        <v>550</v>
      </c>
      <c r="B563" s="4" t="s">
        <v>388</v>
      </c>
      <c r="C563" s="4" t="s">
        <v>394</v>
      </c>
      <c r="D563" s="4" t="s">
        <v>17</v>
      </c>
      <c r="E563" s="6" t="s">
        <v>18</v>
      </c>
      <c r="F563" s="5">
        <v>219.89</v>
      </c>
      <c r="G563" s="5">
        <v>219.89</v>
      </c>
      <c r="H563" s="202">
        <f t="shared" si="8"/>
        <v>100</v>
      </c>
      <c r="I563" s="193"/>
    </row>
    <row r="564" spans="1:9" ht="47.25" outlineLevel="4">
      <c r="A564" s="4" t="s">
        <v>550</v>
      </c>
      <c r="B564" s="4" t="s">
        <v>388</v>
      </c>
      <c r="C564" s="4" t="s">
        <v>396</v>
      </c>
      <c r="D564" s="4"/>
      <c r="E564" s="6" t="s">
        <v>397</v>
      </c>
      <c r="F564" s="5">
        <v>36</v>
      </c>
      <c r="G564" s="5">
        <v>36</v>
      </c>
      <c r="H564" s="202">
        <f t="shared" si="8"/>
        <v>100</v>
      </c>
      <c r="I564" s="193"/>
    </row>
    <row r="565" spans="1:9" ht="78.75" outlineLevel="5">
      <c r="A565" s="4" t="s">
        <v>550</v>
      </c>
      <c r="B565" s="4" t="s">
        <v>388</v>
      </c>
      <c r="C565" s="4" t="s">
        <v>398</v>
      </c>
      <c r="D565" s="4"/>
      <c r="E565" s="6" t="s">
        <v>399</v>
      </c>
      <c r="F565" s="5">
        <v>36</v>
      </c>
      <c r="G565" s="5">
        <v>36</v>
      </c>
      <c r="H565" s="202">
        <f t="shared" si="8"/>
        <v>100</v>
      </c>
      <c r="I565" s="193"/>
    </row>
    <row r="566" spans="1:9" ht="63" outlineLevel="7">
      <c r="A566" s="4" t="s">
        <v>550</v>
      </c>
      <c r="B566" s="4" t="s">
        <v>388</v>
      </c>
      <c r="C566" s="4" t="s">
        <v>398</v>
      </c>
      <c r="D566" s="4" t="s">
        <v>79</v>
      </c>
      <c r="E566" s="6" t="s">
        <v>80</v>
      </c>
      <c r="F566" s="5">
        <v>36</v>
      </c>
      <c r="G566" s="5">
        <v>36</v>
      </c>
      <c r="H566" s="202">
        <f t="shared" si="8"/>
        <v>100</v>
      </c>
      <c r="I566" s="193"/>
    </row>
    <row r="567" spans="1:9" ht="53.25" customHeight="1" outlineLevel="3">
      <c r="A567" s="4" t="s">
        <v>550</v>
      </c>
      <c r="B567" s="4" t="s">
        <v>388</v>
      </c>
      <c r="C567" s="4" t="s">
        <v>400</v>
      </c>
      <c r="D567" s="4"/>
      <c r="E567" s="6" t="s">
        <v>401</v>
      </c>
      <c r="F567" s="5">
        <v>8500</v>
      </c>
      <c r="G567" s="5">
        <v>8456.6</v>
      </c>
      <c r="H567" s="202">
        <f t="shared" si="8"/>
        <v>99.489411764705878</v>
      </c>
      <c r="I567" s="193"/>
    </row>
    <row r="568" spans="1:9" ht="58.5" customHeight="1" outlineLevel="4">
      <c r="A568" s="4" t="s">
        <v>550</v>
      </c>
      <c r="B568" s="4" t="s">
        <v>388</v>
      </c>
      <c r="C568" s="4" t="s">
        <v>402</v>
      </c>
      <c r="D568" s="4"/>
      <c r="E568" s="6" t="s">
        <v>403</v>
      </c>
      <c r="F568" s="5">
        <v>8400</v>
      </c>
      <c r="G568" s="5">
        <v>8357.1</v>
      </c>
      <c r="H568" s="202">
        <f t="shared" si="8"/>
        <v>99.489285714285714</v>
      </c>
      <c r="I568" s="193"/>
    </row>
    <row r="569" spans="1:9" ht="31.5" outlineLevel="5">
      <c r="A569" s="4" t="s">
        <v>550</v>
      </c>
      <c r="B569" s="4" t="s">
        <v>388</v>
      </c>
      <c r="C569" s="4" t="s">
        <v>404</v>
      </c>
      <c r="D569" s="4"/>
      <c r="E569" s="6" t="s">
        <v>16</v>
      </c>
      <c r="F569" s="5">
        <v>8400</v>
      </c>
      <c r="G569" s="5">
        <v>8357.1</v>
      </c>
      <c r="H569" s="202">
        <f t="shared" si="8"/>
        <v>99.489285714285714</v>
      </c>
      <c r="I569" s="193"/>
    </row>
    <row r="570" spans="1:9" ht="124.5" customHeight="1" outlineLevel="7">
      <c r="A570" s="4" t="s">
        <v>550</v>
      </c>
      <c r="B570" s="4" t="s">
        <v>388</v>
      </c>
      <c r="C570" s="4" t="s">
        <v>404</v>
      </c>
      <c r="D570" s="4" t="s">
        <v>5</v>
      </c>
      <c r="E570" s="6" t="s">
        <v>6</v>
      </c>
      <c r="F570" s="5">
        <v>7922.8</v>
      </c>
      <c r="G570" s="5">
        <v>7882.44</v>
      </c>
      <c r="H570" s="202">
        <f t="shared" si="8"/>
        <v>99.490584136921285</v>
      </c>
      <c r="I570" s="193"/>
    </row>
    <row r="571" spans="1:9" ht="57" customHeight="1" outlineLevel="7">
      <c r="A571" s="4" t="s">
        <v>550</v>
      </c>
      <c r="B571" s="4" t="s">
        <v>388</v>
      </c>
      <c r="C571" s="4" t="s">
        <v>404</v>
      </c>
      <c r="D571" s="4" t="s">
        <v>17</v>
      </c>
      <c r="E571" s="6" t="s">
        <v>18</v>
      </c>
      <c r="F571" s="5">
        <v>477.2</v>
      </c>
      <c r="G571" s="5">
        <v>474.66</v>
      </c>
      <c r="H571" s="202">
        <f t="shared" si="8"/>
        <v>99.4677284157586</v>
      </c>
      <c r="I571" s="193"/>
    </row>
    <row r="572" spans="1:9" ht="47.25" outlineLevel="4">
      <c r="A572" s="4" t="s">
        <v>550</v>
      </c>
      <c r="B572" s="4" t="s">
        <v>388</v>
      </c>
      <c r="C572" s="4" t="s">
        <v>405</v>
      </c>
      <c r="D572" s="4"/>
      <c r="E572" s="6" t="s">
        <v>406</v>
      </c>
      <c r="F572" s="5">
        <v>100</v>
      </c>
      <c r="G572" s="5">
        <v>99.5</v>
      </c>
      <c r="H572" s="202">
        <f t="shared" si="8"/>
        <v>99.5</v>
      </c>
      <c r="I572" s="193"/>
    </row>
    <row r="573" spans="1:9" ht="70.5" customHeight="1" outlineLevel="5">
      <c r="A573" s="4" t="s">
        <v>550</v>
      </c>
      <c r="B573" s="4" t="s">
        <v>388</v>
      </c>
      <c r="C573" s="4" t="s">
        <v>407</v>
      </c>
      <c r="D573" s="4"/>
      <c r="E573" s="6" t="s">
        <v>408</v>
      </c>
      <c r="F573" s="5">
        <v>100</v>
      </c>
      <c r="G573" s="5">
        <v>99.5</v>
      </c>
      <c r="H573" s="202">
        <f t="shared" si="8"/>
        <v>99.5</v>
      </c>
      <c r="I573" s="193"/>
    </row>
    <row r="574" spans="1:9" ht="47.25" outlineLevel="7">
      <c r="A574" s="4" t="s">
        <v>550</v>
      </c>
      <c r="B574" s="4" t="s">
        <v>388</v>
      </c>
      <c r="C574" s="4" t="s">
        <v>407</v>
      </c>
      <c r="D574" s="4" t="s">
        <v>17</v>
      </c>
      <c r="E574" s="6" t="s">
        <v>18</v>
      </c>
      <c r="F574" s="5">
        <v>100</v>
      </c>
      <c r="G574" s="5">
        <v>99.5</v>
      </c>
      <c r="H574" s="202">
        <f t="shared" si="8"/>
        <v>99.5</v>
      </c>
      <c r="I574" s="193"/>
    </row>
    <row r="575" spans="1:9" ht="63" outlineLevel="2">
      <c r="A575" s="4" t="s">
        <v>550</v>
      </c>
      <c r="B575" s="4" t="s">
        <v>388</v>
      </c>
      <c r="C575" s="4" t="s">
        <v>56</v>
      </c>
      <c r="D575" s="4"/>
      <c r="E575" s="6" t="s">
        <v>57</v>
      </c>
      <c r="F575" s="5">
        <v>345.64</v>
      </c>
      <c r="G575" s="5">
        <v>345.4</v>
      </c>
      <c r="H575" s="202">
        <f t="shared" si="8"/>
        <v>99.930563592176824</v>
      </c>
      <c r="I575" s="193"/>
    </row>
    <row r="576" spans="1:9" ht="31.5" outlineLevel="3">
      <c r="A576" s="4" t="s">
        <v>550</v>
      </c>
      <c r="B576" s="4" t="s">
        <v>388</v>
      </c>
      <c r="C576" s="4" t="s">
        <v>411</v>
      </c>
      <c r="D576" s="4"/>
      <c r="E576" s="6" t="s">
        <v>412</v>
      </c>
      <c r="F576" s="5">
        <v>345.64</v>
      </c>
      <c r="G576" s="5">
        <v>345.4</v>
      </c>
      <c r="H576" s="202">
        <f t="shared" si="8"/>
        <v>99.930563592176824</v>
      </c>
      <c r="I576" s="193"/>
    </row>
    <row r="577" spans="1:9" ht="63" outlineLevel="4">
      <c r="A577" s="4" t="s">
        <v>550</v>
      </c>
      <c r="B577" s="4" t="s">
        <v>388</v>
      </c>
      <c r="C577" s="4" t="s">
        <v>1017</v>
      </c>
      <c r="D577" s="4"/>
      <c r="E577" s="6" t="s">
        <v>413</v>
      </c>
      <c r="F577" s="5">
        <v>345.64</v>
      </c>
      <c r="G577" s="5">
        <v>345.4</v>
      </c>
      <c r="H577" s="202">
        <f t="shared" si="8"/>
        <v>99.930563592176824</v>
      </c>
      <c r="I577" s="193"/>
    </row>
    <row r="578" spans="1:9" ht="63" outlineLevel="5">
      <c r="A578" s="4" t="s">
        <v>550</v>
      </c>
      <c r="B578" s="4" t="s">
        <v>388</v>
      </c>
      <c r="C578" s="4" t="s">
        <v>1018</v>
      </c>
      <c r="D578" s="4"/>
      <c r="E578" s="6" t="s">
        <v>414</v>
      </c>
      <c r="F578" s="5">
        <v>142.24</v>
      </c>
      <c r="G578" s="5">
        <v>142.03</v>
      </c>
      <c r="H578" s="202">
        <f t="shared" si="8"/>
        <v>99.8523622047244</v>
      </c>
      <c r="I578" s="193"/>
    </row>
    <row r="579" spans="1:9" ht="63" outlineLevel="7">
      <c r="A579" s="4" t="s">
        <v>550</v>
      </c>
      <c r="B579" s="4" t="s">
        <v>388</v>
      </c>
      <c r="C579" s="4" t="s">
        <v>1018</v>
      </c>
      <c r="D579" s="4" t="s">
        <v>79</v>
      </c>
      <c r="E579" s="6" t="s">
        <v>80</v>
      </c>
      <c r="F579" s="5">
        <v>142.24</v>
      </c>
      <c r="G579" s="5">
        <v>142.03</v>
      </c>
      <c r="H579" s="202">
        <f t="shared" si="8"/>
        <v>99.8523622047244</v>
      </c>
      <c r="I579" s="193"/>
    </row>
    <row r="580" spans="1:9" ht="31.5" outlineLevel="5">
      <c r="A580" s="4" t="s">
        <v>550</v>
      </c>
      <c r="B580" s="4" t="s">
        <v>388</v>
      </c>
      <c r="C580" s="4" t="s">
        <v>1019</v>
      </c>
      <c r="D580" s="4"/>
      <c r="E580" s="6" t="s">
        <v>1020</v>
      </c>
      <c r="F580" s="5">
        <v>203.4</v>
      </c>
      <c r="G580" s="5">
        <v>203.37</v>
      </c>
      <c r="H580" s="202">
        <f t="shared" si="8"/>
        <v>99.985250737463133</v>
      </c>
      <c r="I580" s="193"/>
    </row>
    <row r="581" spans="1:9" ht="63" outlineLevel="7">
      <c r="A581" s="4" t="s">
        <v>550</v>
      </c>
      <c r="B581" s="4" t="s">
        <v>388</v>
      </c>
      <c r="C581" s="4" t="s">
        <v>1019</v>
      </c>
      <c r="D581" s="4" t="s">
        <v>79</v>
      </c>
      <c r="E581" s="6" t="s">
        <v>80</v>
      </c>
      <c r="F581" s="5">
        <v>203.4</v>
      </c>
      <c r="G581" s="5">
        <v>203.37</v>
      </c>
      <c r="H581" s="202">
        <f t="shared" si="8"/>
        <v>99.985250737463133</v>
      </c>
      <c r="I581" s="193"/>
    </row>
    <row r="582" spans="1:9" ht="63" outlineLevel="2">
      <c r="A582" s="4" t="s">
        <v>550</v>
      </c>
      <c r="B582" s="4" t="s">
        <v>388</v>
      </c>
      <c r="C582" s="4" t="s">
        <v>2</v>
      </c>
      <c r="D582" s="4"/>
      <c r="E582" s="6" t="s">
        <v>3</v>
      </c>
      <c r="F582" s="5">
        <v>103.73</v>
      </c>
      <c r="G582" s="5">
        <v>103.73</v>
      </c>
      <c r="H582" s="202">
        <f t="shared" si="8"/>
        <v>100</v>
      </c>
      <c r="I582" s="193"/>
    </row>
    <row r="583" spans="1:9" ht="47.25" outlineLevel="3">
      <c r="A583" s="4" t="s">
        <v>550</v>
      </c>
      <c r="B583" s="4" t="s">
        <v>388</v>
      </c>
      <c r="C583" s="4" t="s">
        <v>9</v>
      </c>
      <c r="D583" s="4"/>
      <c r="E583" s="6" t="s">
        <v>10</v>
      </c>
      <c r="F583" s="5">
        <v>103.73</v>
      </c>
      <c r="G583" s="5">
        <v>103.73</v>
      </c>
      <c r="H583" s="202">
        <f t="shared" si="8"/>
        <v>100</v>
      </c>
      <c r="I583" s="193"/>
    </row>
    <row r="584" spans="1:9" ht="110.25" outlineLevel="7">
      <c r="A584" s="4" t="s">
        <v>550</v>
      </c>
      <c r="B584" s="4" t="s">
        <v>388</v>
      </c>
      <c r="C584" s="4" t="s">
        <v>9</v>
      </c>
      <c r="D584" s="4" t="s">
        <v>5</v>
      </c>
      <c r="E584" s="6" t="s">
        <v>6</v>
      </c>
      <c r="F584" s="5">
        <v>103.73</v>
      </c>
      <c r="G584" s="5">
        <v>103.73</v>
      </c>
      <c r="H584" s="202">
        <f t="shared" si="8"/>
        <v>100</v>
      </c>
      <c r="I584" s="193"/>
    </row>
    <row r="585" spans="1:9" ht="47.25" outlineLevel="2">
      <c r="A585" s="4" t="s">
        <v>550</v>
      </c>
      <c r="B585" s="4" t="s">
        <v>388</v>
      </c>
      <c r="C585" s="4" t="s">
        <v>122</v>
      </c>
      <c r="D585" s="4"/>
      <c r="E585" s="6" t="s">
        <v>123</v>
      </c>
      <c r="F585" s="5">
        <v>6733.76</v>
      </c>
      <c r="G585" s="5">
        <v>4865.9799999999996</v>
      </c>
      <c r="H585" s="202">
        <f t="shared" si="8"/>
        <v>72.262450696193497</v>
      </c>
      <c r="I585" s="193"/>
    </row>
    <row r="586" spans="1:9" ht="31.5" outlineLevel="3">
      <c r="A586" s="4" t="s">
        <v>550</v>
      </c>
      <c r="B586" s="4" t="s">
        <v>388</v>
      </c>
      <c r="C586" s="4" t="s">
        <v>382</v>
      </c>
      <c r="D586" s="4"/>
      <c r="E586" s="6" t="s">
        <v>383</v>
      </c>
      <c r="F586" s="5">
        <v>4667.5</v>
      </c>
      <c r="G586" s="5">
        <v>2800.34</v>
      </c>
      <c r="H586" s="202">
        <f t="shared" si="8"/>
        <v>59.996572040707022</v>
      </c>
      <c r="I586" s="193"/>
    </row>
    <row r="587" spans="1:9" ht="47.25" outlineLevel="7">
      <c r="A587" s="4" t="s">
        <v>550</v>
      </c>
      <c r="B587" s="4" t="s">
        <v>388</v>
      </c>
      <c r="C587" s="4" t="s">
        <v>382</v>
      </c>
      <c r="D587" s="4" t="s">
        <v>17</v>
      </c>
      <c r="E587" s="6" t="s">
        <v>18</v>
      </c>
      <c r="F587" s="5">
        <v>30</v>
      </c>
      <c r="G587" s="5">
        <v>30</v>
      </c>
      <c r="H587" s="202">
        <f t="shared" si="8"/>
        <v>100</v>
      </c>
      <c r="I587" s="193"/>
    </row>
    <row r="588" spans="1:9" ht="31.5" outlineLevel="7">
      <c r="A588" s="4" t="s">
        <v>550</v>
      </c>
      <c r="B588" s="4" t="s">
        <v>388</v>
      </c>
      <c r="C588" s="4" t="s">
        <v>382</v>
      </c>
      <c r="D588" s="4" t="s">
        <v>384</v>
      </c>
      <c r="E588" s="6" t="s">
        <v>385</v>
      </c>
      <c r="F588" s="5">
        <v>78.430000000000007</v>
      </c>
      <c r="G588" s="5">
        <v>78.430000000000007</v>
      </c>
      <c r="H588" s="202">
        <f t="shared" si="8"/>
        <v>100</v>
      </c>
      <c r="I588" s="193"/>
    </row>
    <row r="589" spans="1:9" ht="63" outlineLevel="7">
      <c r="A589" s="4" t="s">
        <v>550</v>
      </c>
      <c r="B589" s="4" t="s">
        <v>388</v>
      </c>
      <c r="C589" s="4" t="s">
        <v>382</v>
      </c>
      <c r="D589" s="4" t="s">
        <v>79</v>
      </c>
      <c r="E589" s="6" t="s">
        <v>80</v>
      </c>
      <c r="F589" s="5">
        <v>2632.33</v>
      </c>
      <c r="G589" s="5">
        <v>2632.33</v>
      </c>
      <c r="H589" s="202">
        <f t="shared" ref="H589:H652" si="9">(G589/F589)*100</f>
        <v>100</v>
      </c>
      <c r="I589" s="193"/>
    </row>
    <row r="590" spans="1:9" ht="15.75" outlineLevel="7">
      <c r="A590" s="4" t="s">
        <v>550</v>
      </c>
      <c r="B590" s="4" t="s">
        <v>388</v>
      </c>
      <c r="C590" s="4" t="s">
        <v>382</v>
      </c>
      <c r="D590" s="4" t="s">
        <v>21</v>
      </c>
      <c r="E590" s="6" t="s">
        <v>22</v>
      </c>
      <c r="F590" s="5">
        <v>1926.74</v>
      </c>
      <c r="G590" s="5">
        <v>59.58</v>
      </c>
      <c r="H590" s="202">
        <f t="shared" si="9"/>
        <v>3.092269844400386</v>
      </c>
      <c r="I590" s="193"/>
    </row>
    <row r="591" spans="1:9" ht="15.75" outlineLevel="3">
      <c r="A591" s="4" t="s">
        <v>550</v>
      </c>
      <c r="B591" s="4" t="s">
        <v>388</v>
      </c>
      <c r="C591" s="4" t="s">
        <v>386</v>
      </c>
      <c r="D591" s="4"/>
      <c r="E591" s="6" t="s">
        <v>387</v>
      </c>
      <c r="F591" s="5">
        <v>2066.2600000000002</v>
      </c>
      <c r="G591" s="5">
        <v>2065.64</v>
      </c>
      <c r="H591" s="202">
        <f t="shared" si="9"/>
        <v>99.96999409561235</v>
      </c>
      <c r="I591" s="193"/>
    </row>
    <row r="592" spans="1:9" ht="63" outlineLevel="7">
      <c r="A592" s="4" t="s">
        <v>550</v>
      </c>
      <c r="B592" s="4" t="s">
        <v>388</v>
      </c>
      <c r="C592" s="4" t="s">
        <v>386</v>
      </c>
      <c r="D592" s="4" t="s">
        <v>79</v>
      </c>
      <c r="E592" s="6" t="s">
        <v>80</v>
      </c>
      <c r="F592" s="5">
        <v>2065.64</v>
      </c>
      <c r="G592" s="5">
        <v>2065.64</v>
      </c>
      <c r="H592" s="202">
        <f t="shared" si="9"/>
        <v>100</v>
      </c>
      <c r="I592" s="193"/>
    </row>
    <row r="593" spans="1:9" ht="15.75" outlineLevel="7">
      <c r="A593" s="4" t="s">
        <v>550</v>
      </c>
      <c r="B593" s="4" t="s">
        <v>388</v>
      </c>
      <c r="C593" s="4" t="s">
        <v>386</v>
      </c>
      <c r="D593" s="4" t="s">
        <v>21</v>
      </c>
      <c r="E593" s="6" t="s">
        <v>22</v>
      </c>
      <c r="F593" s="5">
        <v>0.61</v>
      </c>
      <c r="G593" s="5">
        <v>0</v>
      </c>
      <c r="H593" s="202">
        <f t="shared" si="9"/>
        <v>0</v>
      </c>
      <c r="I593" s="193"/>
    </row>
    <row r="594" spans="1:9" ht="15.75" outlineLevel="7">
      <c r="A594" s="4" t="s">
        <v>550</v>
      </c>
      <c r="B594" s="4" t="s">
        <v>540</v>
      </c>
      <c r="C594" s="4"/>
      <c r="D594" s="4"/>
      <c r="E594" s="20" t="s">
        <v>541</v>
      </c>
      <c r="F594" s="5">
        <f>F595+F615</f>
        <v>18606.900000000001</v>
      </c>
      <c r="G594" s="5">
        <f>G595+G615</f>
        <v>16255.42</v>
      </c>
      <c r="H594" s="202">
        <f t="shared" si="9"/>
        <v>87.362322579258219</v>
      </c>
      <c r="I594" s="193"/>
    </row>
    <row r="595" spans="1:9" ht="15.75" outlineLevel="1">
      <c r="A595" s="4" t="s">
        <v>550</v>
      </c>
      <c r="B595" s="4" t="s">
        <v>449</v>
      </c>
      <c r="C595" s="4"/>
      <c r="D595" s="4"/>
      <c r="E595" s="20" t="s">
        <v>450</v>
      </c>
      <c r="F595" s="5">
        <v>17538.7</v>
      </c>
      <c r="G595" s="5">
        <v>15461.59</v>
      </c>
      <c r="H595" s="202">
        <f t="shared" si="9"/>
        <v>88.156989970750402</v>
      </c>
      <c r="I595" s="193"/>
    </row>
    <row r="596" spans="1:9" ht="31.5" outlineLevel="2">
      <c r="A596" s="4" t="s">
        <v>550</v>
      </c>
      <c r="B596" s="4" t="s">
        <v>449</v>
      </c>
      <c r="C596" s="4" t="s">
        <v>293</v>
      </c>
      <c r="D596" s="4"/>
      <c r="E596" s="6" t="s">
        <v>294</v>
      </c>
      <c r="F596" s="5">
        <v>17391.2</v>
      </c>
      <c r="G596" s="5">
        <v>15314.09</v>
      </c>
      <c r="H596" s="202">
        <f t="shared" si="9"/>
        <v>88.056545839275032</v>
      </c>
      <c r="I596" s="193"/>
    </row>
    <row r="597" spans="1:9" ht="94.5" outlineLevel="3">
      <c r="A597" s="4" t="s">
        <v>550</v>
      </c>
      <c r="B597" s="4" t="s">
        <v>449</v>
      </c>
      <c r="C597" s="4" t="s">
        <v>313</v>
      </c>
      <c r="D597" s="4"/>
      <c r="E597" s="6" t="s">
        <v>314</v>
      </c>
      <c r="F597" s="5">
        <v>7618.2</v>
      </c>
      <c r="G597" s="5">
        <v>5578.59</v>
      </c>
      <c r="H597" s="202">
        <f t="shared" si="9"/>
        <v>73.227140269354976</v>
      </c>
      <c r="I597" s="193"/>
    </row>
    <row r="598" spans="1:9" ht="78.75" outlineLevel="4">
      <c r="A598" s="4" t="s">
        <v>550</v>
      </c>
      <c r="B598" s="4" t="s">
        <v>449</v>
      </c>
      <c r="C598" s="4" t="s">
        <v>325</v>
      </c>
      <c r="D598" s="4"/>
      <c r="E598" s="6" t="s">
        <v>308</v>
      </c>
      <c r="F598" s="5">
        <v>7618.2</v>
      </c>
      <c r="G598" s="5">
        <v>5578.59</v>
      </c>
      <c r="H598" s="202">
        <f t="shared" si="9"/>
        <v>73.227140269354976</v>
      </c>
      <c r="I598" s="193"/>
    </row>
    <row r="599" spans="1:9" ht="63" outlineLevel="5">
      <c r="A599" s="4" t="s">
        <v>550</v>
      </c>
      <c r="B599" s="4" t="s">
        <v>449</v>
      </c>
      <c r="C599" s="4" t="s">
        <v>326</v>
      </c>
      <c r="D599" s="4"/>
      <c r="E599" s="6" t="s">
        <v>310</v>
      </c>
      <c r="F599" s="5">
        <v>7618.2</v>
      </c>
      <c r="G599" s="5">
        <v>5578.59</v>
      </c>
      <c r="H599" s="202">
        <f t="shared" si="9"/>
        <v>73.227140269354976</v>
      </c>
      <c r="I599" s="193"/>
    </row>
    <row r="600" spans="1:9" ht="63" outlineLevel="7">
      <c r="A600" s="4" t="s">
        <v>550</v>
      </c>
      <c r="B600" s="4" t="s">
        <v>449</v>
      </c>
      <c r="C600" s="4" t="s">
        <v>326</v>
      </c>
      <c r="D600" s="4" t="s">
        <v>79</v>
      </c>
      <c r="E600" s="6" t="s">
        <v>80</v>
      </c>
      <c r="F600" s="5">
        <v>7618.2</v>
      </c>
      <c r="G600" s="5">
        <v>5578.59</v>
      </c>
      <c r="H600" s="202">
        <f t="shared" si="9"/>
        <v>73.227140269354976</v>
      </c>
      <c r="I600" s="193"/>
    </row>
    <row r="601" spans="1:9" ht="47.25" outlineLevel="3">
      <c r="A601" s="4" t="s">
        <v>550</v>
      </c>
      <c r="B601" s="4" t="s">
        <v>449</v>
      </c>
      <c r="C601" s="4" t="s">
        <v>400</v>
      </c>
      <c r="D601" s="4"/>
      <c r="E601" s="6" t="s">
        <v>401</v>
      </c>
      <c r="F601" s="5">
        <v>9773</v>
      </c>
      <c r="G601" s="5">
        <v>9735.5</v>
      </c>
      <c r="H601" s="202">
        <f t="shared" si="9"/>
        <v>99.616289777959693</v>
      </c>
      <c r="I601" s="193"/>
    </row>
    <row r="602" spans="1:9" ht="78.75" outlineLevel="4">
      <c r="A602" s="4" t="s">
        <v>550</v>
      </c>
      <c r="B602" s="4" t="s">
        <v>449</v>
      </c>
      <c r="C602" s="4" t="s">
        <v>409</v>
      </c>
      <c r="D602" s="4"/>
      <c r="E602" s="6" t="s">
        <v>308</v>
      </c>
      <c r="F602" s="5">
        <v>312.5</v>
      </c>
      <c r="G602" s="5">
        <v>275</v>
      </c>
      <c r="H602" s="202">
        <f t="shared" si="9"/>
        <v>88</v>
      </c>
      <c r="I602" s="193"/>
    </row>
    <row r="603" spans="1:9" ht="63" outlineLevel="5">
      <c r="A603" s="4" t="s">
        <v>550</v>
      </c>
      <c r="B603" s="4" t="s">
        <v>449</v>
      </c>
      <c r="C603" s="4" t="s">
        <v>410</v>
      </c>
      <c r="D603" s="4"/>
      <c r="E603" s="6" t="s">
        <v>310</v>
      </c>
      <c r="F603" s="5">
        <v>312.5</v>
      </c>
      <c r="G603" s="5">
        <v>275</v>
      </c>
      <c r="H603" s="202">
        <f t="shared" si="9"/>
        <v>88</v>
      </c>
      <c r="I603" s="193"/>
    </row>
    <row r="604" spans="1:9" ht="63" outlineLevel="7">
      <c r="A604" s="4" t="s">
        <v>550</v>
      </c>
      <c r="B604" s="4" t="s">
        <v>449</v>
      </c>
      <c r="C604" s="4" t="s">
        <v>410</v>
      </c>
      <c r="D604" s="4" t="s">
        <v>79</v>
      </c>
      <c r="E604" s="6" t="s">
        <v>80</v>
      </c>
      <c r="F604" s="5">
        <v>312.5</v>
      </c>
      <c r="G604" s="5">
        <v>275</v>
      </c>
      <c r="H604" s="202">
        <f t="shared" si="9"/>
        <v>88</v>
      </c>
      <c r="I604" s="193"/>
    </row>
    <row r="605" spans="1:9" ht="173.25" outlineLevel="4">
      <c r="A605" s="4" t="s">
        <v>550</v>
      </c>
      <c r="B605" s="4" t="s">
        <v>449</v>
      </c>
      <c r="C605" s="4" t="s">
        <v>451</v>
      </c>
      <c r="D605" s="4"/>
      <c r="E605" s="7" t="s">
        <v>452</v>
      </c>
      <c r="F605" s="5">
        <v>9435.5</v>
      </c>
      <c r="G605" s="5">
        <v>9435.5</v>
      </c>
      <c r="H605" s="202">
        <f t="shared" si="9"/>
        <v>100</v>
      </c>
      <c r="I605" s="193"/>
    </row>
    <row r="606" spans="1:9" ht="135.75" customHeight="1" outlineLevel="5">
      <c r="A606" s="4" t="s">
        <v>550</v>
      </c>
      <c r="B606" s="4" t="s">
        <v>449</v>
      </c>
      <c r="C606" s="4" t="s">
        <v>453</v>
      </c>
      <c r="D606" s="4"/>
      <c r="E606" s="6" t="s">
        <v>454</v>
      </c>
      <c r="F606" s="5">
        <v>9435.5</v>
      </c>
      <c r="G606" s="5">
        <v>9435.5</v>
      </c>
      <c r="H606" s="202">
        <f t="shared" si="9"/>
        <v>100</v>
      </c>
      <c r="I606" s="193"/>
    </row>
    <row r="607" spans="1:9" ht="35.25" customHeight="1" outlineLevel="7">
      <c r="A607" s="4" t="s">
        <v>550</v>
      </c>
      <c r="B607" s="4" t="s">
        <v>449</v>
      </c>
      <c r="C607" s="4" t="s">
        <v>453</v>
      </c>
      <c r="D607" s="4" t="s">
        <v>384</v>
      </c>
      <c r="E607" s="6" t="s">
        <v>385</v>
      </c>
      <c r="F607" s="5">
        <v>3562.09</v>
      </c>
      <c r="G607" s="5">
        <v>3562.09</v>
      </c>
      <c r="H607" s="202">
        <f t="shared" si="9"/>
        <v>100</v>
      </c>
      <c r="I607" s="193"/>
    </row>
    <row r="608" spans="1:9" ht="69" customHeight="1" outlineLevel="7">
      <c r="A608" s="4" t="s">
        <v>550</v>
      </c>
      <c r="B608" s="4" t="s">
        <v>449</v>
      </c>
      <c r="C608" s="4" t="s">
        <v>453</v>
      </c>
      <c r="D608" s="4" t="s">
        <v>79</v>
      </c>
      <c r="E608" s="6" t="s">
        <v>80</v>
      </c>
      <c r="F608" s="5">
        <v>5873.41</v>
      </c>
      <c r="G608" s="5">
        <v>5873.41</v>
      </c>
      <c r="H608" s="202">
        <f t="shared" si="9"/>
        <v>100</v>
      </c>
      <c r="I608" s="193"/>
    </row>
    <row r="609" spans="1:9" ht="88.5" customHeight="1" outlineLevel="4">
      <c r="A609" s="4" t="s">
        <v>550</v>
      </c>
      <c r="B609" s="4" t="s">
        <v>449</v>
      </c>
      <c r="C609" s="4" t="s">
        <v>455</v>
      </c>
      <c r="D609" s="4"/>
      <c r="E609" s="6" t="s">
        <v>456</v>
      </c>
      <c r="F609" s="5">
        <v>25</v>
      </c>
      <c r="G609" s="5">
        <v>25</v>
      </c>
      <c r="H609" s="202">
        <f t="shared" si="9"/>
        <v>100</v>
      </c>
      <c r="I609" s="193"/>
    </row>
    <row r="610" spans="1:9" ht="63" outlineLevel="5">
      <c r="A610" s="4" t="s">
        <v>550</v>
      </c>
      <c r="B610" s="4" t="s">
        <v>449</v>
      </c>
      <c r="C610" s="4" t="s">
        <v>457</v>
      </c>
      <c r="D610" s="4"/>
      <c r="E610" s="6" t="s">
        <v>1027</v>
      </c>
      <c r="F610" s="5">
        <v>25</v>
      </c>
      <c r="G610" s="5">
        <v>25</v>
      </c>
      <c r="H610" s="202">
        <f t="shared" si="9"/>
        <v>100</v>
      </c>
      <c r="I610" s="193"/>
    </row>
    <row r="611" spans="1:9" ht="63" outlineLevel="7">
      <c r="A611" s="4" t="s">
        <v>550</v>
      </c>
      <c r="B611" s="4" t="s">
        <v>449</v>
      </c>
      <c r="C611" s="4" t="s">
        <v>457</v>
      </c>
      <c r="D611" s="4" t="s">
        <v>79</v>
      </c>
      <c r="E611" s="6" t="s">
        <v>80</v>
      </c>
      <c r="F611" s="5">
        <v>25</v>
      </c>
      <c r="G611" s="5">
        <v>25</v>
      </c>
      <c r="H611" s="202">
        <f t="shared" si="9"/>
        <v>100</v>
      </c>
      <c r="I611" s="193"/>
    </row>
    <row r="612" spans="1:9" ht="47.25" outlineLevel="2">
      <c r="A612" s="4" t="s">
        <v>550</v>
      </c>
      <c r="B612" s="4" t="s">
        <v>449</v>
      </c>
      <c r="C612" s="4" t="s">
        <v>122</v>
      </c>
      <c r="D612" s="4"/>
      <c r="E612" s="6" t="s">
        <v>123</v>
      </c>
      <c r="F612" s="5">
        <v>147.5</v>
      </c>
      <c r="G612" s="5">
        <v>147.5</v>
      </c>
      <c r="H612" s="202">
        <f t="shared" si="9"/>
        <v>100</v>
      </c>
      <c r="I612" s="193"/>
    </row>
    <row r="613" spans="1:9" ht="63" outlineLevel="3">
      <c r="A613" s="4" t="s">
        <v>550</v>
      </c>
      <c r="B613" s="4" t="s">
        <v>449</v>
      </c>
      <c r="C613" s="4" t="s">
        <v>458</v>
      </c>
      <c r="D613" s="4"/>
      <c r="E613" s="6" t="s">
        <v>459</v>
      </c>
      <c r="F613" s="5">
        <v>147.5</v>
      </c>
      <c r="G613" s="5">
        <v>147.5</v>
      </c>
      <c r="H613" s="202">
        <f t="shared" si="9"/>
        <v>100</v>
      </c>
      <c r="I613" s="193"/>
    </row>
    <row r="614" spans="1:9" ht="47.25" outlineLevel="7">
      <c r="A614" s="4" t="s">
        <v>550</v>
      </c>
      <c r="B614" s="4" t="s">
        <v>449</v>
      </c>
      <c r="C614" s="4" t="s">
        <v>458</v>
      </c>
      <c r="D614" s="4" t="s">
        <v>17</v>
      </c>
      <c r="E614" s="6" t="s">
        <v>18</v>
      </c>
      <c r="F614" s="5">
        <v>147.5</v>
      </c>
      <c r="G614" s="5">
        <v>147.5</v>
      </c>
      <c r="H614" s="202">
        <f t="shared" si="9"/>
        <v>100</v>
      </c>
      <c r="I614" s="193"/>
    </row>
    <row r="615" spans="1:9" ht="15.75" outlineLevel="1">
      <c r="A615" s="4" t="s">
        <v>550</v>
      </c>
      <c r="B615" s="4" t="s">
        <v>460</v>
      </c>
      <c r="C615" s="4"/>
      <c r="D615" s="4"/>
      <c r="E615" s="20" t="s">
        <v>461</v>
      </c>
      <c r="F615" s="5">
        <v>1068.2</v>
      </c>
      <c r="G615" s="5">
        <v>793.83</v>
      </c>
      <c r="H615" s="202">
        <f t="shared" si="9"/>
        <v>74.31473506833926</v>
      </c>
      <c r="I615" s="193"/>
    </row>
    <row r="616" spans="1:9" ht="31.5" outlineLevel="2">
      <c r="A616" s="4" t="s">
        <v>550</v>
      </c>
      <c r="B616" s="4" t="s">
        <v>460</v>
      </c>
      <c r="C616" s="4" t="s">
        <v>293</v>
      </c>
      <c r="D616" s="4"/>
      <c r="E616" s="6" t="s">
        <v>294</v>
      </c>
      <c r="F616" s="5">
        <v>1068.2</v>
      </c>
      <c r="G616" s="5">
        <v>793.83</v>
      </c>
      <c r="H616" s="202">
        <f t="shared" si="9"/>
        <v>74.31473506833926</v>
      </c>
      <c r="I616" s="193"/>
    </row>
    <row r="617" spans="1:9" ht="31.5" outlineLevel="3">
      <c r="A617" s="4" t="s">
        <v>550</v>
      </c>
      <c r="B617" s="4" t="s">
        <v>460</v>
      </c>
      <c r="C617" s="4" t="s">
        <v>295</v>
      </c>
      <c r="D617" s="4"/>
      <c r="E617" s="6" t="s">
        <v>296</v>
      </c>
      <c r="F617" s="5">
        <v>1068.2</v>
      </c>
      <c r="G617" s="5">
        <v>793.83</v>
      </c>
      <c r="H617" s="202">
        <f t="shared" si="9"/>
        <v>74.31473506833926</v>
      </c>
      <c r="I617" s="193"/>
    </row>
    <row r="618" spans="1:9" ht="78.75" outlineLevel="4">
      <c r="A618" s="4" t="s">
        <v>550</v>
      </c>
      <c r="B618" s="4" t="s">
        <v>460</v>
      </c>
      <c r="C618" s="4" t="s">
        <v>307</v>
      </c>
      <c r="D618" s="4"/>
      <c r="E618" s="6" t="s">
        <v>308</v>
      </c>
      <c r="F618" s="5">
        <v>1068.2</v>
      </c>
      <c r="G618" s="5">
        <v>793.83</v>
      </c>
      <c r="H618" s="202">
        <f t="shared" si="9"/>
        <v>74.31473506833926</v>
      </c>
      <c r="I618" s="193"/>
    </row>
    <row r="619" spans="1:9" ht="63" outlineLevel="5">
      <c r="A619" s="4" t="s">
        <v>550</v>
      </c>
      <c r="B619" s="4" t="s">
        <v>460</v>
      </c>
      <c r="C619" s="4" t="s">
        <v>309</v>
      </c>
      <c r="D619" s="4"/>
      <c r="E619" s="6" t="s">
        <v>310</v>
      </c>
      <c r="F619" s="5">
        <v>1068.2</v>
      </c>
      <c r="G619" s="5">
        <v>793.83</v>
      </c>
      <c r="H619" s="202">
        <f t="shared" si="9"/>
        <v>74.31473506833926</v>
      </c>
      <c r="I619" s="193"/>
    </row>
    <row r="620" spans="1:9" ht="31.5" outlineLevel="7">
      <c r="A620" s="4" t="s">
        <v>550</v>
      </c>
      <c r="B620" s="4" t="s">
        <v>460</v>
      </c>
      <c r="C620" s="4" t="s">
        <v>309</v>
      </c>
      <c r="D620" s="4" t="s">
        <v>384</v>
      </c>
      <c r="E620" s="6" t="s">
        <v>385</v>
      </c>
      <c r="F620" s="5">
        <v>305.60000000000002</v>
      </c>
      <c r="G620" s="5">
        <v>31.24</v>
      </c>
      <c r="H620" s="202">
        <f t="shared" si="9"/>
        <v>10.222513089005234</v>
      </c>
      <c r="I620" s="193"/>
    </row>
    <row r="621" spans="1:9" ht="78" customHeight="1" outlineLevel="7">
      <c r="A621" s="4" t="s">
        <v>550</v>
      </c>
      <c r="B621" s="4" t="s">
        <v>460</v>
      </c>
      <c r="C621" s="4" t="s">
        <v>309</v>
      </c>
      <c r="D621" s="4" t="s">
        <v>79</v>
      </c>
      <c r="E621" s="6" t="s">
        <v>80</v>
      </c>
      <c r="F621" s="5">
        <v>762.6</v>
      </c>
      <c r="G621" s="5">
        <v>762.6</v>
      </c>
      <c r="H621" s="202">
        <f t="shared" si="9"/>
        <v>100</v>
      </c>
      <c r="I621" s="193"/>
    </row>
    <row r="622" spans="1:9" ht="31.5" outlineLevel="7">
      <c r="A622" s="4" t="s">
        <v>550</v>
      </c>
      <c r="B622" s="4" t="s">
        <v>542</v>
      </c>
      <c r="C622" s="4"/>
      <c r="D622" s="4"/>
      <c r="E622" s="20" t="s">
        <v>543</v>
      </c>
      <c r="F622" s="5">
        <f>F623+F632</f>
        <v>3823.92</v>
      </c>
      <c r="G622" s="5">
        <f>G623+G632</f>
        <v>3822.9</v>
      </c>
      <c r="H622" s="202">
        <f t="shared" si="9"/>
        <v>99.973325801795028</v>
      </c>
      <c r="I622" s="193"/>
    </row>
    <row r="623" spans="1:9" ht="15.75" outlineLevel="1">
      <c r="A623" s="4" t="s">
        <v>550</v>
      </c>
      <c r="B623" s="4" t="s">
        <v>469</v>
      </c>
      <c r="C623" s="4"/>
      <c r="D623" s="4"/>
      <c r="E623" s="20" t="s">
        <v>470</v>
      </c>
      <c r="F623" s="5">
        <v>563.46</v>
      </c>
      <c r="G623" s="5">
        <v>562.44000000000005</v>
      </c>
      <c r="H623" s="202">
        <f t="shared" si="9"/>
        <v>99.818975614950489</v>
      </c>
      <c r="I623" s="193"/>
    </row>
    <row r="624" spans="1:9" ht="63" outlineLevel="2">
      <c r="A624" s="4" t="s">
        <v>550</v>
      </c>
      <c r="B624" s="4" t="s">
        <v>469</v>
      </c>
      <c r="C624" s="4" t="s">
        <v>471</v>
      </c>
      <c r="D624" s="4"/>
      <c r="E624" s="6" t="s">
        <v>472</v>
      </c>
      <c r="F624" s="5">
        <v>563.46</v>
      </c>
      <c r="G624" s="5">
        <v>562.44000000000005</v>
      </c>
      <c r="H624" s="202">
        <f t="shared" si="9"/>
        <v>99.818975614950489</v>
      </c>
      <c r="I624" s="193"/>
    </row>
    <row r="625" spans="1:9" ht="42.75" customHeight="1" outlineLevel="3">
      <c r="A625" s="4" t="s">
        <v>550</v>
      </c>
      <c r="B625" s="4" t="s">
        <v>469</v>
      </c>
      <c r="C625" s="4" t="s">
        <v>473</v>
      </c>
      <c r="D625" s="4"/>
      <c r="E625" s="6" t="s">
        <v>474</v>
      </c>
      <c r="F625" s="5">
        <v>563.46</v>
      </c>
      <c r="G625" s="5">
        <v>562.44000000000005</v>
      </c>
      <c r="H625" s="202">
        <f t="shared" si="9"/>
        <v>99.818975614950489</v>
      </c>
      <c r="I625" s="193"/>
    </row>
    <row r="626" spans="1:9" ht="78.75" outlineLevel="4">
      <c r="A626" s="4" t="s">
        <v>550</v>
      </c>
      <c r="B626" s="4" t="s">
        <v>469</v>
      </c>
      <c r="C626" s="4" t="s">
        <v>478</v>
      </c>
      <c r="D626" s="4"/>
      <c r="E626" s="6" t="s">
        <v>479</v>
      </c>
      <c r="F626" s="5">
        <v>174.3</v>
      </c>
      <c r="G626" s="5">
        <v>173.28</v>
      </c>
      <c r="H626" s="202">
        <f t="shared" si="9"/>
        <v>99.414802065404473</v>
      </c>
      <c r="I626" s="193"/>
    </row>
    <row r="627" spans="1:9" ht="78.75" outlineLevel="5">
      <c r="A627" s="4" t="s">
        <v>550</v>
      </c>
      <c r="B627" s="4" t="s">
        <v>469</v>
      </c>
      <c r="C627" s="4" t="s">
        <v>480</v>
      </c>
      <c r="D627" s="4"/>
      <c r="E627" s="6" t="s">
        <v>481</v>
      </c>
      <c r="F627" s="5">
        <v>174.3</v>
      </c>
      <c r="G627" s="5">
        <v>173.28</v>
      </c>
      <c r="H627" s="202">
        <f t="shared" si="9"/>
        <v>99.414802065404473</v>
      </c>
      <c r="I627" s="193"/>
    </row>
    <row r="628" spans="1:9" ht="73.5" customHeight="1" outlineLevel="7">
      <c r="A628" s="4" t="s">
        <v>550</v>
      </c>
      <c r="B628" s="4" t="s">
        <v>469</v>
      </c>
      <c r="C628" s="4" t="s">
        <v>480</v>
      </c>
      <c r="D628" s="4" t="s">
        <v>79</v>
      </c>
      <c r="E628" s="6" t="s">
        <v>80</v>
      </c>
      <c r="F628" s="5">
        <v>174.3</v>
      </c>
      <c r="G628" s="5">
        <v>173.28</v>
      </c>
      <c r="H628" s="202">
        <f t="shared" si="9"/>
        <v>99.414802065404473</v>
      </c>
      <c r="I628" s="193"/>
    </row>
    <row r="629" spans="1:9" ht="94.5" outlineLevel="4">
      <c r="A629" s="4" t="s">
        <v>550</v>
      </c>
      <c r="B629" s="4" t="s">
        <v>469</v>
      </c>
      <c r="C629" s="4" t="s">
        <v>484</v>
      </c>
      <c r="D629" s="4"/>
      <c r="E629" s="6" t="s">
        <v>485</v>
      </c>
      <c r="F629" s="5">
        <v>389.16</v>
      </c>
      <c r="G629" s="5">
        <v>389.16</v>
      </c>
      <c r="H629" s="202">
        <f t="shared" si="9"/>
        <v>100</v>
      </c>
      <c r="I629" s="193"/>
    </row>
    <row r="630" spans="1:9" ht="31.5" outlineLevel="5">
      <c r="A630" s="4" t="s">
        <v>550</v>
      </c>
      <c r="B630" s="4" t="s">
        <v>469</v>
      </c>
      <c r="C630" s="4" t="s">
        <v>489</v>
      </c>
      <c r="D630" s="4"/>
      <c r="E630" s="6" t="s">
        <v>488</v>
      </c>
      <c r="F630" s="5">
        <v>389.16</v>
      </c>
      <c r="G630" s="5">
        <v>389.16</v>
      </c>
      <c r="H630" s="202">
        <f t="shared" si="9"/>
        <v>100</v>
      </c>
      <c r="I630" s="193"/>
    </row>
    <row r="631" spans="1:9" ht="63" outlineLevel="7">
      <c r="A631" s="4" t="s">
        <v>550</v>
      </c>
      <c r="B631" s="4" t="s">
        <v>469</v>
      </c>
      <c r="C631" s="4" t="s">
        <v>489</v>
      </c>
      <c r="D631" s="4" t="s">
        <v>79</v>
      </c>
      <c r="E631" s="6" t="s">
        <v>80</v>
      </c>
      <c r="F631" s="5">
        <v>389.16</v>
      </c>
      <c r="G631" s="5">
        <v>389.16</v>
      </c>
      <c r="H631" s="202">
        <f t="shared" si="9"/>
        <v>100</v>
      </c>
      <c r="I631" s="193"/>
    </row>
    <row r="632" spans="1:9" ht="15.75" outlineLevel="1">
      <c r="A632" s="4" t="s">
        <v>550</v>
      </c>
      <c r="B632" s="4" t="s">
        <v>1040</v>
      </c>
      <c r="C632" s="4"/>
      <c r="D632" s="4"/>
      <c r="E632" s="6" t="s">
        <v>1041</v>
      </c>
      <c r="F632" s="5">
        <v>3260.46</v>
      </c>
      <c r="G632" s="5">
        <v>3260.46</v>
      </c>
      <c r="H632" s="202">
        <f t="shared" si="9"/>
        <v>100</v>
      </c>
      <c r="I632" s="193"/>
    </row>
    <row r="633" spans="1:9" ht="63" outlineLevel="2">
      <c r="A633" s="4" t="s">
        <v>550</v>
      </c>
      <c r="B633" s="4" t="s">
        <v>1040</v>
      </c>
      <c r="C633" s="4" t="s">
        <v>471</v>
      </c>
      <c r="D633" s="4"/>
      <c r="E633" s="6" t="s">
        <v>472</v>
      </c>
      <c r="F633" s="5">
        <v>3260.46</v>
      </c>
      <c r="G633" s="5">
        <v>3260.46</v>
      </c>
      <c r="H633" s="202">
        <f t="shared" si="9"/>
        <v>100</v>
      </c>
      <c r="I633" s="193"/>
    </row>
    <row r="634" spans="1:9" ht="31.5" outlineLevel="3">
      <c r="A634" s="4" t="s">
        <v>550</v>
      </c>
      <c r="B634" s="4" t="s">
        <v>1040</v>
      </c>
      <c r="C634" s="4" t="s">
        <v>473</v>
      </c>
      <c r="D634" s="4"/>
      <c r="E634" s="6" t="s">
        <v>474</v>
      </c>
      <c r="F634" s="5">
        <v>3260.46</v>
      </c>
      <c r="G634" s="5">
        <v>3260.46</v>
      </c>
      <c r="H634" s="202">
        <f t="shared" si="9"/>
        <v>100</v>
      </c>
      <c r="I634" s="193"/>
    </row>
    <row r="635" spans="1:9" ht="94.5" outlineLevel="4">
      <c r="A635" s="4" t="s">
        <v>550</v>
      </c>
      <c r="B635" s="4" t="s">
        <v>1040</v>
      </c>
      <c r="C635" s="4" t="s">
        <v>484</v>
      </c>
      <c r="D635" s="4"/>
      <c r="E635" s="6" t="s">
        <v>485</v>
      </c>
      <c r="F635" s="5">
        <v>3260.46</v>
      </c>
      <c r="G635" s="5">
        <v>3260.46</v>
      </c>
      <c r="H635" s="202">
        <f t="shared" si="9"/>
        <v>100</v>
      </c>
      <c r="I635" s="193"/>
    </row>
    <row r="636" spans="1:9" ht="78.75" outlineLevel="5">
      <c r="A636" s="4" t="s">
        <v>550</v>
      </c>
      <c r="B636" s="4" t="s">
        <v>1040</v>
      </c>
      <c r="C636" s="4" t="s">
        <v>1042</v>
      </c>
      <c r="D636" s="4"/>
      <c r="E636" s="6" t="s">
        <v>1043</v>
      </c>
      <c r="F636" s="5">
        <v>3260.46</v>
      </c>
      <c r="G636" s="5">
        <v>3260.46</v>
      </c>
      <c r="H636" s="202">
        <f t="shared" si="9"/>
        <v>100</v>
      </c>
      <c r="I636" s="193"/>
    </row>
    <row r="637" spans="1:9" ht="63" outlineLevel="7">
      <c r="A637" s="4" t="s">
        <v>550</v>
      </c>
      <c r="B637" s="4" t="s">
        <v>1040</v>
      </c>
      <c r="C637" s="4" t="s">
        <v>1042</v>
      </c>
      <c r="D637" s="4" t="s">
        <v>79</v>
      </c>
      <c r="E637" s="6" t="s">
        <v>80</v>
      </c>
      <c r="F637" s="5">
        <v>3260.46</v>
      </c>
      <c r="G637" s="5">
        <v>3260.46</v>
      </c>
      <c r="H637" s="202">
        <f t="shared" si="9"/>
        <v>100</v>
      </c>
      <c r="I637" s="193"/>
    </row>
    <row r="638" spans="1:9" ht="71.25" customHeight="1">
      <c r="A638" s="15" t="s">
        <v>552</v>
      </c>
      <c r="B638" s="15"/>
      <c r="C638" s="15"/>
      <c r="D638" s="15"/>
      <c r="E638" s="17" t="s">
        <v>553</v>
      </c>
      <c r="F638" s="10">
        <v>190453.35</v>
      </c>
      <c r="G638" s="10">
        <v>180757.93</v>
      </c>
      <c r="H638" s="203">
        <f t="shared" si="9"/>
        <v>94.909294060724051</v>
      </c>
      <c r="I638" s="193"/>
    </row>
    <row r="639" spans="1:9" ht="31.5">
      <c r="A639" s="16" t="s">
        <v>552</v>
      </c>
      <c r="B639" s="16" t="s">
        <v>522</v>
      </c>
      <c r="C639" s="15"/>
      <c r="D639" s="15"/>
      <c r="E639" s="21" t="s">
        <v>523</v>
      </c>
      <c r="F639" s="5">
        <f>F640</f>
        <v>2692.66</v>
      </c>
      <c r="G639" s="5">
        <f>G640</f>
        <v>1965.64</v>
      </c>
      <c r="H639" s="202">
        <f t="shared" si="9"/>
        <v>72.99993315160475</v>
      </c>
      <c r="I639" s="193"/>
    </row>
    <row r="640" spans="1:9" ht="31.5" outlineLevel="1">
      <c r="A640" s="4" t="s">
        <v>552</v>
      </c>
      <c r="B640" s="4" t="s">
        <v>54</v>
      </c>
      <c r="C640" s="4"/>
      <c r="D640" s="4"/>
      <c r="E640" s="20" t="s">
        <v>55</v>
      </c>
      <c r="F640" s="5">
        <v>2692.66</v>
      </c>
      <c r="G640" s="5">
        <v>1965.64</v>
      </c>
      <c r="H640" s="202">
        <f t="shared" si="9"/>
        <v>72.99993315160475</v>
      </c>
      <c r="I640" s="193"/>
    </row>
    <row r="641" spans="1:9" ht="78.75" outlineLevel="2">
      <c r="A641" s="4" t="s">
        <v>552</v>
      </c>
      <c r="B641" s="4" t="s">
        <v>54</v>
      </c>
      <c r="C641" s="4" t="s">
        <v>61</v>
      </c>
      <c r="D641" s="4"/>
      <c r="E641" s="6" t="s">
        <v>62</v>
      </c>
      <c r="F641" s="5">
        <v>2692.66</v>
      </c>
      <c r="G641" s="5">
        <v>1965.64</v>
      </c>
      <c r="H641" s="202">
        <f t="shared" si="9"/>
        <v>72.99993315160475</v>
      </c>
      <c r="I641" s="193"/>
    </row>
    <row r="642" spans="1:9" ht="47.25" outlineLevel="3">
      <c r="A642" s="4" t="s">
        <v>552</v>
      </c>
      <c r="B642" s="4" t="s">
        <v>54</v>
      </c>
      <c r="C642" s="4" t="s">
        <v>63</v>
      </c>
      <c r="D642" s="4"/>
      <c r="E642" s="6" t="s">
        <v>64</v>
      </c>
      <c r="F642" s="5">
        <v>2692.66</v>
      </c>
      <c r="G642" s="5">
        <v>1965.64</v>
      </c>
      <c r="H642" s="202">
        <f t="shared" si="9"/>
        <v>72.99993315160475</v>
      </c>
      <c r="I642" s="193"/>
    </row>
    <row r="643" spans="1:9" ht="47.25" outlineLevel="4">
      <c r="A643" s="4" t="s">
        <v>552</v>
      </c>
      <c r="B643" s="4" t="s">
        <v>54</v>
      </c>
      <c r="C643" s="4" t="s">
        <v>71</v>
      </c>
      <c r="D643" s="4"/>
      <c r="E643" s="6" t="s">
        <v>72</v>
      </c>
      <c r="F643" s="5">
        <v>2692.66</v>
      </c>
      <c r="G643" s="5">
        <v>1965.64</v>
      </c>
      <c r="H643" s="202">
        <f t="shared" si="9"/>
        <v>72.99993315160475</v>
      </c>
      <c r="I643" s="193"/>
    </row>
    <row r="644" spans="1:9" ht="78.75" outlineLevel="5">
      <c r="A644" s="4" t="s">
        <v>552</v>
      </c>
      <c r="B644" s="4" t="s">
        <v>54</v>
      </c>
      <c r="C644" s="4" t="s">
        <v>857</v>
      </c>
      <c r="D644" s="4"/>
      <c r="E644" s="6" t="s">
        <v>858</v>
      </c>
      <c r="F644" s="5">
        <v>2692.66</v>
      </c>
      <c r="G644" s="5">
        <v>1965.64</v>
      </c>
      <c r="H644" s="202">
        <f t="shared" si="9"/>
        <v>72.99993315160475</v>
      </c>
      <c r="I644" s="193"/>
    </row>
    <row r="645" spans="1:9" ht="47.25" outlineLevel="7">
      <c r="A645" s="4" t="s">
        <v>552</v>
      </c>
      <c r="B645" s="4" t="s">
        <v>54</v>
      </c>
      <c r="C645" s="4" t="s">
        <v>857</v>
      </c>
      <c r="D645" s="4" t="s">
        <v>17</v>
      </c>
      <c r="E645" s="6" t="s">
        <v>18</v>
      </c>
      <c r="F645" s="5">
        <v>2692.66</v>
      </c>
      <c r="G645" s="5">
        <v>1965.64</v>
      </c>
      <c r="H645" s="202">
        <f t="shared" si="9"/>
        <v>72.99993315160475</v>
      </c>
      <c r="I645" s="193"/>
    </row>
    <row r="646" spans="1:9" ht="15.75" outlineLevel="7">
      <c r="A646" s="4" t="s">
        <v>552</v>
      </c>
      <c r="B646" s="4" t="s">
        <v>528</v>
      </c>
      <c r="C646" s="4"/>
      <c r="D646" s="4"/>
      <c r="E646" s="20" t="s">
        <v>529</v>
      </c>
      <c r="F646" s="5">
        <f>F647+F659+F667</f>
        <v>118087.78</v>
      </c>
      <c r="G646" s="5">
        <f>G647+G659+G667</f>
        <v>113832.48</v>
      </c>
      <c r="H646" s="202">
        <f t="shared" si="9"/>
        <v>96.396494201178143</v>
      </c>
      <c r="I646" s="193"/>
    </row>
    <row r="647" spans="1:9" ht="15.75" outlineLevel="1">
      <c r="A647" s="4" t="s">
        <v>552</v>
      </c>
      <c r="B647" s="4" t="s">
        <v>162</v>
      </c>
      <c r="C647" s="4"/>
      <c r="D647" s="4"/>
      <c r="E647" s="20" t="s">
        <v>163</v>
      </c>
      <c r="F647" s="5">
        <v>4908.28</v>
      </c>
      <c r="G647" s="5">
        <v>4789.9399999999996</v>
      </c>
      <c r="H647" s="202">
        <f t="shared" si="9"/>
        <v>97.588972104280927</v>
      </c>
      <c r="I647" s="193"/>
    </row>
    <row r="648" spans="1:9" ht="47.25" outlineLevel="2">
      <c r="A648" s="4" t="s">
        <v>552</v>
      </c>
      <c r="B648" s="4" t="s">
        <v>162</v>
      </c>
      <c r="C648" s="4" t="s">
        <v>164</v>
      </c>
      <c r="D648" s="4"/>
      <c r="E648" s="6" t="s">
        <v>165</v>
      </c>
      <c r="F648" s="5">
        <v>4862.6000000000004</v>
      </c>
      <c r="G648" s="5">
        <v>4744.26</v>
      </c>
      <c r="H648" s="202">
        <f t="shared" si="9"/>
        <v>97.566322543495247</v>
      </c>
      <c r="I648" s="193"/>
    </row>
    <row r="649" spans="1:9" ht="47.25" outlineLevel="3">
      <c r="A649" s="4" t="s">
        <v>552</v>
      </c>
      <c r="B649" s="4" t="s">
        <v>162</v>
      </c>
      <c r="C649" s="4" t="s">
        <v>288</v>
      </c>
      <c r="D649" s="4"/>
      <c r="E649" s="6" t="s">
        <v>167</v>
      </c>
      <c r="F649" s="5">
        <v>4862.6000000000004</v>
      </c>
      <c r="G649" s="5">
        <v>4744.26</v>
      </c>
      <c r="H649" s="202">
        <f t="shared" si="9"/>
        <v>97.566322543495247</v>
      </c>
      <c r="I649" s="193"/>
    </row>
    <row r="650" spans="1:9" ht="78.75" outlineLevel="4">
      <c r="A650" s="4" t="s">
        <v>552</v>
      </c>
      <c r="B650" s="4" t="s">
        <v>162</v>
      </c>
      <c r="C650" s="4" t="s">
        <v>923</v>
      </c>
      <c r="D650" s="4"/>
      <c r="E650" s="6" t="s">
        <v>169</v>
      </c>
      <c r="F650" s="5">
        <v>4862.6000000000004</v>
      </c>
      <c r="G650" s="5">
        <v>4744.26</v>
      </c>
      <c r="H650" s="202">
        <f t="shared" si="9"/>
        <v>97.566322543495247</v>
      </c>
      <c r="I650" s="193"/>
    </row>
    <row r="651" spans="1:9" ht="31.5" outlineLevel="5">
      <c r="A651" s="4" t="s">
        <v>552</v>
      </c>
      <c r="B651" s="4" t="s">
        <v>162</v>
      </c>
      <c r="C651" s="4" t="s">
        <v>924</v>
      </c>
      <c r="D651" s="4"/>
      <c r="E651" s="6" t="s">
        <v>16</v>
      </c>
      <c r="F651" s="5">
        <v>4862.6000000000004</v>
      </c>
      <c r="G651" s="5">
        <v>4744.26</v>
      </c>
      <c r="H651" s="202">
        <f t="shared" si="9"/>
        <v>97.566322543495247</v>
      </c>
      <c r="I651" s="193"/>
    </row>
    <row r="652" spans="1:9" ht="110.25" outlineLevel="7">
      <c r="A652" s="4" t="s">
        <v>552</v>
      </c>
      <c r="B652" s="4" t="s">
        <v>162</v>
      </c>
      <c r="C652" s="4" t="s">
        <v>924</v>
      </c>
      <c r="D652" s="4" t="s">
        <v>5</v>
      </c>
      <c r="E652" s="6" t="s">
        <v>6</v>
      </c>
      <c r="F652" s="5">
        <v>4442.09</v>
      </c>
      <c r="G652" s="5">
        <v>4323.75</v>
      </c>
      <c r="H652" s="202">
        <f t="shared" si="9"/>
        <v>97.335938713533494</v>
      </c>
      <c r="I652" s="193"/>
    </row>
    <row r="653" spans="1:9" ht="47.25" outlineLevel="7">
      <c r="A653" s="4" t="s">
        <v>552</v>
      </c>
      <c r="B653" s="4" t="s">
        <v>162</v>
      </c>
      <c r="C653" s="4" t="s">
        <v>924</v>
      </c>
      <c r="D653" s="4" t="s">
        <v>17</v>
      </c>
      <c r="E653" s="6" t="s">
        <v>18</v>
      </c>
      <c r="F653" s="5">
        <v>141.5</v>
      </c>
      <c r="G653" s="5">
        <v>141.5</v>
      </c>
      <c r="H653" s="202">
        <f t="shared" ref="H653:H716" si="10">(G653/F653)*100</f>
        <v>100</v>
      </c>
      <c r="I653" s="193"/>
    </row>
    <row r="654" spans="1:9" ht="31.5" outlineLevel="7">
      <c r="A654" s="4" t="s">
        <v>552</v>
      </c>
      <c r="B654" s="4" t="s">
        <v>162</v>
      </c>
      <c r="C654" s="4" t="s">
        <v>924</v>
      </c>
      <c r="D654" s="4" t="s">
        <v>384</v>
      </c>
      <c r="E654" s="6" t="s">
        <v>385</v>
      </c>
      <c r="F654" s="5">
        <v>1.46</v>
      </c>
      <c r="G654" s="5">
        <v>1.46</v>
      </c>
      <c r="H654" s="202">
        <f t="shared" si="10"/>
        <v>100</v>
      </c>
      <c r="I654" s="193"/>
    </row>
    <row r="655" spans="1:9" ht="15.75" outlineLevel="7">
      <c r="A655" s="4" t="s">
        <v>552</v>
      </c>
      <c r="B655" s="4" t="s">
        <v>162</v>
      </c>
      <c r="C655" s="4" t="s">
        <v>924</v>
      </c>
      <c r="D655" s="4" t="s">
        <v>21</v>
      </c>
      <c r="E655" s="6" t="s">
        <v>22</v>
      </c>
      <c r="F655" s="5">
        <v>277.55</v>
      </c>
      <c r="G655" s="5">
        <v>277.55</v>
      </c>
      <c r="H655" s="202">
        <f t="shared" si="10"/>
        <v>100</v>
      </c>
      <c r="I655" s="193"/>
    </row>
    <row r="656" spans="1:9" ht="63" outlineLevel="2">
      <c r="A656" s="4" t="s">
        <v>552</v>
      </c>
      <c r="B656" s="4" t="s">
        <v>162</v>
      </c>
      <c r="C656" s="4" t="s">
        <v>2</v>
      </c>
      <c r="D656" s="4"/>
      <c r="E656" s="6" t="s">
        <v>3</v>
      </c>
      <c r="F656" s="5">
        <v>45.68</v>
      </c>
      <c r="G656" s="5">
        <v>45.68</v>
      </c>
      <c r="H656" s="202">
        <f t="shared" si="10"/>
        <v>100</v>
      </c>
      <c r="I656" s="193"/>
    </row>
    <row r="657" spans="1:9" ht="47.25" outlineLevel="3">
      <c r="A657" s="4" t="s">
        <v>552</v>
      </c>
      <c r="B657" s="4" t="s">
        <v>162</v>
      </c>
      <c r="C657" s="4" t="s">
        <v>9</v>
      </c>
      <c r="D657" s="4"/>
      <c r="E657" s="6" t="s">
        <v>10</v>
      </c>
      <c r="F657" s="5">
        <v>45.68</v>
      </c>
      <c r="G657" s="5">
        <v>45.68</v>
      </c>
      <c r="H657" s="202">
        <f t="shared" si="10"/>
        <v>100</v>
      </c>
      <c r="I657" s="193"/>
    </row>
    <row r="658" spans="1:9" ht="110.25" outlineLevel="7">
      <c r="A658" s="4" t="s">
        <v>552</v>
      </c>
      <c r="B658" s="4" t="s">
        <v>162</v>
      </c>
      <c r="C658" s="4" t="s">
        <v>9</v>
      </c>
      <c r="D658" s="4" t="s">
        <v>5</v>
      </c>
      <c r="E658" s="6" t="s">
        <v>6</v>
      </c>
      <c r="F658" s="5">
        <v>45.68</v>
      </c>
      <c r="G658" s="5">
        <v>45.68</v>
      </c>
      <c r="H658" s="202">
        <f t="shared" si="10"/>
        <v>100</v>
      </c>
      <c r="I658" s="193"/>
    </row>
    <row r="659" spans="1:9" ht="15.75" outlineLevel="1">
      <c r="A659" s="4" t="s">
        <v>552</v>
      </c>
      <c r="B659" s="4" t="s">
        <v>183</v>
      </c>
      <c r="C659" s="4"/>
      <c r="D659" s="4"/>
      <c r="E659" s="20" t="s">
        <v>184</v>
      </c>
      <c r="F659" s="5">
        <v>919</v>
      </c>
      <c r="G659" s="5">
        <v>318.99</v>
      </c>
      <c r="H659" s="202">
        <f t="shared" si="10"/>
        <v>34.710554951033735</v>
      </c>
      <c r="I659" s="193"/>
    </row>
    <row r="660" spans="1:9" ht="47.25" outlineLevel="2">
      <c r="A660" s="4" t="s">
        <v>552</v>
      </c>
      <c r="B660" s="4" t="s">
        <v>183</v>
      </c>
      <c r="C660" s="4" t="s">
        <v>164</v>
      </c>
      <c r="D660" s="4"/>
      <c r="E660" s="6" t="s">
        <v>165</v>
      </c>
      <c r="F660" s="5">
        <v>919</v>
      </c>
      <c r="G660" s="5">
        <v>318.99</v>
      </c>
      <c r="H660" s="202">
        <f t="shared" si="10"/>
        <v>34.710554951033735</v>
      </c>
      <c r="I660" s="193"/>
    </row>
    <row r="661" spans="1:9" ht="47.25" outlineLevel="3">
      <c r="A661" s="4" t="s">
        <v>552</v>
      </c>
      <c r="B661" s="4" t="s">
        <v>183</v>
      </c>
      <c r="C661" s="4" t="s">
        <v>198</v>
      </c>
      <c r="D661" s="4"/>
      <c r="E661" s="6" t="s">
        <v>936</v>
      </c>
      <c r="F661" s="5">
        <v>919</v>
      </c>
      <c r="G661" s="5">
        <v>318.99</v>
      </c>
      <c r="H661" s="202">
        <f t="shared" si="10"/>
        <v>34.710554951033735</v>
      </c>
      <c r="I661" s="193"/>
    </row>
    <row r="662" spans="1:9" ht="47.25" outlineLevel="4">
      <c r="A662" s="4" t="s">
        <v>552</v>
      </c>
      <c r="B662" s="4" t="s">
        <v>183</v>
      </c>
      <c r="C662" s="4" t="s">
        <v>937</v>
      </c>
      <c r="D662" s="4"/>
      <c r="E662" s="6" t="s">
        <v>938</v>
      </c>
      <c r="F662" s="5">
        <v>919</v>
      </c>
      <c r="G662" s="5">
        <v>318.99</v>
      </c>
      <c r="H662" s="202">
        <f t="shared" si="10"/>
        <v>34.710554951033735</v>
      </c>
      <c r="I662" s="193"/>
    </row>
    <row r="663" spans="1:9" ht="94.5" outlineLevel="5">
      <c r="A663" s="4" t="s">
        <v>552</v>
      </c>
      <c r="B663" s="4" t="s">
        <v>183</v>
      </c>
      <c r="C663" s="4" t="s">
        <v>939</v>
      </c>
      <c r="D663" s="4"/>
      <c r="E663" s="6" t="s">
        <v>940</v>
      </c>
      <c r="F663" s="5">
        <v>318.99</v>
      </c>
      <c r="G663" s="5">
        <v>318.99</v>
      </c>
      <c r="H663" s="202">
        <f t="shared" si="10"/>
        <v>100</v>
      </c>
      <c r="I663" s="193"/>
    </row>
    <row r="664" spans="1:9" ht="47.25" outlineLevel="7">
      <c r="A664" s="4" t="s">
        <v>552</v>
      </c>
      <c r="B664" s="4" t="s">
        <v>183</v>
      </c>
      <c r="C664" s="4" t="s">
        <v>939</v>
      </c>
      <c r="D664" s="4" t="s">
        <v>17</v>
      </c>
      <c r="E664" s="6" t="s">
        <v>18</v>
      </c>
      <c r="F664" s="5">
        <v>318.99</v>
      </c>
      <c r="G664" s="5">
        <v>318.99</v>
      </c>
      <c r="H664" s="202">
        <f t="shared" si="10"/>
        <v>100</v>
      </c>
      <c r="I664" s="193"/>
    </row>
    <row r="665" spans="1:9" ht="47.25" outlineLevel="5">
      <c r="A665" s="4" t="s">
        <v>552</v>
      </c>
      <c r="B665" s="4" t="s">
        <v>183</v>
      </c>
      <c r="C665" s="4" t="s">
        <v>941</v>
      </c>
      <c r="D665" s="4"/>
      <c r="E665" s="6" t="s">
        <v>942</v>
      </c>
      <c r="F665" s="5">
        <v>600</v>
      </c>
      <c r="G665" s="5">
        <v>0</v>
      </c>
      <c r="H665" s="202">
        <f t="shared" si="10"/>
        <v>0</v>
      </c>
      <c r="I665" s="193"/>
    </row>
    <row r="666" spans="1:9" ht="47.25" outlineLevel="7">
      <c r="A666" s="4" t="s">
        <v>552</v>
      </c>
      <c r="B666" s="4" t="s">
        <v>183</v>
      </c>
      <c r="C666" s="4" t="s">
        <v>941</v>
      </c>
      <c r="D666" s="4" t="s">
        <v>17</v>
      </c>
      <c r="E666" s="6" t="s">
        <v>18</v>
      </c>
      <c r="F666" s="5">
        <v>600</v>
      </c>
      <c r="G666" s="5">
        <v>0</v>
      </c>
      <c r="H666" s="202">
        <f t="shared" si="10"/>
        <v>0</v>
      </c>
      <c r="I666" s="193"/>
    </row>
    <row r="667" spans="1:9" ht="31.5" outlineLevel="1">
      <c r="A667" s="4" t="s">
        <v>552</v>
      </c>
      <c r="B667" s="4" t="s">
        <v>196</v>
      </c>
      <c r="C667" s="4"/>
      <c r="D667" s="4"/>
      <c r="E667" s="20" t="s">
        <v>197</v>
      </c>
      <c r="F667" s="5">
        <v>112260.5</v>
      </c>
      <c r="G667" s="5">
        <v>108723.55</v>
      </c>
      <c r="H667" s="202">
        <f t="shared" si="10"/>
        <v>96.849337033061502</v>
      </c>
      <c r="I667" s="193"/>
    </row>
    <row r="668" spans="1:9" ht="47.25" outlineLevel="2">
      <c r="A668" s="4" t="s">
        <v>552</v>
      </c>
      <c r="B668" s="4" t="s">
        <v>196</v>
      </c>
      <c r="C668" s="4" t="s">
        <v>164</v>
      </c>
      <c r="D668" s="4"/>
      <c r="E668" s="6" t="s">
        <v>165</v>
      </c>
      <c r="F668" s="5">
        <v>112210.4</v>
      </c>
      <c r="G668" s="5">
        <v>108673.45</v>
      </c>
      <c r="H668" s="202">
        <f t="shared" si="10"/>
        <v>96.847930316619497</v>
      </c>
      <c r="I668" s="193"/>
    </row>
    <row r="669" spans="1:9" ht="47.25" outlineLevel="3">
      <c r="A669" s="4" t="s">
        <v>552</v>
      </c>
      <c r="B669" s="4" t="s">
        <v>196</v>
      </c>
      <c r="C669" s="4" t="s">
        <v>185</v>
      </c>
      <c r="D669" s="4"/>
      <c r="E669" s="6" t="s">
        <v>946</v>
      </c>
      <c r="F669" s="5">
        <v>112210.4</v>
      </c>
      <c r="G669" s="5">
        <v>108673.45</v>
      </c>
      <c r="H669" s="202">
        <f t="shared" si="10"/>
        <v>96.847930316619497</v>
      </c>
      <c r="I669" s="193"/>
    </row>
    <row r="670" spans="1:9" ht="78.75" outlineLevel="4">
      <c r="A670" s="4" t="s">
        <v>552</v>
      </c>
      <c r="B670" s="4" t="s">
        <v>196</v>
      </c>
      <c r="C670" s="4" t="s">
        <v>947</v>
      </c>
      <c r="D670" s="4"/>
      <c r="E670" s="6" t="s">
        <v>948</v>
      </c>
      <c r="F670" s="5">
        <v>47992.22</v>
      </c>
      <c r="G670" s="5">
        <v>47906.79</v>
      </c>
      <c r="H670" s="202">
        <f t="shared" si="10"/>
        <v>99.821991981200284</v>
      </c>
      <c r="I670" s="193"/>
    </row>
    <row r="671" spans="1:9" ht="15.75" outlineLevel="5">
      <c r="A671" s="4" t="s">
        <v>552</v>
      </c>
      <c r="B671" s="4" t="s">
        <v>196</v>
      </c>
      <c r="C671" s="4" t="s">
        <v>949</v>
      </c>
      <c r="D671" s="4"/>
      <c r="E671" s="6" t="s">
        <v>201</v>
      </c>
      <c r="F671" s="5">
        <v>43635.89</v>
      </c>
      <c r="G671" s="5">
        <v>43555.78</v>
      </c>
      <c r="H671" s="202">
        <f t="shared" si="10"/>
        <v>99.816412590645001</v>
      </c>
      <c r="I671" s="193"/>
    </row>
    <row r="672" spans="1:9" ht="47.25" outlineLevel="7">
      <c r="A672" s="4" t="s">
        <v>552</v>
      </c>
      <c r="B672" s="4" t="s">
        <v>196</v>
      </c>
      <c r="C672" s="4" t="s">
        <v>949</v>
      </c>
      <c r="D672" s="4" t="s">
        <v>17</v>
      </c>
      <c r="E672" s="6" t="s">
        <v>18</v>
      </c>
      <c r="F672" s="5">
        <v>43635.89</v>
      </c>
      <c r="G672" s="5">
        <v>43555.78</v>
      </c>
      <c r="H672" s="202">
        <f t="shared" si="10"/>
        <v>99.816412590645001</v>
      </c>
      <c r="I672" s="193"/>
    </row>
    <row r="673" spans="1:9" ht="31.5" outlineLevel="5">
      <c r="A673" s="4" t="s">
        <v>552</v>
      </c>
      <c r="B673" s="4" t="s">
        <v>196</v>
      </c>
      <c r="C673" s="4" t="s">
        <v>950</v>
      </c>
      <c r="D673" s="4"/>
      <c r="E673" s="6" t="s">
        <v>202</v>
      </c>
      <c r="F673" s="5">
        <v>4356.33</v>
      </c>
      <c r="G673" s="5">
        <v>4351.01</v>
      </c>
      <c r="H673" s="202">
        <f t="shared" si="10"/>
        <v>99.87787885674409</v>
      </c>
      <c r="I673" s="193"/>
    </row>
    <row r="674" spans="1:9" ht="47.25" outlineLevel="7">
      <c r="A674" s="4" t="s">
        <v>552</v>
      </c>
      <c r="B674" s="4" t="s">
        <v>196</v>
      </c>
      <c r="C674" s="4" t="s">
        <v>950</v>
      </c>
      <c r="D674" s="4" t="s">
        <v>17</v>
      </c>
      <c r="E674" s="6" t="s">
        <v>18</v>
      </c>
      <c r="F674" s="5">
        <v>4356.33</v>
      </c>
      <c r="G674" s="5">
        <v>4351.01</v>
      </c>
      <c r="H674" s="202">
        <f t="shared" si="10"/>
        <v>99.87787885674409</v>
      </c>
      <c r="I674" s="193"/>
    </row>
    <row r="675" spans="1:9" ht="47.25" outlineLevel="4">
      <c r="A675" s="4" t="s">
        <v>552</v>
      </c>
      <c r="B675" s="4" t="s">
        <v>196</v>
      </c>
      <c r="C675" s="4" t="s">
        <v>951</v>
      </c>
      <c r="D675" s="4"/>
      <c r="E675" s="6" t="s">
        <v>952</v>
      </c>
      <c r="F675" s="5">
        <v>64218.18</v>
      </c>
      <c r="G675" s="5">
        <v>60766.65</v>
      </c>
      <c r="H675" s="202">
        <f t="shared" si="10"/>
        <v>94.62530703922161</v>
      </c>
      <c r="I675" s="193"/>
    </row>
    <row r="676" spans="1:9" ht="31.5" outlineLevel="5">
      <c r="A676" s="4" t="s">
        <v>552</v>
      </c>
      <c r="B676" s="4" t="s">
        <v>196</v>
      </c>
      <c r="C676" s="4" t="s">
        <v>953</v>
      </c>
      <c r="D676" s="4"/>
      <c r="E676" s="6" t="s">
        <v>200</v>
      </c>
      <c r="F676" s="5">
        <v>6437.66</v>
      </c>
      <c r="G676" s="5">
        <v>2987.66</v>
      </c>
      <c r="H676" s="202">
        <f t="shared" si="10"/>
        <v>46.409098958317152</v>
      </c>
      <c r="I676" s="193"/>
    </row>
    <row r="677" spans="1:9" ht="47.25" outlineLevel="7">
      <c r="A677" s="4" t="s">
        <v>552</v>
      </c>
      <c r="B677" s="4" t="s">
        <v>196</v>
      </c>
      <c r="C677" s="4" t="s">
        <v>953</v>
      </c>
      <c r="D677" s="4" t="s">
        <v>17</v>
      </c>
      <c r="E677" s="6" t="s">
        <v>18</v>
      </c>
      <c r="F677" s="5">
        <v>6437.66</v>
      </c>
      <c r="G677" s="5">
        <v>2987.66</v>
      </c>
      <c r="H677" s="202">
        <f t="shared" si="10"/>
        <v>46.409098958317152</v>
      </c>
      <c r="I677" s="193"/>
    </row>
    <row r="678" spans="1:9" ht="31.5" outlineLevel="5">
      <c r="A678" s="4" t="s">
        <v>552</v>
      </c>
      <c r="B678" s="4" t="s">
        <v>196</v>
      </c>
      <c r="C678" s="4" t="s">
        <v>954</v>
      </c>
      <c r="D678" s="4"/>
      <c r="E678" s="6" t="s">
        <v>955</v>
      </c>
      <c r="F678" s="5">
        <v>1705.6</v>
      </c>
      <c r="G678" s="5">
        <v>1705.13</v>
      </c>
      <c r="H678" s="202">
        <f t="shared" si="10"/>
        <v>99.972443714821779</v>
      </c>
      <c r="I678" s="193"/>
    </row>
    <row r="679" spans="1:9" ht="47.25" outlineLevel="7">
      <c r="A679" s="4" t="s">
        <v>552</v>
      </c>
      <c r="B679" s="4" t="s">
        <v>196</v>
      </c>
      <c r="C679" s="4" t="s">
        <v>954</v>
      </c>
      <c r="D679" s="4" t="s">
        <v>17</v>
      </c>
      <c r="E679" s="6" t="s">
        <v>18</v>
      </c>
      <c r="F679" s="5">
        <v>1705.6</v>
      </c>
      <c r="G679" s="5">
        <v>1705.13</v>
      </c>
      <c r="H679" s="202">
        <f t="shared" si="10"/>
        <v>99.972443714821779</v>
      </c>
      <c r="I679" s="193"/>
    </row>
    <row r="680" spans="1:9" ht="90" customHeight="1" outlineLevel="5">
      <c r="A680" s="4" t="s">
        <v>552</v>
      </c>
      <c r="B680" s="4" t="s">
        <v>196</v>
      </c>
      <c r="C680" s="4" t="s">
        <v>956</v>
      </c>
      <c r="D680" s="4"/>
      <c r="E680" s="6" t="s">
        <v>957</v>
      </c>
      <c r="F680" s="5">
        <v>56074.92</v>
      </c>
      <c r="G680" s="5">
        <v>56073.86</v>
      </c>
      <c r="H680" s="202">
        <f t="shared" si="10"/>
        <v>99.998109671846166</v>
      </c>
      <c r="I680" s="193"/>
    </row>
    <row r="681" spans="1:9" ht="54" customHeight="1" outlineLevel="7">
      <c r="A681" s="4" t="s">
        <v>552</v>
      </c>
      <c r="B681" s="4" t="s">
        <v>196</v>
      </c>
      <c r="C681" s="4" t="s">
        <v>956</v>
      </c>
      <c r="D681" s="4" t="s">
        <v>17</v>
      </c>
      <c r="E681" s="6" t="s">
        <v>18</v>
      </c>
      <c r="F681" s="5">
        <v>56074.92</v>
      </c>
      <c r="G681" s="5">
        <v>56073.86</v>
      </c>
      <c r="H681" s="202">
        <f t="shared" si="10"/>
        <v>99.998109671846166</v>
      </c>
      <c r="I681" s="193"/>
    </row>
    <row r="682" spans="1:9" ht="63" outlineLevel="2">
      <c r="A682" s="4" t="s">
        <v>552</v>
      </c>
      <c r="B682" s="4" t="s">
        <v>196</v>
      </c>
      <c r="C682" s="4" t="s">
        <v>203</v>
      </c>
      <c r="D682" s="4"/>
      <c r="E682" s="6" t="s">
        <v>204</v>
      </c>
      <c r="F682" s="5">
        <v>50.11</v>
      </c>
      <c r="G682" s="5">
        <v>50.11</v>
      </c>
      <c r="H682" s="202">
        <f t="shared" si="10"/>
        <v>100</v>
      </c>
      <c r="I682" s="193"/>
    </row>
    <row r="683" spans="1:9" ht="47.25" outlineLevel="3">
      <c r="A683" s="4" t="s">
        <v>552</v>
      </c>
      <c r="B683" s="4" t="s">
        <v>196</v>
      </c>
      <c r="C683" s="4" t="s">
        <v>205</v>
      </c>
      <c r="D683" s="4"/>
      <c r="E683" s="6" t="s">
        <v>206</v>
      </c>
      <c r="F683" s="5">
        <v>50.11</v>
      </c>
      <c r="G683" s="5">
        <v>50.11</v>
      </c>
      <c r="H683" s="202">
        <f t="shared" si="10"/>
        <v>100</v>
      </c>
      <c r="I683" s="193"/>
    </row>
    <row r="684" spans="1:9" ht="47.25" outlineLevel="4">
      <c r="A684" s="4" t="s">
        <v>552</v>
      </c>
      <c r="B684" s="4" t="s">
        <v>196</v>
      </c>
      <c r="C684" s="4" t="s">
        <v>207</v>
      </c>
      <c r="D684" s="4"/>
      <c r="E684" s="6" t="s">
        <v>208</v>
      </c>
      <c r="F684" s="5">
        <v>50.11</v>
      </c>
      <c r="G684" s="5">
        <v>50.11</v>
      </c>
      <c r="H684" s="202">
        <f t="shared" si="10"/>
        <v>100</v>
      </c>
      <c r="I684" s="193"/>
    </row>
    <row r="685" spans="1:9" ht="31.5" outlineLevel="5">
      <c r="A685" s="4" t="s">
        <v>552</v>
      </c>
      <c r="B685" s="4" t="s">
        <v>196</v>
      </c>
      <c r="C685" s="4" t="s">
        <v>209</v>
      </c>
      <c r="D685" s="4"/>
      <c r="E685" s="6" t="s">
        <v>210</v>
      </c>
      <c r="F685" s="5">
        <v>50.11</v>
      </c>
      <c r="G685" s="5">
        <v>50.11</v>
      </c>
      <c r="H685" s="202">
        <f t="shared" si="10"/>
        <v>100</v>
      </c>
      <c r="I685" s="193"/>
    </row>
    <row r="686" spans="1:9" ht="47.25" outlineLevel="7">
      <c r="A686" s="4" t="s">
        <v>552</v>
      </c>
      <c r="B686" s="4" t="s">
        <v>196</v>
      </c>
      <c r="C686" s="4" t="s">
        <v>209</v>
      </c>
      <c r="D686" s="4" t="s">
        <v>17</v>
      </c>
      <c r="E686" s="6" t="s">
        <v>18</v>
      </c>
      <c r="F686" s="5">
        <v>50.11</v>
      </c>
      <c r="G686" s="5">
        <v>50.11</v>
      </c>
      <c r="H686" s="202">
        <f t="shared" si="10"/>
        <v>100</v>
      </c>
      <c r="I686" s="193"/>
    </row>
    <row r="687" spans="1:9" ht="31.5" outlineLevel="7">
      <c r="A687" s="4" t="s">
        <v>552</v>
      </c>
      <c r="B687" s="4" t="s">
        <v>530</v>
      </c>
      <c r="C687" s="4"/>
      <c r="D687" s="4"/>
      <c r="E687" s="20" t="s">
        <v>531</v>
      </c>
      <c r="F687" s="5">
        <f>F688+F694</f>
        <v>69387.760000000009</v>
      </c>
      <c r="G687" s="5">
        <f>G688+G694</f>
        <v>64674.65</v>
      </c>
      <c r="H687" s="202">
        <f t="shared" si="10"/>
        <v>93.207577244171006</v>
      </c>
      <c r="I687" s="193"/>
    </row>
    <row r="688" spans="1:9" ht="15.75" outlineLevel="1">
      <c r="A688" s="4" t="s">
        <v>552</v>
      </c>
      <c r="B688" s="4" t="s">
        <v>228</v>
      </c>
      <c r="C688" s="4"/>
      <c r="D688" s="4"/>
      <c r="E688" s="6" t="s">
        <v>229</v>
      </c>
      <c r="F688" s="5">
        <v>3186.96</v>
      </c>
      <c r="G688" s="5">
        <v>1320.01</v>
      </c>
      <c r="H688" s="202">
        <f t="shared" si="10"/>
        <v>41.419095313402117</v>
      </c>
      <c r="I688" s="193"/>
    </row>
    <row r="689" spans="1:9" ht="78.75" outlineLevel="2">
      <c r="A689" s="4" t="s">
        <v>552</v>
      </c>
      <c r="B689" s="4" t="s">
        <v>228</v>
      </c>
      <c r="C689" s="4" t="s">
        <v>61</v>
      </c>
      <c r="D689" s="4"/>
      <c r="E689" s="6" t="s">
        <v>62</v>
      </c>
      <c r="F689" s="5">
        <v>3186.96</v>
      </c>
      <c r="G689" s="5">
        <v>1320.01</v>
      </c>
      <c r="H689" s="202">
        <f t="shared" si="10"/>
        <v>41.419095313402117</v>
      </c>
      <c r="I689" s="193"/>
    </row>
    <row r="690" spans="1:9" ht="47.25" outlineLevel="3">
      <c r="A690" s="4" t="s">
        <v>552</v>
      </c>
      <c r="B690" s="4" t="s">
        <v>228</v>
      </c>
      <c r="C690" s="4" t="s">
        <v>63</v>
      </c>
      <c r="D690" s="4"/>
      <c r="E690" s="6" t="s">
        <v>64</v>
      </c>
      <c r="F690" s="5">
        <v>3186.96</v>
      </c>
      <c r="G690" s="5">
        <v>1320.01</v>
      </c>
      <c r="H690" s="202">
        <f t="shared" si="10"/>
        <v>41.419095313402117</v>
      </c>
      <c r="I690" s="193"/>
    </row>
    <row r="691" spans="1:9" ht="47.25" outlineLevel="4">
      <c r="A691" s="4" t="s">
        <v>552</v>
      </c>
      <c r="B691" s="4" t="s">
        <v>228</v>
      </c>
      <c r="C691" s="4" t="s">
        <v>71</v>
      </c>
      <c r="D691" s="4"/>
      <c r="E691" s="6" t="s">
        <v>72</v>
      </c>
      <c r="F691" s="5">
        <v>3186.96</v>
      </c>
      <c r="G691" s="5">
        <v>1320.01</v>
      </c>
      <c r="H691" s="202">
        <f t="shared" si="10"/>
        <v>41.419095313402117</v>
      </c>
      <c r="I691" s="193"/>
    </row>
    <row r="692" spans="1:9" ht="78.75" outlineLevel="5">
      <c r="A692" s="4" t="s">
        <v>552</v>
      </c>
      <c r="B692" s="4" t="s">
        <v>228</v>
      </c>
      <c r="C692" s="4" t="s">
        <v>857</v>
      </c>
      <c r="D692" s="4"/>
      <c r="E692" s="6" t="s">
        <v>858</v>
      </c>
      <c r="F692" s="5">
        <v>3186.96</v>
      </c>
      <c r="G692" s="5">
        <v>1320.01</v>
      </c>
      <c r="H692" s="202">
        <f t="shared" si="10"/>
        <v>41.419095313402117</v>
      </c>
      <c r="I692" s="193"/>
    </row>
    <row r="693" spans="1:9" ht="47.25" outlineLevel="7">
      <c r="A693" s="4" t="s">
        <v>552</v>
      </c>
      <c r="B693" s="4" t="s">
        <v>228</v>
      </c>
      <c r="C693" s="4" t="s">
        <v>857</v>
      </c>
      <c r="D693" s="4" t="s">
        <v>17</v>
      </c>
      <c r="E693" s="6" t="s">
        <v>18</v>
      </c>
      <c r="F693" s="5">
        <v>3186.96</v>
      </c>
      <c r="G693" s="5">
        <v>1320.01</v>
      </c>
      <c r="H693" s="202">
        <f t="shared" si="10"/>
        <v>41.419095313402117</v>
      </c>
      <c r="I693" s="193"/>
    </row>
    <row r="694" spans="1:9" ht="15.75" outlineLevel="1">
      <c r="A694" s="4" t="s">
        <v>552</v>
      </c>
      <c r="B694" s="4" t="s">
        <v>244</v>
      </c>
      <c r="C694" s="4"/>
      <c r="D694" s="4"/>
      <c r="E694" s="20" t="s">
        <v>245</v>
      </c>
      <c r="F694" s="5">
        <v>66200.800000000003</v>
      </c>
      <c r="G694" s="5">
        <v>63354.64</v>
      </c>
      <c r="H694" s="202">
        <f t="shared" si="10"/>
        <v>95.700716607654286</v>
      </c>
      <c r="I694" s="193"/>
    </row>
    <row r="695" spans="1:9" ht="47.25" outlineLevel="2">
      <c r="A695" s="4" t="s">
        <v>552</v>
      </c>
      <c r="B695" s="4" t="s">
        <v>244</v>
      </c>
      <c r="C695" s="4" t="s">
        <v>164</v>
      </c>
      <c r="D695" s="4"/>
      <c r="E695" s="6" t="s">
        <v>165</v>
      </c>
      <c r="F695" s="5">
        <v>66200.800000000003</v>
      </c>
      <c r="G695" s="5">
        <v>63354.64</v>
      </c>
      <c r="H695" s="202">
        <f t="shared" si="10"/>
        <v>95.700716607654286</v>
      </c>
      <c r="I695" s="193"/>
    </row>
    <row r="696" spans="1:9" ht="47.25" outlineLevel="3">
      <c r="A696" s="4" t="s">
        <v>552</v>
      </c>
      <c r="B696" s="4" t="s">
        <v>244</v>
      </c>
      <c r="C696" s="4" t="s">
        <v>198</v>
      </c>
      <c r="D696" s="4"/>
      <c r="E696" s="6" t="s">
        <v>936</v>
      </c>
      <c r="F696" s="5">
        <v>66200.800000000003</v>
      </c>
      <c r="G696" s="5">
        <v>63354.64</v>
      </c>
      <c r="H696" s="202">
        <f t="shared" si="10"/>
        <v>95.700716607654286</v>
      </c>
      <c r="I696" s="193"/>
    </row>
    <row r="697" spans="1:9" ht="47.25" outlineLevel="4">
      <c r="A697" s="4" t="s">
        <v>552</v>
      </c>
      <c r="B697" s="4" t="s">
        <v>244</v>
      </c>
      <c r="C697" s="4" t="s">
        <v>199</v>
      </c>
      <c r="D697" s="4"/>
      <c r="E697" s="6" t="s">
        <v>975</v>
      </c>
      <c r="F697" s="5">
        <v>195.67</v>
      </c>
      <c r="G697" s="5">
        <v>195.67</v>
      </c>
      <c r="H697" s="202">
        <f t="shared" si="10"/>
        <v>100</v>
      </c>
      <c r="I697" s="193"/>
    </row>
    <row r="698" spans="1:9" ht="31.5" outlineLevel="5">
      <c r="A698" s="4" t="s">
        <v>552</v>
      </c>
      <c r="B698" s="4" t="s">
        <v>244</v>
      </c>
      <c r="C698" s="4" t="s">
        <v>976</v>
      </c>
      <c r="D698" s="4"/>
      <c r="E698" s="6" t="s">
        <v>977</v>
      </c>
      <c r="F698" s="5">
        <v>195.67</v>
      </c>
      <c r="G698" s="5">
        <v>195.67</v>
      </c>
      <c r="H698" s="202">
        <f t="shared" si="10"/>
        <v>100</v>
      </c>
      <c r="I698" s="193"/>
    </row>
    <row r="699" spans="1:9" ht="47.25" outlineLevel="7">
      <c r="A699" s="4" t="s">
        <v>552</v>
      </c>
      <c r="B699" s="4" t="s">
        <v>244</v>
      </c>
      <c r="C699" s="4" t="s">
        <v>976</v>
      </c>
      <c r="D699" s="4" t="s">
        <v>17</v>
      </c>
      <c r="E699" s="6" t="s">
        <v>18</v>
      </c>
      <c r="F699" s="5">
        <v>195.67</v>
      </c>
      <c r="G699" s="5">
        <v>195.67</v>
      </c>
      <c r="H699" s="202">
        <f t="shared" si="10"/>
        <v>100</v>
      </c>
      <c r="I699" s="193"/>
    </row>
    <row r="700" spans="1:9" ht="31.5" outlineLevel="4">
      <c r="A700" s="4" t="s">
        <v>552</v>
      </c>
      <c r="B700" s="4" t="s">
        <v>244</v>
      </c>
      <c r="C700" s="4" t="s">
        <v>981</v>
      </c>
      <c r="D700" s="4"/>
      <c r="E700" s="6" t="s">
        <v>982</v>
      </c>
      <c r="F700" s="5">
        <v>65435.02</v>
      </c>
      <c r="G700" s="5">
        <v>62588.87</v>
      </c>
      <c r="H700" s="202">
        <f t="shared" si="10"/>
        <v>95.650417773235191</v>
      </c>
      <c r="I700" s="193"/>
    </row>
    <row r="701" spans="1:9" ht="31.5" outlineLevel="5">
      <c r="A701" s="4" t="s">
        <v>552</v>
      </c>
      <c r="B701" s="4" t="s">
        <v>244</v>
      </c>
      <c r="C701" s="4" t="s">
        <v>983</v>
      </c>
      <c r="D701" s="4"/>
      <c r="E701" s="6" t="s">
        <v>984</v>
      </c>
      <c r="F701" s="5">
        <v>1586.96</v>
      </c>
      <c r="G701" s="5">
        <v>821.2</v>
      </c>
      <c r="H701" s="202">
        <f t="shared" si="10"/>
        <v>51.746735897565152</v>
      </c>
      <c r="I701" s="193"/>
    </row>
    <row r="702" spans="1:9" ht="47.25" outlineLevel="7">
      <c r="A702" s="4" t="s">
        <v>552</v>
      </c>
      <c r="B702" s="4" t="s">
        <v>244</v>
      </c>
      <c r="C702" s="4" t="s">
        <v>983</v>
      </c>
      <c r="D702" s="4" t="s">
        <v>17</v>
      </c>
      <c r="E702" s="6" t="s">
        <v>18</v>
      </c>
      <c r="F702" s="5">
        <v>1586.96</v>
      </c>
      <c r="G702" s="5">
        <v>821.2</v>
      </c>
      <c r="H702" s="202">
        <f t="shared" si="10"/>
        <v>51.746735897565152</v>
      </c>
      <c r="I702" s="193"/>
    </row>
    <row r="703" spans="1:9" ht="78.75" outlineLevel="5">
      <c r="A703" s="4" t="s">
        <v>552</v>
      </c>
      <c r="B703" s="4" t="s">
        <v>244</v>
      </c>
      <c r="C703" s="4" t="s">
        <v>985</v>
      </c>
      <c r="D703" s="4"/>
      <c r="E703" s="6" t="s">
        <v>246</v>
      </c>
      <c r="F703" s="5">
        <v>63848.07</v>
      </c>
      <c r="G703" s="5">
        <v>61767.66</v>
      </c>
      <c r="H703" s="202">
        <f t="shared" si="10"/>
        <v>96.741624296552743</v>
      </c>
      <c r="I703" s="193"/>
    </row>
    <row r="704" spans="1:9" ht="47.25" outlineLevel="7">
      <c r="A704" s="4" t="s">
        <v>552</v>
      </c>
      <c r="B704" s="4" t="s">
        <v>244</v>
      </c>
      <c r="C704" s="4" t="s">
        <v>985</v>
      </c>
      <c r="D704" s="4" t="s">
        <v>236</v>
      </c>
      <c r="E704" s="6" t="s">
        <v>237</v>
      </c>
      <c r="F704" s="5">
        <v>63848.07</v>
      </c>
      <c r="G704" s="5">
        <v>61767.66</v>
      </c>
      <c r="H704" s="202">
        <f t="shared" si="10"/>
        <v>96.741624296552743</v>
      </c>
      <c r="I704" s="193"/>
    </row>
    <row r="705" spans="1:9" ht="47.25" outlineLevel="4">
      <c r="A705" s="4" t="s">
        <v>552</v>
      </c>
      <c r="B705" s="4" t="s">
        <v>244</v>
      </c>
      <c r="C705" s="4" t="s">
        <v>986</v>
      </c>
      <c r="D705" s="4"/>
      <c r="E705" s="6" t="s">
        <v>987</v>
      </c>
      <c r="F705" s="5">
        <v>570.1</v>
      </c>
      <c r="G705" s="5">
        <v>570.1</v>
      </c>
      <c r="H705" s="202">
        <f t="shared" si="10"/>
        <v>100</v>
      </c>
      <c r="I705" s="193"/>
    </row>
    <row r="706" spans="1:9" ht="31.5" outlineLevel="5">
      <c r="A706" s="4" t="s">
        <v>552</v>
      </c>
      <c r="B706" s="4" t="s">
        <v>244</v>
      </c>
      <c r="C706" s="4" t="s">
        <v>988</v>
      </c>
      <c r="D706" s="4"/>
      <c r="E706" s="6" t="s">
        <v>989</v>
      </c>
      <c r="F706" s="5">
        <v>570.1</v>
      </c>
      <c r="G706" s="5">
        <v>570.1</v>
      </c>
      <c r="H706" s="202">
        <f t="shared" si="10"/>
        <v>100</v>
      </c>
      <c r="I706" s="193"/>
    </row>
    <row r="707" spans="1:9" ht="47.25" outlineLevel="7">
      <c r="A707" s="4" t="s">
        <v>552</v>
      </c>
      <c r="B707" s="4" t="s">
        <v>244</v>
      </c>
      <c r="C707" s="4" t="s">
        <v>988</v>
      </c>
      <c r="D707" s="4" t="s">
        <v>17</v>
      </c>
      <c r="E707" s="6" t="s">
        <v>18</v>
      </c>
      <c r="F707" s="5">
        <v>570.1</v>
      </c>
      <c r="G707" s="5">
        <v>570.1</v>
      </c>
      <c r="H707" s="202">
        <f t="shared" si="10"/>
        <v>100</v>
      </c>
      <c r="I707" s="193"/>
    </row>
    <row r="708" spans="1:9" ht="15.75" outlineLevel="7">
      <c r="A708" s="4" t="s">
        <v>552</v>
      </c>
      <c r="B708" s="4" t="s">
        <v>538</v>
      </c>
      <c r="C708" s="4"/>
      <c r="D708" s="4"/>
      <c r="E708" s="20" t="s">
        <v>539</v>
      </c>
      <c r="F708" s="5">
        <f>F709</f>
        <v>285.14999999999998</v>
      </c>
      <c r="G708" s="5">
        <f>G709</f>
        <v>285.14999999999998</v>
      </c>
      <c r="H708" s="202">
        <f t="shared" si="10"/>
        <v>100</v>
      </c>
      <c r="I708" s="193"/>
    </row>
    <row r="709" spans="1:9" ht="15.75" outlineLevel="1">
      <c r="A709" s="4" t="s">
        <v>552</v>
      </c>
      <c r="B709" s="4" t="s">
        <v>441</v>
      </c>
      <c r="C709" s="4"/>
      <c r="D709" s="4"/>
      <c r="E709" s="20" t="s">
        <v>442</v>
      </c>
      <c r="F709" s="5">
        <v>285.14999999999998</v>
      </c>
      <c r="G709" s="5">
        <v>285.14999999999998</v>
      </c>
      <c r="H709" s="202">
        <f t="shared" si="10"/>
        <v>100</v>
      </c>
      <c r="I709" s="193"/>
    </row>
    <row r="710" spans="1:9" ht="47.25" outlineLevel="2">
      <c r="A710" s="4" t="s">
        <v>552</v>
      </c>
      <c r="B710" s="4" t="s">
        <v>441</v>
      </c>
      <c r="C710" s="4" t="s">
        <v>122</v>
      </c>
      <c r="D710" s="4"/>
      <c r="E710" s="6" t="s">
        <v>123</v>
      </c>
      <c r="F710" s="5">
        <v>285.14999999999998</v>
      </c>
      <c r="G710" s="5">
        <v>285.14999999999998</v>
      </c>
      <c r="H710" s="202">
        <f t="shared" si="10"/>
        <v>100</v>
      </c>
      <c r="I710" s="193"/>
    </row>
    <row r="711" spans="1:9" ht="63" outlineLevel="3">
      <c r="A711" s="4" t="s">
        <v>552</v>
      </c>
      <c r="B711" s="4" t="s">
        <v>441</v>
      </c>
      <c r="C711" s="4" t="s">
        <v>443</v>
      </c>
      <c r="D711" s="4"/>
      <c r="E711" s="6" t="s">
        <v>444</v>
      </c>
      <c r="F711" s="5">
        <v>285.14999999999998</v>
      </c>
      <c r="G711" s="5">
        <v>285.14999999999998</v>
      </c>
      <c r="H711" s="202">
        <f t="shared" si="10"/>
        <v>100</v>
      </c>
      <c r="I711" s="193"/>
    </row>
    <row r="712" spans="1:9" ht="47.25" outlineLevel="7">
      <c r="A712" s="4" t="s">
        <v>552</v>
      </c>
      <c r="B712" s="4" t="s">
        <v>441</v>
      </c>
      <c r="C712" s="4" t="s">
        <v>443</v>
      </c>
      <c r="D712" s="4" t="s">
        <v>17</v>
      </c>
      <c r="E712" s="6" t="s">
        <v>18</v>
      </c>
      <c r="F712" s="5">
        <v>285.14999999999998</v>
      </c>
      <c r="G712" s="5">
        <v>285.14999999999998</v>
      </c>
      <c r="H712" s="202">
        <f t="shared" si="10"/>
        <v>100</v>
      </c>
      <c r="I712" s="193"/>
    </row>
    <row r="713" spans="1:9" ht="47.25">
      <c r="A713" s="15" t="s">
        <v>554</v>
      </c>
      <c r="B713" s="15"/>
      <c r="C713" s="15"/>
      <c r="D713" s="15"/>
      <c r="E713" s="17" t="s">
        <v>555</v>
      </c>
      <c r="F713" s="10">
        <v>1816.9</v>
      </c>
      <c r="G713" s="10">
        <v>1816.71</v>
      </c>
      <c r="H713" s="203">
        <f t="shared" si="10"/>
        <v>99.989542627552424</v>
      </c>
      <c r="I713" s="193"/>
    </row>
    <row r="714" spans="1:9" ht="31.5">
      <c r="A714" s="16" t="s">
        <v>554</v>
      </c>
      <c r="B714" s="16" t="s">
        <v>522</v>
      </c>
      <c r="C714" s="15"/>
      <c r="D714" s="15"/>
      <c r="E714" s="21" t="s">
        <v>523</v>
      </c>
      <c r="F714" s="5">
        <f>F715</f>
        <v>1816.9</v>
      </c>
      <c r="G714" s="5">
        <f>G715</f>
        <v>1816.71</v>
      </c>
      <c r="H714" s="202">
        <f t="shared" si="10"/>
        <v>99.989542627552424</v>
      </c>
      <c r="I714" s="193"/>
    </row>
    <row r="715" spans="1:9" ht="78.75" outlineLevel="1">
      <c r="A715" s="4" t="s">
        <v>554</v>
      </c>
      <c r="B715" s="4" t="s">
        <v>35</v>
      </c>
      <c r="C715" s="4"/>
      <c r="D715" s="4"/>
      <c r="E715" s="20" t="s">
        <v>36</v>
      </c>
      <c r="F715" s="5">
        <v>1816.9</v>
      </c>
      <c r="G715" s="5">
        <v>1816.71</v>
      </c>
      <c r="H715" s="202">
        <f t="shared" si="10"/>
        <v>99.989542627552424</v>
      </c>
      <c r="I715" s="193"/>
    </row>
    <row r="716" spans="1:9" ht="63" outlineLevel="2">
      <c r="A716" s="4" t="s">
        <v>554</v>
      </c>
      <c r="B716" s="4" t="s">
        <v>35</v>
      </c>
      <c r="C716" s="4" t="s">
        <v>2</v>
      </c>
      <c r="D716" s="4"/>
      <c r="E716" s="6" t="s">
        <v>3</v>
      </c>
      <c r="F716" s="5">
        <v>1816.9</v>
      </c>
      <c r="G716" s="5">
        <v>1816.71</v>
      </c>
      <c r="H716" s="202">
        <f t="shared" si="10"/>
        <v>99.989542627552424</v>
      </c>
      <c r="I716" s="193"/>
    </row>
    <row r="717" spans="1:9" ht="31.5" outlineLevel="3">
      <c r="A717" s="4" t="s">
        <v>554</v>
      </c>
      <c r="B717" s="4" t="s">
        <v>35</v>
      </c>
      <c r="C717" s="4" t="s">
        <v>44</v>
      </c>
      <c r="D717" s="4"/>
      <c r="E717" s="6" t="s">
        <v>45</v>
      </c>
      <c r="F717" s="5">
        <v>1068.72</v>
      </c>
      <c r="G717" s="5">
        <v>1068.6099999999999</v>
      </c>
      <c r="H717" s="202">
        <f t="shared" ref="H717:H770" si="11">(G717/F717)*100</f>
        <v>99.989707313421647</v>
      </c>
      <c r="I717" s="193"/>
    </row>
    <row r="718" spans="1:9" ht="110.25" outlineLevel="7">
      <c r="A718" s="4" t="s">
        <v>554</v>
      </c>
      <c r="B718" s="4" t="s">
        <v>35</v>
      </c>
      <c r="C718" s="4" t="s">
        <v>44</v>
      </c>
      <c r="D718" s="4" t="s">
        <v>5</v>
      </c>
      <c r="E718" s="6" t="s">
        <v>6</v>
      </c>
      <c r="F718" s="5">
        <v>1068.72</v>
      </c>
      <c r="G718" s="5">
        <v>1068.6099999999999</v>
      </c>
      <c r="H718" s="202">
        <f t="shared" si="11"/>
        <v>99.989707313421647</v>
      </c>
      <c r="I718" s="193"/>
    </row>
    <row r="719" spans="1:9" ht="31.5" outlineLevel="3">
      <c r="A719" s="4" t="s">
        <v>554</v>
      </c>
      <c r="B719" s="4" t="s">
        <v>35</v>
      </c>
      <c r="C719" s="4" t="s">
        <v>15</v>
      </c>
      <c r="D719" s="4"/>
      <c r="E719" s="6" t="s">
        <v>16</v>
      </c>
      <c r="F719" s="5">
        <v>748.18</v>
      </c>
      <c r="G719" s="5">
        <v>748.1</v>
      </c>
      <c r="H719" s="202">
        <f t="shared" si="11"/>
        <v>99.989307385923183</v>
      </c>
      <c r="I719" s="193"/>
    </row>
    <row r="720" spans="1:9" ht="110.25" outlineLevel="7">
      <c r="A720" s="4" t="s">
        <v>554</v>
      </c>
      <c r="B720" s="4" t="s">
        <v>35</v>
      </c>
      <c r="C720" s="4" t="s">
        <v>15</v>
      </c>
      <c r="D720" s="4" t="s">
        <v>5</v>
      </c>
      <c r="E720" s="6" t="s">
        <v>6</v>
      </c>
      <c r="F720" s="5">
        <v>542.95000000000005</v>
      </c>
      <c r="G720" s="5">
        <v>542.95000000000005</v>
      </c>
      <c r="H720" s="202">
        <f t="shared" si="11"/>
        <v>100</v>
      </c>
      <c r="I720" s="193"/>
    </row>
    <row r="721" spans="1:9" ht="47.25" outlineLevel="7">
      <c r="A721" s="4" t="s">
        <v>554</v>
      </c>
      <c r="B721" s="4" t="s">
        <v>35</v>
      </c>
      <c r="C721" s="4" t="s">
        <v>15</v>
      </c>
      <c r="D721" s="4" t="s">
        <v>17</v>
      </c>
      <c r="E721" s="6" t="s">
        <v>18</v>
      </c>
      <c r="F721" s="5">
        <v>203.4</v>
      </c>
      <c r="G721" s="5">
        <v>203.32</v>
      </c>
      <c r="H721" s="202">
        <f t="shared" si="11"/>
        <v>99.960668633234988</v>
      </c>
      <c r="I721" s="193"/>
    </row>
    <row r="722" spans="1:9" ht="31.5" outlineLevel="7">
      <c r="A722" s="4" t="s">
        <v>554</v>
      </c>
      <c r="B722" s="4" t="s">
        <v>35</v>
      </c>
      <c r="C722" s="4" t="s">
        <v>15</v>
      </c>
      <c r="D722" s="4" t="s">
        <v>384</v>
      </c>
      <c r="E722" s="6" t="s">
        <v>385</v>
      </c>
      <c r="F722" s="5">
        <v>1.83</v>
      </c>
      <c r="G722" s="5">
        <v>1.83</v>
      </c>
      <c r="H722" s="202">
        <f t="shared" si="11"/>
        <v>100</v>
      </c>
      <c r="I722" s="193"/>
    </row>
    <row r="723" spans="1:9" ht="31.5">
      <c r="A723" s="15" t="s">
        <v>556</v>
      </c>
      <c r="B723" s="15"/>
      <c r="C723" s="15"/>
      <c r="D723" s="15"/>
      <c r="E723" s="17" t="s">
        <v>557</v>
      </c>
      <c r="F723" s="10">
        <v>1550.2</v>
      </c>
      <c r="G723" s="10">
        <v>1547.56</v>
      </c>
      <c r="H723" s="203">
        <f t="shared" si="11"/>
        <v>99.829699393626626</v>
      </c>
      <c r="I723" s="193"/>
    </row>
    <row r="724" spans="1:9" ht="31.5">
      <c r="A724" s="16" t="s">
        <v>556</v>
      </c>
      <c r="B724" s="16" t="s">
        <v>522</v>
      </c>
      <c r="C724" s="15"/>
      <c r="D724" s="15"/>
      <c r="E724" s="21" t="s">
        <v>523</v>
      </c>
      <c r="F724" s="5">
        <f>F725+F732</f>
        <v>1550.2</v>
      </c>
      <c r="G724" s="5">
        <f>G725+G732</f>
        <v>1547.56</v>
      </c>
      <c r="H724" s="202">
        <f t="shared" si="11"/>
        <v>99.829699393626626</v>
      </c>
      <c r="I724" s="193"/>
    </row>
    <row r="725" spans="1:9" ht="78.75" outlineLevel="1">
      <c r="A725" s="4" t="s">
        <v>556</v>
      </c>
      <c r="B725" s="4" t="s">
        <v>11</v>
      </c>
      <c r="C725" s="4"/>
      <c r="D725" s="4"/>
      <c r="E725" s="20" t="s">
        <v>12</v>
      </c>
      <c r="F725" s="5">
        <v>1275.2</v>
      </c>
      <c r="G725" s="5">
        <v>1272.56</v>
      </c>
      <c r="H725" s="202">
        <f t="shared" si="11"/>
        <v>99.792973651191957</v>
      </c>
      <c r="I725" s="193"/>
    </row>
    <row r="726" spans="1:9" ht="63" outlineLevel="2">
      <c r="A726" s="4" t="s">
        <v>556</v>
      </c>
      <c r="B726" s="4" t="s">
        <v>11</v>
      </c>
      <c r="C726" s="4" t="s">
        <v>2</v>
      </c>
      <c r="D726" s="4"/>
      <c r="E726" s="6" t="s">
        <v>3</v>
      </c>
      <c r="F726" s="5">
        <v>1275.2</v>
      </c>
      <c r="G726" s="5">
        <v>1272.56</v>
      </c>
      <c r="H726" s="202">
        <f t="shared" si="11"/>
        <v>99.792973651191957</v>
      </c>
      <c r="I726" s="193"/>
    </row>
    <row r="727" spans="1:9" ht="30" customHeight="1" outlineLevel="3">
      <c r="A727" s="4" t="s">
        <v>556</v>
      </c>
      <c r="B727" s="4" t="s">
        <v>11</v>
      </c>
      <c r="C727" s="4" t="s">
        <v>13</v>
      </c>
      <c r="D727" s="4"/>
      <c r="E727" s="6" t="s">
        <v>14</v>
      </c>
      <c r="F727" s="5">
        <v>95</v>
      </c>
      <c r="G727" s="5">
        <v>94.67</v>
      </c>
      <c r="H727" s="202">
        <f t="shared" si="11"/>
        <v>99.652631578947364</v>
      </c>
      <c r="I727" s="193"/>
    </row>
    <row r="728" spans="1:9" ht="110.25" outlineLevel="7">
      <c r="A728" s="4" t="s">
        <v>556</v>
      </c>
      <c r="B728" s="4" t="s">
        <v>11</v>
      </c>
      <c r="C728" s="4" t="s">
        <v>13</v>
      </c>
      <c r="D728" s="4" t="s">
        <v>5</v>
      </c>
      <c r="E728" s="6" t="s">
        <v>6</v>
      </c>
      <c r="F728" s="5">
        <v>95</v>
      </c>
      <c r="G728" s="5">
        <v>94.67</v>
      </c>
      <c r="H728" s="202">
        <f t="shared" si="11"/>
        <v>99.652631578947364</v>
      </c>
      <c r="I728" s="193"/>
    </row>
    <row r="729" spans="1:9" ht="45" customHeight="1" outlineLevel="3">
      <c r="A729" s="4" t="s">
        <v>556</v>
      </c>
      <c r="B729" s="4" t="s">
        <v>11</v>
      </c>
      <c r="C729" s="4" t="s">
        <v>15</v>
      </c>
      <c r="D729" s="4"/>
      <c r="E729" s="6" t="s">
        <v>16</v>
      </c>
      <c r="F729" s="5">
        <v>1180.2</v>
      </c>
      <c r="G729" s="5">
        <v>1177.8800000000001</v>
      </c>
      <c r="H729" s="202">
        <f t="shared" si="11"/>
        <v>99.80342314861889</v>
      </c>
      <c r="I729" s="193"/>
    </row>
    <row r="730" spans="1:9" ht="110.25" outlineLevel="7">
      <c r="A730" s="4" t="s">
        <v>556</v>
      </c>
      <c r="B730" s="4" t="s">
        <v>11</v>
      </c>
      <c r="C730" s="4" t="s">
        <v>15</v>
      </c>
      <c r="D730" s="4" t="s">
        <v>5</v>
      </c>
      <c r="E730" s="6" t="s">
        <v>6</v>
      </c>
      <c r="F730" s="5">
        <v>1054.47</v>
      </c>
      <c r="G730" s="5">
        <v>1054.24</v>
      </c>
      <c r="H730" s="202">
        <f t="shared" si="11"/>
        <v>99.978188094492964</v>
      </c>
      <c r="I730" s="193"/>
    </row>
    <row r="731" spans="1:9" ht="47.25" outlineLevel="7">
      <c r="A731" s="4" t="s">
        <v>556</v>
      </c>
      <c r="B731" s="4" t="s">
        <v>11</v>
      </c>
      <c r="C731" s="4" t="s">
        <v>15</v>
      </c>
      <c r="D731" s="4" t="s">
        <v>17</v>
      </c>
      <c r="E731" s="6" t="s">
        <v>18</v>
      </c>
      <c r="F731" s="5">
        <v>125.73</v>
      </c>
      <c r="G731" s="5">
        <v>123.64</v>
      </c>
      <c r="H731" s="202">
        <f t="shared" si="11"/>
        <v>98.337707786526678</v>
      </c>
      <c r="I731" s="193"/>
    </row>
    <row r="732" spans="1:9" ht="31.5" outlineLevel="1">
      <c r="A732" s="4" t="s">
        <v>556</v>
      </c>
      <c r="B732" s="4" t="s">
        <v>54</v>
      </c>
      <c r="C732" s="4"/>
      <c r="D732" s="4"/>
      <c r="E732" s="20" t="s">
        <v>55</v>
      </c>
      <c r="F732" s="5">
        <v>275</v>
      </c>
      <c r="G732" s="5">
        <v>275</v>
      </c>
      <c r="H732" s="202">
        <f t="shared" si="11"/>
        <v>100</v>
      </c>
      <c r="I732" s="193"/>
    </row>
    <row r="733" spans="1:9" ht="63" outlineLevel="2">
      <c r="A733" s="4" t="s">
        <v>556</v>
      </c>
      <c r="B733" s="4" t="s">
        <v>54</v>
      </c>
      <c r="C733" s="4" t="s">
        <v>836</v>
      </c>
      <c r="D733" s="4"/>
      <c r="E733" s="6" t="s">
        <v>837</v>
      </c>
      <c r="F733" s="5">
        <v>275</v>
      </c>
      <c r="G733" s="5">
        <v>275</v>
      </c>
      <c r="H733" s="202">
        <f t="shared" si="11"/>
        <v>100</v>
      </c>
      <c r="I733" s="193"/>
    </row>
    <row r="734" spans="1:9" ht="47.25" outlineLevel="3">
      <c r="A734" s="4" t="s">
        <v>556</v>
      </c>
      <c r="B734" s="4" t="s">
        <v>54</v>
      </c>
      <c r="C734" s="4" t="s">
        <v>880</v>
      </c>
      <c r="D734" s="4"/>
      <c r="E734" s="6" t="s">
        <v>881</v>
      </c>
      <c r="F734" s="5">
        <v>275</v>
      </c>
      <c r="G734" s="5">
        <v>275</v>
      </c>
      <c r="H734" s="202">
        <f t="shared" si="11"/>
        <v>100</v>
      </c>
      <c r="I734" s="193"/>
    </row>
    <row r="735" spans="1:9" ht="47.25" outlineLevel="4">
      <c r="A735" s="4" t="s">
        <v>556</v>
      </c>
      <c r="B735" s="4" t="s">
        <v>54</v>
      </c>
      <c r="C735" s="4" t="s">
        <v>882</v>
      </c>
      <c r="D735" s="4"/>
      <c r="E735" s="6" t="s">
        <v>883</v>
      </c>
      <c r="F735" s="5">
        <v>275</v>
      </c>
      <c r="G735" s="5">
        <v>275</v>
      </c>
      <c r="H735" s="202">
        <f t="shared" si="11"/>
        <v>100</v>
      </c>
      <c r="I735" s="193"/>
    </row>
    <row r="736" spans="1:9" ht="31.5" outlineLevel="5">
      <c r="A736" s="4" t="s">
        <v>556</v>
      </c>
      <c r="B736" s="4" t="s">
        <v>54</v>
      </c>
      <c r="C736" s="4" t="s">
        <v>884</v>
      </c>
      <c r="D736" s="4"/>
      <c r="E736" s="6" t="s">
        <v>885</v>
      </c>
      <c r="F736" s="5">
        <v>275</v>
      </c>
      <c r="G736" s="5">
        <v>275</v>
      </c>
      <c r="H736" s="202">
        <f t="shared" si="11"/>
        <v>100</v>
      </c>
      <c r="I736" s="193"/>
    </row>
    <row r="737" spans="1:11" ht="61.5" customHeight="1" outlineLevel="7">
      <c r="A737" s="4" t="s">
        <v>556</v>
      </c>
      <c r="B737" s="4" t="s">
        <v>54</v>
      </c>
      <c r="C737" s="4" t="s">
        <v>884</v>
      </c>
      <c r="D737" s="4" t="s">
        <v>17</v>
      </c>
      <c r="E737" s="6" t="s">
        <v>18</v>
      </c>
      <c r="F737" s="5">
        <v>275</v>
      </c>
      <c r="G737" s="5">
        <v>275</v>
      </c>
      <c r="H737" s="202">
        <f t="shared" si="11"/>
        <v>100</v>
      </c>
      <c r="I737" s="193"/>
    </row>
    <row r="738" spans="1:11" ht="57.75" customHeight="1">
      <c r="A738" s="15" t="s">
        <v>558</v>
      </c>
      <c r="B738" s="15"/>
      <c r="C738" s="15"/>
      <c r="D738" s="15"/>
      <c r="E738" s="17" t="s">
        <v>559</v>
      </c>
      <c r="F738" s="10">
        <v>29266.74</v>
      </c>
      <c r="G738" s="10">
        <v>27542.21</v>
      </c>
      <c r="H738" s="203">
        <f t="shared" si="11"/>
        <v>94.107543238502117</v>
      </c>
      <c r="I738" s="193"/>
    </row>
    <row r="739" spans="1:11" ht="39.75" customHeight="1">
      <c r="A739" s="16" t="s">
        <v>558</v>
      </c>
      <c r="B739" s="16" t="s">
        <v>522</v>
      </c>
      <c r="C739" s="15"/>
      <c r="D739" s="15"/>
      <c r="E739" s="21" t="s">
        <v>523</v>
      </c>
      <c r="F739" s="5">
        <f>F740+F750+F756</f>
        <v>22596.58</v>
      </c>
      <c r="G739" s="5">
        <f>G740+G750+G756</f>
        <v>20916.25</v>
      </c>
      <c r="H739" s="202">
        <f t="shared" si="11"/>
        <v>92.563786201274695</v>
      </c>
      <c r="I739" s="193"/>
      <c r="J739" s="18"/>
      <c r="K739" s="18"/>
    </row>
    <row r="740" spans="1:11" ht="78.75" outlineLevel="1">
      <c r="A740" s="4" t="s">
        <v>558</v>
      </c>
      <c r="B740" s="4" t="s">
        <v>35</v>
      </c>
      <c r="C740" s="4"/>
      <c r="D740" s="4"/>
      <c r="E740" s="20" t="s">
        <v>36</v>
      </c>
      <c r="F740" s="5">
        <v>9724.77</v>
      </c>
      <c r="G740" s="5">
        <v>9585.5400000000009</v>
      </c>
      <c r="H740" s="202">
        <f t="shared" si="11"/>
        <v>98.568295188472334</v>
      </c>
      <c r="I740" s="193"/>
    </row>
    <row r="741" spans="1:11" ht="74.25" customHeight="1" outlineLevel="2">
      <c r="A741" s="4" t="s">
        <v>558</v>
      </c>
      <c r="B741" s="4" t="s">
        <v>35</v>
      </c>
      <c r="C741" s="4" t="s">
        <v>37</v>
      </c>
      <c r="D741" s="4"/>
      <c r="E741" s="6" t="s">
        <v>38</v>
      </c>
      <c r="F741" s="5">
        <v>9582.9</v>
      </c>
      <c r="G741" s="5">
        <v>9443.67</v>
      </c>
      <c r="H741" s="202">
        <f t="shared" si="11"/>
        <v>98.547099521021821</v>
      </c>
      <c r="I741" s="193"/>
    </row>
    <row r="742" spans="1:11" ht="34.5" customHeight="1" outlineLevel="3">
      <c r="A742" s="4" t="s">
        <v>558</v>
      </c>
      <c r="B742" s="4" t="s">
        <v>35</v>
      </c>
      <c r="C742" s="4" t="s">
        <v>39</v>
      </c>
      <c r="D742" s="4"/>
      <c r="E742" s="6" t="s">
        <v>40</v>
      </c>
      <c r="F742" s="5">
        <v>9582.9</v>
      </c>
      <c r="G742" s="5">
        <v>9443.67</v>
      </c>
      <c r="H742" s="202">
        <f t="shared" si="11"/>
        <v>98.547099521021821</v>
      </c>
      <c r="I742" s="193"/>
    </row>
    <row r="743" spans="1:11" ht="47.25" outlineLevel="4">
      <c r="A743" s="4" t="s">
        <v>558</v>
      </c>
      <c r="B743" s="4" t="s">
        <v>35</v>
      </c>
      <c r="C743" s="4" t="s">
        <v>41</v>
      </c>
      <c r="D743" s="4"/>
      <c r="E743" s="6" t="s">
        <v>42</v>
      </c>
      <c r="F743" s="5">
        <v>9582.9</v>
      </c>
      <c r="G743" s="5">
        <v>9443.67</v>
      </c>
      <c r="H743" s="202">
        <f t="shared" si="11"/>
        <v>98.547099521021821</v>
      </c>
      <c r="I743" s="193"/>
    </row>
    <row r="744" spans="1:11" ht="31.5" outlineLevel="5">
      <c r="A744" s="4" t="s">
        <v>558</v>
      </c>
      <c r="B744" s="4" t="s">
        <v>35</v>
      </c>
      <c r="C744" s="4" t="s">
        <v>43</v>
      </c>
      <c r="D744" s="4"/>
      <c r="E744" s="6" t="s">
        <v>16</v>
      </c>
      <c r="F744" s="5">
        <v>9582.9</v>
      </c>
      <c r="G744" s="5">
        <v>9443.67</v>
      </c>
      <c r="H744" s="202">
        <f t="shared" si="11"/>
        <v>98.547099521021821</v>
      </c>
      <c r="I744" s="193"/>
    </row>
    <row r="745" spans="1:11" ht="110.25" outlineLevel="7">
      <c r="A745" s="4" t="s">
        <v>558</v>
      </c>
      <c r="B745" s="4" t="s">
        <v>35</v>
      </c>
      <c r="C745" s="4" t="s">
        <v>43</v>
      </c>
      <c r="D745" s="4" t="s">
        <v>5</v>
      </c>
      <c r="E745" s="6" t="s">
        <v>6</v>
      </c>
      <c r="F745" s="5">
        <v>9432.3700000000008</v>
      </c>
      <c r="G745" s="5">
        <v>9293.2900000000009</v>
      </c>
      <c r="H745" s="202">
        <f t="shared" si="11"/>
        <v>98.525503134419026</v>
      </c>
      <c r="I745" s="193"/>
    </row>
    <row r="746" spans="1:11" ht="47.25" outlineLevel="7">
      <c r="A746" s="4" t="s">
        <v>558</v>
      </c>
      <c r="B746" s="4" t="s">
        <v>35</v>
      </c>
      <c r="C746" s="4" t="s">
        <v>43</v>
      </c>
      <c r="D746" s="4" t="s">
        <v>17</v>
      </c>
      <c r="E746" s="6" t="s">
        <v>18</v>
      </c>
      <c r="F746" s="5">
        <v>150.53</v>
      </c>
      <c r="G746" s="5">
        <v>150.38</v>
      </c>
      <c r="H746" s="202">
        <f t="shared" si="11"/>
        <v>99.900352089284524</v>
      </c>
      <c r="I746" s="193"/>
    </row>
    <row r="747" spans="1:11" ht="63" outlineLevel="2">
      <c r="A747" s="4" t="s">
        <v>558</v>
      </c>
      <c r="B747" s="4" t="s">
        <v>35</v>
      </c>
      <c r="C747" s="4" t="s">
        <v>2</v>
      </c>
      <c r="D747" s="4"/>
      <c r="E747" s="6" t="s">
        <v>3</v>
      </c>
      <c r="F747" s="5">
        <v>141.87</v>
      </c>
      <c r="G747" s="5">
        <v>141.87</v>
      </c>
      <c r="H747" s="202">
        <f t="shared" si="11"/>
        <v>100</v>
      </c>
      <c r="I747" s="193"/>
    </row>
    <row r="748" spans="1:11" ht="47.25" outlineLevel="3">
      <c r="A748" s="4" t="s">
        <v>558</v>
      </c>
      <c r="B748" s="4" t="s">
        <v>35</v>
      </c>
      <c r="C748" s="4" t="s">
        <v>9</v>
      </c>
      <c r="D748" s="4"/>
      <c r="E748" s="6" t="s">
        <v>10</v>
      </c>
      <c r="F748" s="5">
        <v>141.87</v>
      </c>
      <c r="G748" s="5">
        <v>141.87</v>
      </c>
      <c r="H748" s="202">
        <f t="shared" si="11"/>
        <v>100</v>
      </c>
      <c r="I748" s="193"/>
    </row>
    <row r="749" spans="1:11" ht="110.25" outlineLevel="7">
      <c r="A749" s="4" t="s">
        <v>558</v>
      </c>
      <c r="B749" s="4" t="s">
        <v>35</v>
      </c>
      <c r="C749" s="4" t="s">
        <v>9</v>
      </c>
      <c r="D749" s="4" t="s">
        <v>5</v>
      </c>
      <c r="E749" s="6" t="s">
        <v>6</v>
      </c>
      <c r="F749" s="5">
        <v>141.87</v>
      </c>
      <c r="G749" s="5">
        <v>141.87</v>
      </c>
      <c r="H749" s="202">
        <f t="shared" si="11"/>
        <v>100</v>
      </c>
      <c r="I749" s="193"/>
    </row>
    <row r="750" spans="1:11" ht="15.75" outlineLevel="1">
      <c r="A750" s="4" t="s">
        <v>558</v>
      </c>
      <c r="B750" s="4" t="s">
        <v>46</v>
      </c>
      <c r="C750" s="4"/>
      <c r="D750" s="4"/>
      <c r="E750" s="20" t="s">
        <v>47</v>
      </c>
      <c r="F750" s="5">
        <v>686.01</v>
      </c>
      <c r="G750" s="5">
        <v>0</v>
      </c>
      <c r="H750" s="202">
        <f t="shared" si="11"/>
        <v>0</v>
      </c>
      <c r="I750" s="193"/>
    </row>
    <row r="751" spans="1:11" ht="63" outlineLevel="2">
      <c r="A751" s="4" t="s">
        <v>558</v>
      </c>
      <c r="B751" s="4" t="s">
        <v>46</v>
      </c>
      <c r="C751" s="4" t="s">
        <v>37</v>
      </c>
      <c r="D751" s="4"/>
      <c r="E751" s="6" t="s">
        <v>38</v>
      </c>
      <c r="F751" s="5">
        <v>686.01</v>
      </c>
      <c r="G751" s="5">
        <v>0</v>
      </c>
      <c r="H751" s="202">
        <f t="shared" si="11"/>
        <v>0</v>
      </c>
      <c r="I751" s="193"/>
    </row>
    <row r="752" spans="1:11" ht="47.25" outlineLevel="3">
      <c r="A752" s="4" t="s">
        <v>558</v>
      </c>
      <c r="B752" s="4" t="s">
        <v>46</v>
      </c>
      <c r="C752" s="4" t="s">
        <v>48</v>
      </c>
      <c r="D752" s="4"/>
      <c r="E752" s="6" t="s">
        <v>49</v>
      </c>
      <c r="F752" s="5">
        <v>686.01</v>
      </c>
      <c r="G752" s="5">
        <v>0</v>
      </c>
      <c r="H752" s="202">
        <f t="shared" si="11"/>
        <v>0</v>
      </c>
      <c r="I752" s="193"/>
    </row>
    <row r="753" spans="1:9" ht="78.75" outlineLevel="4">
      <c r="A753" s="4" t="s">
        <v>558</v>
      </c>
      <c r="B753" s="4" t="s">
        <v>46</v>
      </c>
      <c r="C753" s="4" t="s">
        <v>50</v>
      </c>
      <c r="D753" s="4"/>
      <c r="E753" s="6" t="s">
        <v>51</v>
      </c>
      <c r="F753" s="5">
        <v>686.01</v>
      </c>
      <c r="G753" s="5">
        <v>0</v>
      </c>
      <c r="H753" s="202">
        <f t="shared" si="11"/>
        <v>0</v>
      </c>
      <c r="I753" s="193"/>
    </row>
    <row r="754" spans="1:9" ht="89.25" customHeight="1" outlineLevel="5">
      <c r="A754" s="4" t="s">
        <v>558</v>
      </c>
      <c r="B754" s="4" t="s">
        <v>46</v>
      </c>
      <c r="C754" s="4" t="s">
        <v>52</v>
      </c>
      <c r="D754" s="4"/>
      <c r="E754" s="6" t="s">
        <v>53</v>
      </c>
      <c r="F754" s="5">
        <v>686.01</v>
      </c>
      <c r="G754" s="5">
        <v>0</v>
      </c>
      <c r="H754" s="202">
        <f t="shared" si="11"/>
        <v>0</v>
      </c>
      <c r="I754" s="193"/>
    </row>
    <row r="755" spans="1:9" ht="15.75" outlineLevel="7">
      <c r="A755" s="4" t="s">
        <v>558</v>
      </c>
      <c r="B755" s="4" t="s">
        <v>46</v>
      </c>
      <c r="C755" s="4" t="s">
        <v>52</v>
      </c>
      <c r="D755" s="4" t="s">
        <v>21</v>
      </c>
      <c r="E755" s="6" t="s">
        <v>22</v>
      </c>
      <c r="F755" s="5">
        <v>686.01</v>
      </c>
      <c r="G755" s="5">
        <v>0</v>
      </c>
      <c r="H755" s="202">
        <f t="shared" si="11"/>
        <v>0</v>
      </c>
      <c r="I755" s="193"/>
    </row>
    <row r="756" spans="1:9" ht="31.5" outlineLevel="1">
      <c r="A756" s="4" t="s">
        <v>558</v>
      </c>
      <c r="B756" s="4" t="s">
        <v>54</v>
      </c>
      <c r="C756" s="4"/>
      <c r="D756" s="4"/>
      <c r="E756" s="20" t="s">
        <v>55</v>
      </c>
      <c r="F756" s="5">
        <v>12185.8</v>
      </c>
      <c r="G756" s="5">
        <v>11330.71</v>
      </c>
      <c r="H756" s="202">
        <f t="shared" si="11"/>
        <v>92.982898127328525</v>
      </c>
      <c r="I756" s="193"/>
    </row>
    <row r="757" spans="1:9" ht="63" outlineLevel="2">
      <c r="A757" s="4" t="s">
        <v>558</v>
      </c>
      <c r="B757" s="4" t="s">
        <v>54</v>
      </c>
      <c r="C757" s="4" t="s">
        <v>2</v>
      </c>
      <c r="D757" s="4"/>
      <c r="E757" s="6" t="s">
        <v>3</v>
      </c>
      <c r="F757" s="5">
        <v>12185.8</v>
      </c>
      <c r="G757" s="5">
        <v>11330.71</v>
      </c>
      <c r="H757" s="202">
        <f t="shared" si="11"/>
        <v>92.982898127328525</v>
      </c>
      <c r="I757" s="193"/>
    </row>
    <row r="758" spans="1:9" ht="63" outlineLevel="3">
      <c r="A758" s="4" t="s">
        <v>558</v>
      </c>
      <c r="B758" s="4" t="s">
        <v>54</v>
      </c>
      <c r="C758" s="4" t="s">
        <v>118</v>
      </c>
      <c r="D758" s="4"/>
      <c r="E758" s="6" t="s">
        <v>119</v>
      </c>
      <c r="F758" s="5">
        <v>12185.8</v>
      </c>
      <c r="G758" s="5">
        <v>11330.71</v>
      </c>
      <c r="H758" s="202">
        <f t="shared" si="11"/>
        <v>92.982898127328525</v>
      </c>
      <c r="I758" s="193"/>
    </row>
    <row r="759" spans="1:9" ht="110.25" outlineLevel="7">
      <c r="A759" s="4" t="s">
        <v>558</v>
      </c>
      <c r="B759" s="4" t="s">
        <v>54</v>
      </c>
      <c r="C759" s="4" t="s">
        <v>118</v>
      </c>
      <c r="D759" s="4" t="s">
        <v>5</v>
      </c>
      <c r="E759" s="6" t="s">
        <v>6</v>
      </c>
      <c r="F759" s="5">
        <v>11279.99</v>
      </c>
      <c r="G759" s="5">
        <v>10475.11</v>
      </c>
      <c r="H759" s="202">
        <f t="shared" si="11"/>
        <v>92.864532681323311</v>
      </c>
      <c r="I759" s="193"/>
    </row>
    <row r="760" spans="1:9" ht="47.25" outlineLevel="7">
      <c r="A760" s="4" t="s">
        <v>558</v>
      </c>
      <c r="B760" s="4" t="s">
        <v>54</v>
      </c>
      <c r="C760" s="4" t="s">
        <v>118</v>
      </c>
      <c r="D760" s="4" t="s">
        <v>17</v>
      </c>
      <c r="E760" s="6" t="s">
        <v>18</v>
      </c>
      <c r="F760" s="5">
        <v>855.81</v>
      </c>
      <c r="G760" s="5">
        <v>805.6</v>
      </c>
      <c r="H760" s="202">
        <f t="shared" si="11"/>
        <v>94.133043549385974</v>
      </c>
      <c r="I760" s="193"/>
    </row>
    <row r="761" spans="1:9" ht="15.75" outlineLevel="7">
      <c r="A761" s="4" t="s">
        <v>558</v>
      </c>
      <c r="B761" s="4" t="s">
        <v>54</v>
      </c>
      <c r="C761" s="4" t="s">
        <v>118</v>
      </c>
      <c r="D761" s="4" t="s">
        <v>21</v>
      </c>
      <c r="E761" s="6" t="s">
        <v>22</v>
      </c>
      <c r="F761" s="5">
        <v>50</v>
      </c>
      <c r="G761" s="5">
        <v>50</v>
      </c>
      <c r="H761" s="202">
        <f t="shared" si="11"/>
        <v>100</v>
      </c>
      <c r="I761" s="193"/>
    </row>
    <row r="762" spans="1:9" ht="15.75" outlineLevel="7">
      <c r="A762" s="4" t="s">
        <v>558</v>
      </c>
      <c r="B762" s="4" t="s">
        <v>534</v>
      </c>
      <c r="C762" s="4"/>
      <c r="D762" s="4"/>
      <c r="E762" s="20" t="s">
        <v>535</v>
      </c>
      <c r="F762" s="5">
        <f>F763</f>
        <v>6670.17</v>
      </c>
      <c r="G762" s="5">
        <f>G763</f>
        <v>6625.96</v>
      </c>
      <c r="H762" s="202">
        <f t="shared" si="11"/>
        <v>99.337198302292137</v>
      </c>
      <c r="I762" s="193"/>
    </row>
    <row r="763" spans="1:9" ht="31.5" outlineLevel="1">
      <c r="A763" s="4" t="s">
        <v>558</v>
      </c>
      <c r="B763" s="4" t="s">
        <v>388</v>
      </c>
      <c r="C763" s="4"/>
      <c r="D763" s="4"/>
      <c r="E763" s="20" t="s">
        <v>389</v>
      </c>
      <c r="F763" s="5">
        <v>6670.17</v>
      </c>
      <c r="G763" s="5">
        <v>6625.96</v>
      </c>
      <c r="H763" s="202">
        <f t="shared" si="11"/>
        <v>99.337198302292137</v>
      </c>
      <c r="I763" s="193"/>
    </row>
    <row r="764" spans="1:9" ht="31.5" outlineLevel="2">
      <c r="A764" s="4" t="s">
        <v>558</v>
      </c>
      <c r="B764" s="4" t="s">
        <v>388</v>
      </c>
      <c r="C764" s="4" t="s">
        <v>293</v>
      </c>
      <c r="D764" s="4"/>
      <c r="E764" s="6" t="s">
        <v>294</v>
      </c>
      <c r="F764" s="5">
        <v>6670.17</v>
      </c>
      <c r="G764" s="5">
        <v>6625.96</v>
      </c>
      <c r="H764" s="202">
        <f t="shared" si="11"/>
        <v>99.337198302292137</v>
      </c>
      <c r="I764" s="193"/>
    </row>
    <row r="765" spans="1:9" ht="51.75" customHeight="1" outlineLevel="3">
      <c r="A765" s="4" t="s">
        <v>558</v>
      </c>
      <c r="B765" s="4" t="s">
        <v>388</v>
      </c>
      <c r="C765" s="4" t="s">
        <v>400</v>
      </c>
      <c r="D765" s="4"/>
      <c r="E765" s="6" t="s">
        <v>401</v>
      </c>
      <c r="F765" s="5">
        <v>6670.17</v>
      </c>
      <c r="G765" s="5">
        <v>6625.96</v>
      </c>
      <c r="H765" s="202">
        <f t="shared" si="11"/>
        <v>99.337198302292137</v>
      </c>
      <c r="I765" s="193"/>
    </row>
    <row r="766" spans="1:9" ht="78.75" outlineLevel="4">
      <c r="A766" s="4" t="s">
        <v>558</v>
      </c>
      <c r="B766" s="4" t="s">
        <v>388</v>
      </c>
      <c r="C766" s="4" t="s">
        <v>409</v>
      </c>
      <c r="D766" s="4"/>
      <c r="E766" s="6" t="s">
        <v>308</v>
      </c>
      <c r="F766" s="5">
        <v>6670.17</v>
      </c>
      <c r="G766" s="5">
        <v>6625.96</v>
      </c>
      <c r="H766" s="202">
        <f t="shared" si="11"/>
        <v>99.337198302292137</v>
      </c>
      <c r="I766" s="193"/>
    </row>
    <row r="767" spans="1:9" ht="73.5" customHeight="1" outlineLevel="5">
      <c r="A767" s="4" t="s">
        <v>558</v>
      </c>
      <c r="B767" s="4" t="s">
        <v>388</v>
      </c>
      <c r="C767" s="4" t="s">
        <v>410</v>
      </c>
      <c r="D767" s="4"/>
      <c r="E767" s="6" t="s">
        <v>310</v>
      </c>
      <c r="F767" s="5">
        <v>6670.17</v>
      </c>
      <c r="G767" s="5">
        <v>6625.96</v>
      </c>
      <c r="H767" s="202">
        <f t="shared" si="11"/>
        <v>99.337198302292137</v>
      </c>
      <c r="I767" s="193"/>
    </row>
    <row r="768" spans="1:9" ht="123.75" customHeight="1" outlineLevel="7">
      <c r="A768" s="4" t="s">
        <v>558</v>
      </c>
      <c r="B768" s="4" t="s">
        <v>388</v>
      </c>
      <c r="C768" s="4" t="s">
        <v>410</v>
      </c>
      <c r="D768" s="4" t="s">
        <v>5</v>
      </c>
      <c r="E768" s="6" t="s">
        <v>6</v>
      </c>
      <c r="F768" s="5">
        <v>6649.67</v>
      </c>
      <c r="G768" s="5">
        <v>6617.46</v>
      </c>
      <c r="H768" s="202">
        <f t="shared" si="11"/>
        <v>99.515615060597</v>
      </c>
      <c r="I768" s="193"/>
    </row>
    <row r="769" spans="1:9" ht="49.5" customHeight="1" outlineLevel="7">
      <c r="A769" s="4" t="s">
        <v>558</v>
      </c>
      <c r="B769" s="4" t="s">
        <v>388</v>
      </c>
      <c r="C769" s="4" t="s">
        <v>410</v>
      </c>
      <c r="D769" s="4" t="s">
        <v>17</v>
      </c>
      <c r="E769" s="6" t="s">
        <v>18</v>
      </c>
      <c r="F769" s="5">
        <v>20.5</v>
      </c>
      <c r="G769" s="5">
        <v>8.5</v>
      </c>
      <c r="H769" s="202">
        <f t="shared" si="11"/>
        <v>41.463414634146339</v>
      </c>
      <c r="I769" s="193"/>
    </row>
    <row r="770" spans="1:9" ht="25.5" customHeight="1">
      <c r="A770" s="22"/>
      <c r="B770" s="22"/>
      <c r="C770" s="22"/>
      <c r="D770" s="22"/>
      <c r="E770" s="23" t="s">
        <v>560</v>
      </c>
      <c r="F770" s="8">
        <v>909593.16</v>
      </c>
      <c r="G770" s="8">
        <v>882749.09</v>
      </c>
      <c r="H770" s="204">
        <f t="shared" si="11"/>
        <v>97.048782776686664</v>
      </c>
    </row>
    <row r="774" spans="1:9" ht="34.5" customHeight="1">
      <c r="F774" s="18"/>
      <c r="G774" s="18"/>
    </row>
  </sheetData>
  <mergeCells count="3">
    <mergeCell ref="A1:E1"/>
    <mergeCell ref="A6:H6"/>
    <mergeCell ref="A7:E7"/>
  </mergeCells>
  <pageMargins left="0.55118110236220474" right="0.35433070866141736" top="0.39370078740157483" bottom="0.39370078740157483"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sheetPr>
    <outlinePr summaryBelow="0"/>
  </sheetPr>
  <dimension ref="A1:I570"/>
  <sheetViews>
    <sheetView showGridLines="0" tabSelected="1" topLeftCell="A382" zoomScale="80" zoomScaleNormal="80" workbookViewId="0">
      <selection activeCell="C116" sqref="C116"/>
    </sheetView>
  </sheetViews>
  <sheetFormatPr defaultRowHeight="12.75" customHeight="1" outlineLevelRow="7"/>
  <cols>
    <col min="1" max="1" width="15.5703125" customWidth="1"/>
    <col min="2" max="2" width="10.28515625" customWidth="1"/>
    <col min="3" max="3" width="39.140625" customWidth="1"/>
    <col min="4" max="5" width="15.42578125" customWidth="1"/>
    <col min="6" max="6" width="13.140625" customWidth="1"/>
    <col min="7" max="9" width="9.140625" customWidth="1"/>
    <col min="257" max="257" width="15.5703125" customWidth="1"/>
    <col min="258" max="258" width="10.28515625" customWidth="1"/>
    <col min="259" max="259" width="39.140625" customWidth="1"/>
    <col min="260" max="261" width="15.42578125" customWidth="1"/>
    <col min="262" max="262" width="13.140625" customWidth="1"/>
    <col min="263" max="265" width="9.140625" customWidth="1"/>
    <col min="513" max="513" width="15.5703125" customWidth="1"/>
    <col min="514" max="514" width="10.28515625" customWidth="1"/>
    <col min="515" max="515" width="39.140625" customWidth="1"/>
    <col min="516" max="517" width="15.42578125" customWidth="1"/>
    <col min="518" max="518" width="13.140625" customWidth="1"/>
    <col min="519" max="521" width="9.140625" customWidth="1"/>
    <col min="769" max="769" width="15.5703125" customWidth="1"/>
    <col min="770" max="770" width="10.28515625" customWidth="1"/>
    <col min="771" max="771" width="39.140625" customWidth="1"/>
    <col min="772" max="773" width="15.42578125" customWidth="1"/>
    <col min="774" max="774" width="13.140625" customWidth="1"/>
    <col min="775" max="777" width="9.140625" customWidth="1"/>
    <col min="1025" max="1025" width="15.5703125" customWidth="1"/>
    <col min="1026" max="1026" width="10.28515625" customWidth="1"/>
    <col min="1027" max="1027" width="39.140625" customWidth="1"/>
    <col min="1028" max="1029" width="15.42578125" customWidth="1"/>
    <col min="1030" max="1030" width="13.140625" customWidth="1"/>
    <col min="1031" max="1033" width="9.140625" customWidth="1"/>
    <col min="1281" max="1281" width="15.5703125" customWidth="1"/>
    <col min="1282" max="1282" width="10.28515625" customWidth="1"/>
    <col min="1283" max="1283" width="39.140625" customWidth="1"/>
    <col min="1284" max="1285" width="15.42578125" customWidth="1"/>
    <col min="1286" max="1286" width="13.140625" customWidth="1"/>
    <col min="1287" max="1289" width="9.140625" customWidth="1"/>
    <col min="1537" max="1537" width="15.5703125" customWidth="1"/>
    <col min="1538" max="1538" width="10.28515625" customWidth="1"/>
    <col min="1539" max="1539" width="39.140625" customWidth="1"/>
    <col min="1540" max="1541" width="15.42578125" customWidth="1"/>
    <col min="1542" max="1542" width="13.140625" customWidth="1"/>
    <col min="1543" max="1545" width="9.140625" customWidth="1"/>
    <col min="1793" max="1793" width="15.5703125" customWidth="1"/>
    <col min="1794" max="1794" width="10.28515625" customWidth="1"/>
    <col min="1795" max="1795" width="39.140625" customWidth="1"/>
    <col min="1796" max="1797" width="15.42578125" customWidth="1"/>
    <col min="1798" max="1798" width="13.140625" customWidth="1"/>
    <col min="1799" max="1801" width="9.140625" customWidth="1"/>
    <col min="2049" max="2049" width="15.5703125" customWidth="1"/>
    <col min="2050" max="2050" width="10.28515625" customWidth="1"/>
    <col min="2051" max="2051" width="39.140625" customWidth="1"/>
    <col min="2052" max="2053" width="15.42578125" customWidth="1"/>
    <col min="2054" max="2054" width="13.140625" customWidth="1"/>
    <col min="2055" max="2057" width="9.140625" customWidth="1"/>
    <col min="2305" max="2305" width="15.5703125" customWidth="1"/>
    <col min="2306" max="2306" width="10.28515625" customWidth="1"/>
    <col min="2307" max="2307" width="39.140625" customWidth="1"/>
    <col min="2308" max="2309" width="15.42578125" customWidth="1"/>
    <col min="2310" max="2310" width="13.140625" customWidth="1"/>
    <col min="2311" max="2313" width="9.140625" customWidth="1"/>
    <col min="2561" max="2561" width="15.5703125" customWidth="1"/>
    <col min="2562" max="2562" width="10.28515625" customWidth="1"/>
    <col min="2563" max="2563" width="39.140625" customWidth="1"/>
    <col min="2564" max="2565" width="15.42578125" customWidth="1"/>
    <col min="2566" max="2566" width="13.140625" customWidth="1"/>
    <col min="2567" max="2569" width="9.140625" customWidth="1"/>
    <col min="2817" max="2817" width="15.5703125" customWidth="1"/>
    <col min="2818" max="2818" width="10.28515625" customWidth="1"/>
    <col min="2819" max="2819" width="39.140625" customWidth="1"/>
    <col min="2820" max="2821" width="15.42578125" customWidth="1"/>
    <col min="2822" max="2822" width="13.140625" customWidth="1"/>
    <col min="2823" max="2825" width="9.140625" customWidth="1"/>
    <col min="3073" max="3073" width="15.5703125" customWidth="1"/>
    <col min="3074" max="3074" width="10.28515625" customWidth="1"/>
    <col min="3075" max="3075" width="39.140625" customWidth="1"/>
    <col min="3076" max="3077" width="15.42578125" customWidth="1"/>
    <col min="3078" max="3078" width="13.140625" customWidth="1"/>
    <col min="3079" max="3081" width="9.140625" customWidth="1"/>
    <col min="3329" max="3329" width="15.5703125" customWidth="1"/>
    <col min="3330" max="3330" width="10.28515625" customWidth="1"/>
    <col min="3331" max="3331" width="39.140625" customWidth="1"/>
    <col min="3332" max="3333" width="15.42578125" customWidth="1"/>
    <col min="3334" max="3334" width="13.140625" customWidth="1"/>
    <col min="3335" max="3337" width="9.140625" customWidth="1"/>
    <col min="3585" max="3585" width="15.5703125" customWidth="1"/>
    <col min="3586" max="3586" width="10.28515625" customWidth="1"/>
    <col min="3587" max="3587" width="39.140625" customWidth="1"/>
    <col min="3588" max="3589" width="15.42578125" customWidth="1"/>
    <col min="3590" max="3590" width="13.140625" customWidth="1"/>
    <col min="3591" max="3593" width="9.140625" customWidth="1"/>
    <col min="3841" max="3841" width="15.5703125" customWidth="1"/>
    <col min="3842" max="3842" width="10.28515625" customWidth="1"/>
    <col min="3843" max="3843" width="39.140625" customWidth="1"/>
    <col min="3844" max="3845" width="15.42578125" customWidth="1"/>
    <col min="3846" max="3846" width="13.140625" customWidth="1"/>
    <col min="3847" max="3849" width="9.140625" customWidth="1"/>
    <col min="4097" max="4097" width="15.5703125" customWidth="1"/>
    <col min="4098" max="4098" width="10.28515625" customWidth="1"/>
    <col min="4099" max="4099" width="39.140625" customWidth="1"/>
    <col min="4100" max="4101" width="15.42578125" customWidth="1"/>
    <col min="4102" max="4102" width="13.140625" customWidth="1"/>
    <col min="4103" max="4105" width="9.140625" customWidth="1"/>
    <col min="4353" max="4353" width="15.5703125" customWidth="1"/>
    <col min="4354" max="4354" width="10.28515625" customWidth="1"/>
    <col min="4355" max="4355" width="39.140625" customWidth="1"/>
    <col min="4356" max="4357" width="15.42578125" customWidth="1"/>
    <col min="4358" max="4358" width="13.140625" customWidth="1"/>
    <col min="4359" max="4361" width="9.140625" customWidth="1"/>
    <col min="4609" max="4609" width="15.5703125" customWidth="1"/>
    <col min="4610" max="4610" width="10.28515625" customWidth="1"/>
    <col min="4611" max="4611" width="39.140625" customWidth="1"/>
    <col min="4612" max="4613" width="15.42578125" customWidth="1"/>
    <col min="4614" max="4614" width="13.140625" customWidth="1"/>
    <col min="4615" max="4617" width="9.140625" customWidth="1"/>
    <col min="4865" max="4865" width="15.5703125" customWidth="1"/>
    <col min="4866" max="4866" width="10.28515625" customWidth="1"/>
    <col min="4867" max="4867" width="39.140625" customWidth="1"/>
    <col min="4868" max="4869" width="15.42578125" customWidth="1"/>
    <col min="4870" max="4870" width="13.140625" customWidth="1"/>
    <col min="4871" max="4873" width="9.140625" customWidth="1"/>
    <col min="5121" max="5121" width="15.5703125" customWidth="1"/>
    <col min="5122" max="5122" width="10.28515625" customWidth="1"/>
    <col min="5123" max="5123" width="39.140625" customWidth="1"/>
    <col min="5124" max="5125" width="15.42578125" customWidth="1"/>
    <col min="5126" max="5126" width="13.140625" customWidth="1"/>
    <col min="5127" max="5129" width="9.140625" customWidth="1"/>
    <col min="5377" max="5377" width="15.5703125" customWidth="1"/>
    <col min="5378" max="5378" width="10.28515625" customWidth="1"/>
    <col min="5379" max="5379" width="39.140625" customWidth="1"/>
    <col min="5380" max="5381" width="15.42578125" customWidth="1"/>
    <col min="5382" max="5382" width="13.140625" customWidth="1"/>
    <col min="5383" max="5385" width="9.140625" customWidth="1"/>
    <col min="5633" max="5633" width="15.5703125" customWidth="1"/>
    <col min="5634" max="5634" width="10.28515625" customWidth="1"/>
    <col min="5635" max="5635" width="39.140625" customWidth="1"/>
    <col min="5636" max="5637" width="15.42578125" customWidth="1"/>
    <col min="5638" max="5638" width="13.140625" customWidth="1"/>
    <col min="5639" max="5641" width="9.140625" customWidth="1"/>
    <col min="5889" max="5889" width="15.5703125" customWidth="1"/>
    <col min="5890" max="5890" width="10.28515625" customWidth="1"/>
    <col min="5891" max="5891" width="39.140625" customWidth="1"/>
    <col min="5892" max="5893" width="15.42578125" customWidth="1"/>
    <col min="5894" max="5894" width="13.140625" customWidth="1"/>
    <col min="5895" max="5897" width="9.140625" customWidth="1"/>
    <col min="6145" max="6145" width="15.5703125" customWidth="1"/>
    <col min="6146" max="6146" width="10.28515625" customWidth="1"/>
    <col min="6147" max="6147" width="39.140625" customWidth="1"/>
    <col min="6148" max="6149" width="15.42578125" customWidth="1"/>
    <col min="6150" max="6150" width="13.140625" customWidth="1"/>
    <col min="6151" max="6153" width="9.140625" customWidth="1"/>
    <col min="6401" max="6401" width="15.5703125" customWidth="1"/>
    <col min="6402" max="6402" width="10.28515625" customWidth="1"/>
    <col min="6403" max="6403" width="39.140625" customWidth="1"/>
    <col min="6404" max="6405" width="15.42578125" customWidth="1"/>
    <col min="6406" max="6406" width="13.140625" customWidth="1"/>
    <col min="6407" max="6409" width="9.140625" customWidth="1"/>
    <col min="6657" max="6657" width="15.5703125" customWidth="1"/>
    <col min="6658" max="6658" width="10.28515625" customWidth="1"/>
    <col min="6659" max="6659" width="39.140625" customWidth="1"/>
    <col min="6660" max="6661" width="15.42578125" customWidth="1"/>
    <col min="6662" max="6662" width="13.140625" customWidth="1"/>
    <col min="6663" max="6665" width="9.140625" customWidth="1"/>
    <col min="6913" max="6913" width="15.5703125" customWidth="1"/>
    <col min="6914" max="6914" width="10.28515625" customWidth="1"/>
    <col min="6915" max="6915" width="39.140625" customWidth="1"/>
    <col min="6916" max="6917" width="15.42578125" customWidth="1"/>
    <col min="6918" max="6918" width="13.140625" customWidth="1"/>
    <col min="6919" max="6921" width="9.140625" customWidth="1"/>
    <col min="7169" max="7169" width="15.5703125" customWidth="1"/>
    <col min="7170" max="7170" width="10.28515625" customWidth="1"/>
    <col min="7171" max="7171" width="39.140625" customWidth="1"/>
    <col min="7172" max="7173" width="15.42578125" customWidth="1"/>
    <col min="7174" max="7174" width="13.140625" customWidth="1"/>
    <col min="7175" max="7177" width="9.140625" customWidth="1"/>
    <col min="7425" max="7425" width="15.5703125" customWidth="1"/>
    <col min="7426" max="7426" width="10.28515625" customWidth="1"/>
    <col min="7427" max="7427" width="39.140625" customWidth="1"/>
    <col min="7428" max="7429" width="15.42578125" customWidth="1"/>
    <col min="7430" max="7430" width="13.140625" customWidth="1"/>
    <col min="7431" max="7433" width="9.140625" customWidth="1"/>
    <col min="7681" max="7681" width="15.5703125" customWidth="1"/>
    <col min="7682" max="7682" width="10.28515625" customWidth="1"/>
    <col min="7683" max="7683" width="39.140625" customWidth="1"/>
    <col min="7684" max="7685" width="15.42578125" customWidth="1"/>
    <col min="7686" max="7686" width="13.140625" customWidth="1"/>
    <col min="7687" max="7689" width="9.140625" customWidth="1"/>
    <col min="7937" max="7937" width="15.5703125" customWidth="1"/>
    <col min="7938" max="7938" width="10.28515625" customWidth="1"/>
    <col min="7939" max="7939" width="39.140625" customWidth="1"/>
    <col min="7940" max="7941" width="15.42578125" customWidth="1"/>
    <col min="7942" max="7942" width="13.140625" customWidth="1"/>
    <col min="7943" max="7945" width="9.140625" customWidth="1"/>
    <col min="8193" max="8193" width="15.5703125" customWidth="1"/>
    <col min="8194" max="8194" width="10.28515625" customWidth="1"/>
    <col min="8195" max="8195" width="39.140625" customWidth="1"/>
    <col min="8196" max="8197" width="15.42578125" customWidth="1"/>
    <col min="8198" max="8198" width="13.140625" customWidth="1"/>
    <col min="8199" max="8201" width="9.140625" customWidth="1"/>
    <col min="8449" max="8449" width="15.5703125" customWidth="1"/>
    <col min="8450" max="8450" width="10.28515625" customWidth="1"/>
    <col min="8451" max="8451" width="39.140625" customWidth="1"/>
    <col min="8452" max="8453" width="15.42578125" customWidth="1"/>
    <col min="8454" max="8454" width="13.140625" customWidth="1"/>
    <col min="8455" max="8457" width="9.140625" customWidth="1"/>
    <col min="8705" max="8705" width="15.5703125" customWidth="1"/>
    <col min="8706" max="8706" width="10.28515625" customWidth="1"/>
    <col min="8707" max="8707" width="39.140625" customWidth="1"/>
    <col min="8708" max="8709" width="15.42578125" customWidth="1"/>
    <col min="8710" max="8710" width="13.140625" customWidth="1"/>
    <col min="8711" max="8713" width="9.140625" customWidth="1"/>
    <col min="8961" max="8961" width="15.5703125" customWidth="1"/>
    <col min="8962" max="8962" width="10.28515625" customWidth="1"/>
    <col min="8963" max="8963" width="39.140625" customWidth="1"/>
    <col min="8964" max="8965" width="15.42578125" customWidth="1"/>
    <col min="8966" max="8966" width="13.140625" customWidth="1"/>
    <col min="8967" max="8969" width="9.140625" customWidth="1"/>
    <col min="9217" max="9217" width="15.5703125" customWidth="1"/>
    <col min="9218" max="9218" width="10.28515625" customWidth="1"/>
    <col min="9219" max="9219" width="39.140625" customWidth="1"/>
    <col min="9220" max="9221" width="15.42578125" customWidth="1"/>
    <col min="9222" max="9222" width="13.140625" customWidth="1"/>
    <col min="9223" max="9225" width="9.140625" customWidth="1"/>
    <col min="9473" max="9473" width="15.5703125" customWidth="1"/>
    <col min="9474" max="9474" width="10.28515625" customWidth="1"/>
    <col min="9475" max="9475" width="39.140625" customWidth="1"/>
    <col min="9476" max="9477" width="15.42578125" customWidth="1"/>
    <col min="9478" max="9478" width="13.140625" customWidth="1"/>
    <col min="9479" max="9481" width="9.140625" customWidth="1"/>
    <col min="9729" max="9729" width="15.5703125" customWidth="1"/>
    <col min="9730" max="9730" width="10.28515625" customWidth="1"/>
    <col min="9731" max="9731" width="39.140625" customWidth="1"/>
    <col min="9732" max="9733" width="15.42578125" customWidth="1"/>
    <col min="9734" max="9734" width="13.140625" customWidth="1"/>
    <col min="9735" max="9737" width="9.140625" customWidth="1"/>
    <col min="9985" max="9985" width="15.5703125" customWidth="1"/>
    <col min="9986" max="9986" width="10.28515625" customWidth="1"/>
    <col min="9987" max="9987" width="39.140625" customWidth="1"/>
    <col min="9988" max="9989" width="15.42578125" customWidth="1"/>
    <col min="9990" max="9990" width="13.140625" customWidth="1"/>
    <col min="9991" max="9993" width="9.140625" customWidth="1"/>
    <col min="10241" max="10241" width="15.5703125" customWidth="1"/>
    <col min="10242" max="10242" width="10.28515625" customWidth="1"/>
    <col min="10243" max="10243" width="39.140625" customWidth="1"/>
    <col min="10244" max="10245" width="15.42578125" customWidth="1"/>
    <col min="10246" max="10246" width="13.140625" customWidth="1"/>
    <col min="10247" max="10249" width="9.140625" customWidth="1"/>
    <col min="10497" max="10497" width="15.5703125" customWidth="1"/>
    <col min="10498" max="10498" width="10.28515625" customWidth="1"/>
    <col min="10499" max="10499" width="39.140625" customWidth="1"/>
    <col min="10500" max="10501" width="15.42578125" customWidth="1"/>
    <col min="10502" max="10502" width="13.140625" customWidth="1"/>
    <col min="10503" max="10505" width="9.140625" customWidth="1"/>
    <col min="10753" max="10753" width="15.5703125" customWidth="1"/>
    <col min="10754" max="10754" width="10.28515625" customWidth="1"/>
    <col min="10755" max="10755" width="39.140625" customWidth="1"/>
    <col min="10756" max="10757" width="15.42578125" customWidth="1"/>
    <col min="10758" max="10758" width="13.140625" customWidth="1"/>
    <col min="10759" max="10761" width="9.140625" customWidth="1"/>
    <col min="11009" max="11009" width="15.5703125" customWidth="1"/>
    <col min="11010" max="11010" width="10.28515625" customWidth="1"/>
    <col min="11011" max="11011" width="39.140625" customWidth="1"/>
    <col min="11012" max="11013" width="15.42578125" customWidth="1"/>
    <col min="11014" max="11014" width="13.140625" customWidth="1"/>
    <col min="11015" max="11017" width="9.140625" customWidth="1"/>
    <col min="11265" max="11265" width="15.5703125" customWidth="1"/>
    <col min="11266" max="11266" width="10.28515625" customWidth="1"/>
    <col min="11267" max="11267" width="39.140625" customWidth="1"/>
    <col min="11268" max="11269" width="15.42578125" customWidth="1"/>
    <col min="11270" max="11270" width="13.140625" customWidth="1"/>
    <col min="11271" max="11273" width="9.140625" customWidth="1"/>
    <col min="11521" max="11521" width="15.5703125" customWidth="1"/>
    <col min="11522" max="11522" width="10.28515625" customWidth="1"/>
    <col min="11523" max="11523" width="39.140625" customWidth="1"/>
    <col min="11524" max="11525" width="15.42578125" customWidth="1"/>
    <col min="11526" max="11526" width="13.140625" customWidth="1"/>
    <col min="11527" max="11529" width="9.140625" customWidth="1"/>
    <col min="11777" max="11777" width="15.5703125" customWidth="1"/>
    <col min="11778" max="11778" width="10.28515625" customWidth="1"/>
    <col min="11779" max="11779" width="39.140625" customWidth="1"/>
    <col min="11780" max="11781" width="15.42578125" customWidth="1"/>
    <col min="11782" max="11782" width="13.140625" customWidth="1"/>
    <col min="11783" max="11785" width="9.140625" customWidth="1"/>
    <col min="12033" max="12033" width="15.5703125" customWidth="1"/>
    <col min="12034" max="12034" width="10.28515625" customWidth="1"/>
    <col min="12035" max="12035" width="39.140625" customWidth="1"/>
    <col min="12036" max="12037" width="15.42578125" customWidth="1"/>
    <col min="12038" max="12038" width="13.140625" customWidth="1"/>
    <col min="12039" max="12041" width="9.140625" customWidth="1"/>
    <col min="12289" max="12289" width="15.5703125" customWidth="1"/>
    <col min="12290" max="12290" width="10.28515625" customWidth="1"/>
    <col min="12291" max="12291" width="39.140625" customWidth="1"/>
    <col min="12292" max="12293" width="15.42578125" customWidth="1"/>
    <col min="12294" max="12294" width="13.140625" customWidth="1"/>
    <col min="12295" max="12297" width="9.140625" customWidth="1"/>
    <col min="12545" max="12545" width="15.5703125" customWidth="1"/>
    <col min="12546" max="12546" width="10.28515625" customWidth="1"/>
    <col min="12547" max="12547" width="39.140625" customWidth="1"/>
    <col min="12548" max="12549" width="15.42578125" customWidth="1"/>
    <col min="12550" max="12550" width="13.140625" customWidth="1"/>
    <col min="12551" max="12553" width="9.140625" customWidth="1"/>
    <col min="12801" max="12801" width="15.5703125" customWidth="1"/>
    <col min="12802" max="12802" width="10.28515625" customWidth="1"/>
    <col min="12803" max="12803" width="39.140625" customWidth="1"/>
    <col min="12804" max="12805" width="15.42578125" customWidth="1"/>
    <col min="12806" max="12806" width="13.140625" customWidth="1"/>
    <col min="12807" max="12809" width="9.140625" customWidth="1"/>
    <col min="13057" max="13057" width="15.5703125" customWidth="1"/>
    <col min="13058" max="13058" width="10.28515625" customWidth="1"/>
    <col min="13059" max="13059" width="39.140625" customWidth="1"/>
    <col min="13060" max="13061" width="15.42578125" customWidth="1"/>
    <col min="13062" max="13062" width="13.140625" customWidth="1"/>
    <col min="13063" max="13065" width="9.140625" customWidth="1"/>
    <col min="13313" max="13313" width="15.5703125" customWidth="1"/>
    <col min="13314" max="13314" width="10.28515625" customWidth="1"/>
    <col min="13315" max="13315" width="39.140625" customWidth="1"/>
    <col min="13316" max="13317" width="15.42578125" customWidth="1"/>
    <col min="13318" max="13318" width="13.140625" customWidth="1"/>
    <col min="13319" max="13321" width="9.140625" customWidth="1"/>
    <col min="13569" max="13569" width="15.5703125" customWidth="1"/>
    <col min="13570" max="13570" width="10.28515625" customWidth="1"/>
    <col min="13571" max="13571" width="39.140625" customWidth="1"/>
    <col min="13572" max="13573" width="15.42578125" customWidth="1"/>
    <col min="13574" max="13574" width="13.140625" customWidth="1"/>
    <col min="13575" max="13577" width="9.140625" customWidth="1"/>
    <col min="13825" max="13825" width="15.5703125" customWidth="1"/>
    <col min="13826" max="13826" width="10.28515625" customWidth="1"/>
    <col min="13827" max="13827" width="39.140625" customWidth="1"/>
    <col min="13828" max="13829" width="15.42578125" customWidth="1"/>
    <col min="13830" max="13830" width="13.140625" customWidth="1"/>
    <col min="13831" max="13833" width="9.140625" customWidth="1"/>
    <col min="14081" max="14081" width="15.5703125" customWidth="1"/>
    <col min="14082" max="14082" width="10.28515625" customWidth="1"/>
    <col min="14083" max="14083" width="39.140625" customWidth="1"/>
    <col min="14084" max="14085" width="15.42578125" customWidth="1"/>
    <col min="14086" max="14086" width="13.140625" customWidth="1"/>
    <col min="14087" max="14089" width="9.140625" customWidth="1"/>
    <col min="14337" max="14337" width="15.5703125" customWidth="1"/>
    <col min="14338" max="14338" width="10.28515625" customWidth="1"/>
    <col min="14339" max="14339" width="39.140625" customWidth="1"/>
    <col min="14340" max="14341" width="15.42578125" customWidth="1"/>
    <col min="14342" max="14342" width="13.140625" customWidth="1"/>
    <col min="14343" max="14345" width="9.140625" customWidth="1"/>
    <col min="14593" max="14593" width="15.5703125" customWidth="1"/>
    <col min="14594" max="14594" width="10.28515625" customWidth="1"/>
    <col min="14595" max="14595" width="39.140625" customWidth="1"/>
    <col min="14596" max="14597" width="15.42578125" customWidth="1"/>
    <col min="14598" max="14598" width="13.140625" customWidth="1"/>
    <col min="14599" max="14601" width="9.140625" customWidth="1"/>
    <col min="14849" max="14849" width="15.5703125" customWidth="1"/>
    <col min="14850" max="14850" width="10.28515625" customWidth="1"/>
    <col min="14851" max="14851" width="39.140625" customWidth="1"/>
    <col min="14852" max="14853" width="15.42578125" customWidth="1"/>
    <col min="14854" max="14854" width="13.140625" customWidth="1"/>
    <col min="14855" max="14857" width="9.140625" customWidth="1"/>
    <col min="15105" max="15105" width="15.5703125" customWidth="1"/>
    <col min="15106" max="15106" width="10.28515625" customWidth="1"/>
    <col min="15107" max="15107" width="39.140625" customWidth="1"/>
    <col min="15108" max="15109" width="15.42578125" customWidth="1"/>
    <col min="15110" max="15110" width="13.140625" customWidth="1"/>
    <col min="15111" max="15113" width="9.140625" customWidth="1"/>
    <col min="15361" max="15361" width="15.5703125" customWidth="1"/>
    <col min="15362" max="15362" width="10.28515625" customWidth="1"/>
    <col min="15363" max="15363" width="39.140625" customWidth="1"/>
    <col min="15364" max="15365" width="15.42578125" customWidth="1"/>
    <col min="15366" max="15366" width="13.140625" customWidth="1"/>
    <col min="15367" max="15369" width="9.140625" customWidth="1"/>
    <col min="15617" max="15617" width="15.5703125" customWidth="1"/>
    <col min="15618" max="15618" width="10.28515625" customWidth="1"/>
    <col min="15619" max="15619" width="39.140625" customWidth="1"/>
    <col min="15620" max="15621" width="15.42578125" customWidth="1"/>
    <col min="15622" max="15622" width="13.140625" customWidth="1"/>
    <col min="15623" max="15625" width="9.140625" customWidth="1"/>
    <col min="15873" max="15873" width="15.5703125" customWidth="1"/>
    <col min="15874" max="15874" width="10.28515625" customWidth="1"/>
    <col min="15875" max="15875" width="39.140625" customWidth="1"/>
    <col min="15876" max="15877" width="15.42578125" customWidth="1"/>
    <col min="15878" max="15878" width="13.140625" customWidth="1"/>
    <col min="15879" max="15881" width="9.140625" customWidth="1"/>
    <col min="16129" max="16129" width="15.5703125" customWidth="1"/>
    <col min="16130" max="16130" width="10.28515625" customWidth="1"/>
    <col min="16131" max="16131" width="39.140625" customWidth="1"/>
    <col min="16132" max="16133" width="15.42578125" customWidth="1"/>
    <col min="16134" max="16134" width="13.140625" customWidth="1"/>
    <col min="16135" max="16137" width="9.140625" customWidth="1"/>
  </cols>
  <sheetData>
    <row r="1" spans="1:9" ht="15">
      <c r="A1" s="178"/>
      <c r="B1" s="1"/>
      <c r="C1" s="1"/>
      <c r="D1" s="1"/>
      <c r="E1" s="11"/>
      <c r="F1" s="12" t="s">
        <v>561</v>
      </c>
      <c r="G1" s="1"/>
      <c r="H1" s="1"/>
      <c r="I1" s="1"/>
    </row>
    <row r="2" spans="1:9" ht="15">
      <c r="A2" s="179"/>
      <c r="B2" s="2"/>
      <c r="C2" s="2"/>
      <c r="D2" s="2"/>
      <c r="E2" s="11"/>
      <c r="F2" s="12" t="s">
        <v>520</v>
      </c>
      <c r="G2" s="2"/>
      <c r="H2" s="2"/>
      <c r="I2" s="2"/>
    </row>
    <row r="3" spans="1:9" ht="15">
      <c r="A3" s="179"/>
      <c r="B3" s="2"/>
      <c r="C3" s="2"/>
      <c r="D3" s="3"/>
      <c r="E3" s="13"/>
      <c r="F3" s="12" t="s">
        <v>521</v>
      </c>
      <c r="G3" s="3"/>
      <c r="H3" s="2"/>
      <c r="I3" s="2"/>
    </row>
    <row r="4" spans="1:9" ht="15">
      <c r="A4" s="1"/>
      <c r="B4" s="1"/>
      <c r="C4" s="1"/>
      <c r="D4" s="1"/>
      <c r="E4" s="13"/>
      <c r="F4" s="12" t="s">
        <v>831</v>
      </c>
      <c r="G4" s="1"/>
      <c r="H4" s="1"/>
      <c r="I4" s="1"/>
    </row>
    <row r="5" spans="1:9">
      <c r="A5" s="221"/>
      <c r="B5" s="221"/>
      <c r="C5" s="222"/>
      <c r="D5" s="222"/>
      <c r="E5" s="222"/>
      <c r="F5" s="222"/>
      <c r="G5" s="222"/>
      <c r="H5" s="177"/>
      <c r="I5" s="177"/>
    </row>
    <row r="6" spans="1:9" ht="71.25" customHeight="1">
      <c r="A6" s="225" t="s">
        <v>1048</v>
      </c>
      <c r="B6" s="225"/>
      <c r="C6" s="225"/>
      <c r="D6" s="225"/>
      <c r="E6" s="225"/>
      <c r="F6" s="225"/>
    </row>
    <row r="7" spans="1:9">
      <c r="A7" s="221"/>
      <c r="B7" s="221"/>
      <c r="C7" s="222"/>
      <c r="D7" s="222"/>
      <c r="E7" s="222"/>
      <c r="F7" s="222"/>
    </row>
    <row r="8" spans="1:9" ht="78" customHeight="1">
      <c r="A8" s="4" t="s">
        <v>510</v>
      </c>
      <c r="B8" s="4" t="s">
        <v>511</v>
      </c>
      <c r="C8" s="4" t="s">
        <v>545</v>
      </c>
      <c r="D8" s="4" t="s">
        <v>512</v>
      </c>
      <c r="E8" s="4" t="s">
        <v>513</v>
      </c>
      <c r="F8" s="24" t="s">
        <v>514</v>
      </c>
    </row>
    <row r="9" spans="1:9" ht="15">
      <c r="A9" s="188" t="s">
        <v>515</v>
      </c>
      <c r="B9" s="188" t="s">
        <v>516</v>
      </c>
      <c r="C9" s="188" t="s">
        <v>517</v>
      </c>
      <c r="D9" s="188" t="s">
        <v>518</v>
      </c>
      <c r="E9" s="188" t="s">
        <v>519</v>
      </c>
      <c r="F9" s="194">
        <v>6</v>
      </c>
    </row>
    <row r="10" spans="1:9" ht="73.5" customHeight="1">
      <c r="A10" s="4" t="s">
        <v>471</v>
      </c>
      <c r="B10" s="4"/>
      <c r="C10" s="6" t="s">
        <v>472</v>
      </c>
      <c r="D10" s="5">
        <v>11637.12</v>
      </c>
      <c r="E10" s="5">
        <v>11387.25</v>
      </c>
      <c r="F10" s="195">
        <f>(E10/D10)*100</f>
        <v>97.852819254248473</v>
      </c>
    </row>
    <row r="11" spans="1:9" ht="42.75" customHeight="1" outlineLevel="1">
      <c r="A11" s="4" t="s">
        <v>473</v>
      </c>
      <c r="B11" s="4"/>
      <c r="C11" s="6" t="s">
        <v>474</v>
      </c>
      <c r="D11" s="5">
        <v>10852.12</v>
      </c>
      <c r="E11" s="5">
        <v>10771.62</v>
      </c>
      <c r="F11" s="195">
        <f t="shared" ref="F11:F74" si="0">(E11/D11)*100</f>
        <v>99.258209455848259</v>
      </c>
    </row>
    <row r="12" spans="1:9" ht="104.25" customHeight="1" outlineLevel="2">
      <c r="A12" s="4" t="s">
        <v>475</v>
      </c>
      <c r="B12" s="4"/>
      <c r="C12" s="6" t="s">
        <v>476</v>
      </c>
      <c r="D12" s="5">
        <v>6343.2</v>
      </c>
      <c r="E12" s="5">
        <v>6343.2</v>
      </c>
      <c r="F12" s="195">
        <f t="shared" si="0"/>
        <v>100</v>
      </c>
    </row>
    <row r="13" spans="1:9" ht="69.75" customHeight="1" outlineLevel="3">
      <c r="A13" s="4" t="s">
        <v>477</v>
      </c>
      <c r="B13" s="4"/>
      <c r="C13" s="6" t="s">
        <v>119</v>
      </c>
      <c r="D13" s="5">
        <v>6343.2</v>
      </c>
      <c r="E13" s="5">
        <v>6343.2</v>
      </c>
      <c r="F13" s="195">
        <f t="shared" si="0"/>
        <v>100</v>
      </c>
    </row>
    <row r="14" spans="1:9" ht="69" customHeight="1" outlineLevel="7">
      <c r="A14" s="4" t="s">
        <v>477</v>
      </c>
      <c r="B14" s="4" t="s">
        <v>79</v>
      </c>
      <c r="C14" s="6" t="s">
        <v>80</v>
      </c>
      <c r="D14" s="5">
        <v>6343.2</v>
      </c>
      <c r="E14" s="5">
        <v>6343.2</v>
      </c>
      <c r="F14" s="195">
        <f t="shared" si="0"/>
        <v>100</v>
      </c>
    </row>
    <row r="15" spans="1:9" ht="78.75" outlineLevel="2">
      <c r="A15" s="4" t="s">
        <v>478</v>
      </c>
      <c r="B15" s="4"/>
      <c r="C15" s="6" t="s">
        <v>479</v>
      </c>
      <c r="D15" s="5">
        <v>759.3</v>
      </c>
      <c r="E15" s="5">
        <v>698.81</v>
      </c>
      <c r="F15" s="195">
        <f t="shared" si="0"/>
        <v>92.03345186355854</v>
      </c>
    </row>
    <row r="16" spans="1:9" ht="78.75" outlineLevel="3">
      <c r="A16" s="4" t="s">
        <v>480</v>
      </c>
      <c r="B16" s="4"/>
      <c r="C16" s="6" t="s">
        <v>481</v>
      </c>
      <c r="D16" s="5">
        <v>659.3</v>
      </c>
      <c r="E16" s="5">
        <v>619.97</v>
      </c>
      <c r="F16" s="195">
        <f t="shared" si="0"/>
        <v>94.03458213256485</v>
      </c>
    </row>
    <row r="17" spans="1:6" ht="73.5" customHeight="1" outlineLevel="7">
      <c r="A17" s="4" t="s">
        <v>480</v>
      </c>
      <c r="B17" s="4" t="s">
        <v>79</v>
      </c>
      <c r="C17" s="6" t="s">
        <v>80</v>
      </c>
      <c r="D17" s="5">
        <v>659.3</v>
      </c>
      <c r="E17" s="5">
        <v>619.97</v>
      </c>
      <c r="F17" s="195">
        <f t="shared" si="0"/>
        <v>94.03458213256485</v>
      </c>
    </row>
    <row r="18" spans="1:6" ht="120.75" customHeight="1" outlineLevel="3">
      <c r="A18" s="4" t="s">
        <v>482</v>
      </c>
      <c r="B18" s="4"/>
      <c r="C18" s="6" t="s">
        <v>483</v>
      </c>
      <c r="D18" s="5">
        <v>100</v>
      </c>
      <c r="E18" s="5">
        <v>78.83</v>
      </c>
      <c r="F18" s="195">
        <f t="shared" si="0"/>
        <v>78.83</v>
      </c>
    </row>
    <row r="19" spans="1:6" ht="63" outlineLevel="7">
      <c r="A19" s="4" t="s">
        <v>482</v>
      </c>
      <c r="B19" s="4" t="s">
        <v>79</v>
      </c>
      <c r="C19" s="6" t="s">
        <v>80</v>
      </c>
      <c r="D19" s="5">
        <v>100</v>
      </c>
      <c r="E19" s="5">
        <v>78.83</v>
      </c>
      <c r="F19" s="195">
        <f t="shared" si="0"/>
        <v>78.83</v>
      </c>
    </row>
    <row r="20" spans="1:6" ht="94.5" outlineLevel="2">
      <c r="A20" s="4" t="s">
        <v>484</v>
      </c>
      <c r="B20" s="4"/>
      <c r="C20" s="6" t="s">
        <v>485</v>
      </c>
      <c r="D20" s="5">
        <v>3749.62</v>
      </c>
      <c r="E20" s="5">
        <v>3729.61</v>
      </c>
      <c r="F20" s="195">
        <f t="shared" si="0"/>
        <v>99.466345923053552</v>
      </c>
    </row>
    <row r="21" spans="1:6" ht="57" customHeight="1" outlineLevel="3">
      <c r="A21" s="4" t="s">
        <v>486</v>
      </c>
      <c r="B21" s="4"/>
      <c r="C21" s="6" t="s">
        <v>487</v>
      </c>
      <c r="D21" s="5">
        <v>100</v>
      </c>
      <c r="E21" s="5">
        <v>79.989999999999995</v>
      </c>
      <c r="F21" s="195">
        <f t="shared" si="0"/>
        <v>79.989999999999995</v>
      </c>
    </row>
    <row r="22" spans="1:6" ht="70.5" customHeight="1" outlineLevel="7">
      <c r="A22" s="4" t="s">
        <v>486</v>
      </c>
      <c r="B22" s="4" t="s">
        <v>79</v>
      </c>
      <c r="C22" s="6" t="s">
        <v>80</v>
      </c>
      <c r="D22" s="5">
        <v>100</v>
      </c>
      <c r="E22" s="5">
        <v>79.989999999999995</v>
      </c>
      <c r="F22" s="195">
        <f t="shared" si="0"/>
        <v>79.989999999999995</v>
      </c>
    </row>
    <row r="23" spans="1:6" ht="85.5" customHeight="1" outlineLevel="3">
      <c r="A23" s="4" t="s">
        <v>1042</v>
      </c>
      <c r="B23" s="4"/>
      <c r="C23" s="6" t="s">
        <v>1043</v>
      </c>
      <c r="D23" s="5">
        <v>3260.46</v>
      </c>
      <c r="E23" s="5">
        <v>3260.46</v>
      </c>
      <c r="F23" s="195">
        <f t="shared" si="0"/>
        <v>100</v>
      </c>
    </row>
    <row r="24" spans="1:6" ht="63" outlineLevel="7">
      <c r="A24" s="4" t="s">
        <v>1042</v>
      </c>
      <c r="B24" s="4" t="s">
        <v>79</v>
      </c>
      <c r="C24" s="6" t="s">
        <v>80</v>
      </c>
      <c r="D24" s="5">
        <v>3260.46</v>
      </c>
      <c r="E24" s="5">
        <v>3260.46</v>
      </c>
      <c r="F24" s="195">
        <f t="shared" si="0"/>
        <v>100</v>
      </c>
    </row>
    <row r="25" spans="1:6" ht="31.5" outlineLevel="3">
      <c r="A25" s="4" t="s">
        <v>489</v>
      </c>
      <c r="B25" s="4"/>
      <c r="C25" s="6" t="s">
        <v>488</v>
      </c>
      <c r="D25" s="5">
        <v>389.16</v>
      </c>
      <c r="E25" s="5">
        <v>389.16</v>
      </c>
      <c r="F25" s="195">
        <f t="shared" si="0"/>
        <v>100</v>
      </c>
    </row>
    <row r="26" spans="1:6" ht="63" outlineLevel="7">
      <c r="A26" s="4" t="s">
        <v>489</v>
      </c>
      <c r="B26" s="4" t="s">
        <v>79</v>
      </c>
      <c r="C26" s="6" t="s">
        <v>80</v>
      </c>
      <c r="D26" s="5">
        <v>389.16</v>
      </c>
      <c r="E26" s="5">
        <v>389.16</v>
      </c>
      <c r="F26" s="195">
        <f t="shared" si="0"/>
        <v>100</v>
      </c>
    </row>
    <row r="27" spans="1:6" ht="47.25" outlineLevel="1">
      <c r="A27" s="4" t="s">
        <v>490</v>
      </c>
      <c r="B27" s="4"/>
      <c r="C27" s="6" t="s">
        <v>491</v>
      </c>
      <c r="D27" s="5">
        <v>650</v>
      </c>
      <c r="E27" s="5">
        <v>569.83000000000004</v>
      </c>
      <c r="F27" s="195">
        <f t="shared" si="0"/>
        <v>87.666153846153847</v>
      </c>
    </row>
    <row r="28" spans="1:6" ht="110.25" outlineLevel="2">
      <c r="A28" s="4" t="s">
        <v>492</v>
      </c>
      <c r="B28" s="4"/>
      <c r="C28" s="6" t="s">
        <v>493</v>
      </c>
      <c r="D28" s="5">
        <v>600</v>
      </c>
      <c r="E28" s="5">
        <v>519.83000000000004</v>
      </c>
      <c r="F28" s="195">
        <f t="shared" si="0"/>
        <v>86.638333333333335</v>
      </c>
    </row>
    <row r="29" spans="1:6" ht="47.25" outlineLevel="3">
      <c r="A29" s="4" t="s">
        <v>494</v>
      </c>
      <c r="B29" s="4"/>
      <c r="C29" s="6" t="s">
        <v>495</v>
      </c>
      <c r="D29" s="5">
        <v>500</v>
      </c>
      <c r="E29" s="5">
        <v>426.01</v>
      </c>
      <c r="F29" s="195">
        <f t="shared" si="0"/>
        <v>85.201999999999998</v>
      </c>
    </row>
    <row r="30" spans="1:6" ht="63" outlineLevel="7">
      <c r="A30" s="4" t="s">
        <v>494</v>
      </c>
      <c r="B30" s="4" t="s">
        <v>79</v>
      </c>
      <c r="C30" s="6" t="s">
        <v>80</v>
      </c>
      <c r="D30" s="5">
        <v>500</v>
      </c>
      <c r="E30" s="5">
        <v>426.01</v>
      </c>
      <c r="F30" s="195">
        <f t="shared" si="0"/>
        <v>85.201999999999998</v>
      </c>
    </row>
    <row r="31" spans="1:6" ht="63" outlineLevel="3">
      <c r="A31" s="4" t="s">
        <v>496</v>
      </c>
      <c r="B31" s="4"/>
      <c r="C31" s="6" t="s">
        <v>497</v>
      </c>
      <c r="D31" s="5">
        <v>100</v>
      </c>
      <c r="E31" s="5">
        <v>93.82</v>
      </c>
      <c r="F31" s="195">
        <f t="shared" si="0"/>
        <v>93.82</v>
      </c>
    </row>
    <row r="32" spans="1:6" ht="63" outlineLevel="7">
      <c r="A32" s="4" t="s">
        <v>496</v>
      </c>
      <c r="B32" s="4" t="s">
        <v>79</v>
      </c>
      <c r="C32" s="6" t="s">
        <v>80</v>
      </c>
      <c r="D32" s="5">
        <v>100</v>
      </c>
      <c r="E32" s="5">
        <v>93.82</v>
      </c>
      <c r="F32" s="195">
        <f t="shared" si="0"/>
        <v>93.82</v>
      </c>
    </row>
    <row r="33" spans="1:6" ht="47.25" outlineLevel="2">
      <c r="A33" s="4" t="s">
        <v>1034</v>
      </c>
      <c r="B33" s="4"/>
      <c r="C33" s="6" t="s">
        <v>1035</v>
      </c>
      <c r="D33" s="5">
        <v>50</v>
      </c>
      <c r="E33" s="5">
        <v>50</v>
      </c>
      <c r="F33" s="195">
        <f t="shared" si="0"/>
        <v>100</v>
      </c>
    </row>
    <row r="34" spans="1:6" ht="63" outlineLevel="3">
      <c r="A34" s="4" t="s">
        <v>1036</v>
      </c>
      <c r="B34" s="4"/>
      <c r="C34" s="6" t="s">
        <v>1037</v>
      </c>
      <c r="D34" s="5">
        <v>50</v>
      </c>
      <c r="E34" s="5">
        <v>50</v>
      </c>
      <c r="F34" s="195">
        <f t="shared" si="0"/>
        <v>100</v>
      </c>
    </row>
    <row r="35" spans="1:6" ht="63" outlineLevel="7">
      <c r="A35" s="4" t="s">
        <v>1036</v>
      </c>
      <c r="B35" s="4" t="s">
        <v>79</v>
      </c>
      <c r="C35" s="6" t="s">
        <v>80</v>
      </c>
      <c r="D35" s="5">
        <v>50</v>
      </c>
      <c r="E35" s="5">
        <v>50</v>
      </c>
      <c r="F35" s="195">
        <f t="shared" si="0"/>
        <v>100</v>
      </c>
    </row>
    <row r="36" spans="1:6" ht="78.75" outlineLevel="1">
      <c r="A36" s="4" t="s">
        <v>498</v>
      </c>
      <c r="B36" s="4"/>
      <c r="C36" s="6" t="s">
        <v>499</v>
      </c>
      <c r="D36" s="5">
        <v>135</v>
      </c>
      <c r="E36" s="5">
        <v>45.81</v>
      </c>
      <c r="F36" s="195">
        <f t="shared" si="0"/>
        <v>33.933333333333337</v>
      </c>
    </row>
    <row r="37" spans="1:6" ht="63" outlineLevel="2">
      <c r="A37" s="4" t="s">
        <v>500</v>
      </c>
      <c r="B37" s="4"/>
      <c r="C37" s="6" t="s">
        <v>501</v>
      </c>
      <c r="D37" s="5">
        <v>60</v>
      </c>
      <c r="E37" s="5">
        <v>13.5</v>
      </c>
      <c r="F37" s="195">
        <f t="shared" si="0"/>
        <v>22.5</v>
      </c>
    </row>
    <row r="38" spans="1:6" ht="72.75" customHeight="1" outlineLevel="3">
      <c r="A38" s="4" t="s">
        <v>502</v>
      </c>
      <c r="B38" s="4"/>
      <c r="C38" s="6" t="s">
        <v>503</v>
      </c>
      <c r="D38" s="5">
        <v>50</v>
      </c>
      <c r="E38" s="5">
        <v>13.5</v>
      </c>
      <c r="F38" s="195">
        <f t="shared" si="0"/>
        <v>27</v>
      </c>
    </row>
    <row r="39" spans="1:6" ht="63" outlineLevel="7">
      <c r="A39" s="4" t="s">
        <v>502</v>
      </c>
      <c r="B39" s="4" t="s">
        <v>79</v>
      </c>
      <c r="C39" s="6" t="s">
        <v>80</v>
      </c>
      <c r="D39" s="5">
        <v>50</v>
      </c>
      <c r="E39" s="5">
        <v>13.5</v>
      </c>
      <c r="F39" s="195">
        <f t="shared" si="0"/>
        <v>27</v>
      </c>
    </row>
    <row r="40" spans="1:6" ht="57.75" customHeight="1" outlineLevel="3">
      <c r="A40" s="4" t="s">
        <v>504</v>
      </c>
      <c r="B40" s="4"/>
      <c r="C40" s="6" t="s">
        <v>505</v>
      </c>
      <c r="D40" s="5">
        <v>10</v>
      </c>
      <c r="E40" s="5">
        <v>0</v>
      </c>
      <c r="F40" s="195">
        <f t="shared" si="0"/>
        <v>0</v>
      </c>
    </row>
    <row r="41" spans="1:6" ht="63" outlineLevel="7">
      <c r="A41" s="4" t="s">
        <v>504</v>
      </c>
      <c r="B41" s="4" t="s">
        <v>79</v>
      </c>
      <c r="C41" s="6" t="s">
        <v>80</v>
      </c>
      <c r="D41" s="5">
        <v>10</v>
      </c>
      <c r="E41" s="5">
        <v>0</v>
      </c>
      <c r="F41" s="195">
        <f t="shared" si="0"/>
        <v>0</v>
      </c>
    </row>
    <row r="42" spans="1:6" ht="78.75" outlineLevel="2">
      <c r="A42" s="4" t="s">
        <v>506</v>
      </c>
      <c r="B42" s="4"/>
      <c r="C42" s="6" t="s">
        <v>507</v>
      </c>
      <c r="D42" s="5">
        <v>75</v>
      </c>
      <c r="E42" s="5">
        <v>32.31</v>
      </c>
      <c r="F42" s="195">
        <f t="shared" si="0"/>
        <v>43.08</v>
      </c>
    </row>
    <row r="43" spans="1:6" ht="63" outlineLevel="3">
      <c r="A43" s="4" t="s">
        <v>1038</v>
      </c>
      <c r="B43" s="4"/>
      <c r="C43" s="6" t="s">
        <v>1039</v>
      </c>
      <c r="D43" s="5">
        <v>15</v>
      </c>
      <c r="E43" s="5">
        <v>0</v>
      </c>
      <c r="F43" s="195">
        <f t="shared" si="0"/>
        <v>0</v>
      </c>
    </row>
    <row r="44" spans="1:6" ht="63" outlineLevel="7">
      <c r="A44" s="4" t="s">
        <v>1038</v>
      </c>
      <c r="B44" s="4" t="s">
        <v>79</v>
      </c>
      <c r="C44" s="6" t="s">
        <v>80</v>
      </c>
      <c r="D44" s="5">
        <v>15</v>
      </c>
      <c r="E44" s="5">
        <v>0</v>
      </c>
      <c r="F44" s="195">
        <f t="shared" si="0"/>
        <v>0</v>
      </c>
    </row>
    <row r="45" spans="1:6" ht="63" outlineLevel="3">
      <c r="A45" s="4" t="s">
        <v>508</v>
      </c>
      <c r="B45" s="4"/>
      <c r="C45" s="6" t="s">
        <v>509</v>
      </c>
      <c r="D45" s="5">
        <v>60</v>
      </c>
      <c r="E45" s="5">
        <v>32.31</v>
      </c>
      <c r="F45" s="195">
        <f t="shared" si="0"/>
        <v>53.850000000000009</v>
      </c>
    </row>
    <row r="46" spans="1:6" ht="63" outlineLevel="7">
      <c r="A46" s="4" t="s">
        <v>508</v>
      </c>
      <c r="B46" s="4" t="s">
        <v>79</v>
      </c>
      <c r="C46" s="6" t="s">
        <v>80</v>
      </c>
      <c r="D46" s="5">
        <v>60</v>
      </c>
      <c r="E46" s="5">
        <v>32.31</v>
      </c>
      <c r="F46" s="195">
        <f t="shared" si="0"/>
        <v>53.850000000000009</v>
      </c>
    </row>
    <row r="47" spans="1:6" ht="31.5">
      <c r="A47" s="4" t="s">
        <v>293</v>
      </c>
      <c r="B47" s="4"/>
      <c r="C47" s="6" t="s">
        <v>294</v>
      </c>
      <c r="D47" s="5">
        <v>447831.23</v>
      </c>
      <c r="E47" s="5">
        <v>445122.08</v>
      </c>
      <c r="F47" s="195">
        <f t="shared" si="0"/>
        <v>99.395051122272122</v>
      </c>
    </row>
    <row r="48" spans="1:6" ht="31.5" outlineLevel="1">
      <c r="A48" s="4" t="s">
        <v>295</v>
      </c>
      <c r="B48" s="4"/>
      <c r="C48" s="6" t="s">
        <v>296</v>
      </c>
      <c r="D48" s="5">
        <v>122622.71</v>
      </c>
      <c r="E48" s="5">
        <v>122284.89</v>
      </c>
      <c r="F48" s="195">
        <f t="shared" si="0"/>
        <v>99.724504539167341</v>
      </c>
    </row>
    <row r="49" spans="1:6" ht="63" outlineLevel="2">
      <c r="A49" s="4" t="s">
        <v>297</v>
      </c>
      <c r="B49" s="4"/>
      <c r="C49" s="6" t="s">
        <v>298</v>
      </c>
      <c r="D49" s="5">
        <v>33057.21</v>
      </c>
      <c r="E49" s="5">
        <v>33057.21</v>
      </c>
      <c r="F49" s="195">
        <f t="shared" si="0"/>
        <v>100</v>
      </c>
    </row>
    <row r="50" spans="1:6" ht="63" outlineLevel="3">
      <c r="A50" s="4" t="s">
        <v>299</v>
      </c>
      <c r="B50" s="4"/>
      <c r="C50" s="6" t="s">
        <v>119</v>
      </c>
      <c r="D50" s="5">
        <v>33057.21</v>
      </c>
      <c r="E50" s="5">
        <v>33057.21</v>
      </c>
      <c r="F50" s="195">
        <f t="shared" si="0"/>
        <v>100</v>
      </c>
    </row>
    <row r="51" spans="1:6" ht="63" outlineLevel="7">
      <c r="A51" s="4" t="s">
        <v>299</v>
      </c>
      <c r="B51" s="4" t="s">
        <v>79</v>
      </c>
      <c r="C51" s="6" t="s">
        <v>80</v>
      </c>
      <c r="D51" s="5">
        <v>33057.21</v>
      </c>
      <c r="E51" s="5">
        <v>33057.21</v>
      </c>
      <c r="F51" s="195">
        <f t="shared" si="0"/>
        <v>100</v>
      </c>
    </row>
    <row r="52" spans="1:6" ht="78.75" outlineLevel="2">
      <c r="A52" s="4" t="s">
        <v>300</v>
      </c>
      <c r="B52" s="4"/>
      <c r="C52" s="6" t="s">
        <v>301</v>
      </c>
      <c r="D52" s="5">
        <v>4059.87</v>
      </c>
      <c r="E52" s="5">
        <v>4044.14</v>
      </c>
      <c r="F52" s="195">
        <f t="shared" si="0"/>
        <v>99.612549170293633</v>
      </c>
    </row>
    <row r="53" spans="1:6" ht="63" outlineLevel="3">
      <c r="A53" s="4" t="s">
        <v>302</v>
      </c>
      <c r="B53" s="4"/>
      <c r="C53" s="6" t="s">
        <v>303</v>
      </c>
      <c r="D53" s="5">
        <v>296.74</v>
      </c>
      <c r="E53" s="5">
        <v>281.72000000000003</v>
      </c>
      <c r="F53" s="195">
        <f t="shared" si="0"/>
        <v>94.938329851048067</v>
      </c>
    </row>
    <row r="54" spans="1:6" ht="63" outlineLevel="7">
      <c r="A54" s="4" t="s">
        <v>302</v>
      </c>
      <c r="B54" s="4" t="s">
        <v>79</v>
      </c>
      <c r="C54" s="6" t="s">
        <v>80</v>
      </c>
      <c r="D54" s="5">
        <v>296.74</v>
      </c>
      <c r="E54" s="5">
        <v>281.72000000000003</v>
      </c>
      <c r="F54" s="195">
        <f t="shared" si="0"/>
        <v>94.938329851048067</v>
      </c>
    </row>
    <row r="55" spans="1:6" ht="47.25" outlineLevel="3">
      <c r="A55" s="4" t="s">
        <v>304</v>
      </c>
      <c r="B55" s="4"/>
      <c r="C55" s="6" t="s">
        <v>323</v>
      </c>
      <c r="D55" s="5">
        <v>833.25</v>
      </c>
      <c r="E55" s="5">
        <v>832.55</v>
      </c>
      <c r="F55" s="195">
        <f t="shared" si="0"/>
        <v>99.915991599159909</v>
      </c>
    </row>
    <row r="56" spans="1:6" ht="63" outlineLevel="7">
      <c r="A56" s="4" t="s">
        <v>304</v>
      </c>
      <c r="B56" s="4" t="s">
        <v>79</v>
      </c>
      <c r="C56" s="6" t="s">
        <v>80</v>
      </c>
      <c r="D56" s="5">
        <v>832.55</v>
      </c>
      <c r="E56" s="5">
        <v>832.55</v>
      </c>
      <c r="F56" s="195">
        <f t="shared" si="0"/>
        <v>100</v>
      </c>
    </row>
    <row r="57" spans="1:6" ht="15.75" outlineLevel="7">
      <c r="A57" s="4" t="s">
        <v>304</v>
      </c>
      <c r="B57" s="4" t="s">
        <v>21</v>
      </c>
      <c r="C57" s="6" t="s">
        <v>22</v>
      </c>
      <c r="D57" s="5">
        <v>0.7</v>
      </c>
      <c r="E57" s="5">
        <v>0</v>
      </c>
      <c r="F57" s="195">
        <f t="shared" si="0"/>
        <v>0</v>
      </c>
    </row>
    <row r="58" spans="1:6" ht="78.75" outlineLevel="3">
      <c r="A58" s="4" t="s">
        <v>305</v>
      </c>
      <c r="B58" s="4"/>
      <c r="C58" s="6" t="s">
        <v>306</v>
      </c>
      <c r="D58" s="5">
        <v>2929.88</v>
      </c>
      <c r="E58" s="5">
        <v>2929.88</v>
      </c>
      <c r="F58" s="195">
        <f t="shared" si="0"/>
        <v>100</v>
      </c>
    </row>
    <row r="59" spans="1:6" ht="63" outlineLevel="7">
      <c r="A59" s="4" t="s">
        <v>305</v>
      </c>
      <c r="B59" s="4" t="s">
        <v>79</v>
      </c>
      <c r="C59" s="6" t="s">
        <v>80</v>
      </c>
      <c r="D59" s="5">
        <v>2929.88</v>
      </c>
      <c r="E59" s="5">
        <v>2929.88</v>
      </c>
      <c r="F59" s="195">
        <f t="shared" si="0"/>
        <v>100</v>
      </c>
    </row>
    <row r="60" spans="1:6" ht="78.75" outlineLevel="2">
      <c r="A60" s="4" t="s">
        <v>307</v>
      </c>
      <c r="B60" s="4"/>
      <c r="C60" s="6" t="s">
        <v>308</v>
      </c>
      <c r="D60" s="5">
        <v>85155.64</v>
      </c>
      <c r="E60" s="5">
        <v>84833.54</v>
      </c>
      <c r="F60" s="195">
        <f t="shared" si="0"/>
        <v>99.621751418931254</v>
      </c>
    </row>
    <row r="61" spans="1:6" ht="76.5" customHeight="1" outlineLevel="3">
      <c r="A61" s="4" t="s">
        <v>309</v>
      </c>
      <c r="B61" s="4"/>
      <c r="C61" s="6" t="s">
        <v>310</v>
      </c>
      <c r="D61" s="5">
        <v>85155.64</v>
      </c>
      <c r="E61" s="5">
        <v>84833.54</v>
      </c>
      <c r="F61" s="195">
        <f t="shared" si="0"/>
        <v>99.621751418931254</v>
      </c>
    </row>
    <row r="62" spans="1:6" ht="45" customHeight="1" outlineLevel="7">
      <c r="A62" s="4" t="s">
        <v>309</v>
      </c>
      <c r="B62" s="4" t="s">
        <v>384</v>
      </c>
      <c r="C62" s="6" t="s">
        <v>385</v>
      </c>
      <c r="D62" s="5">
        <v>305.60000000000002</v>
      </c>
      <c r="E62" s="5">
        <v>31.24</v>
      </c>
      <c r="F62" s="195">
        <f t="shared" si="0"/>
        <v>10.222513089005234</v>
      </c>
    </row>
    <row r="63" spans="1:6" ht="75" customHeight="1" outlineLevel="7">
      <c r="A63" s="4" t="s">
        <v>309</v>
      </c>
      <c r="B63" s="4" t="s">
        <v>79</v>
      </c>
      <c r="C63" s="6" t="s">
        <v>80</v>
      </c>
      <c r="D63" s="5">
        <v>84850.03</v>
      </c>
      <c r="E63" s="5">
        <v>84802.31</v>
      </c>
      <c r="F63" s="195">
        <f t="shared" si="0"/>
        <v>99.943759595606508</v>
      </c>
    </row>
    <row r="64" spans="1:6" ht="47.25" outlineLevel="2">
      <c r="A64" s="4" t="s">
        <v>1004</v>
      </c>
      <c r="B64" s="4"/>
      <c r="C64" s="6" t="s">
        <v>1005</v>
      </c>
      <c r="D64" s="5">
        <v>350</v>
      </c>
      <c r="E64" s="5">
        <v>350</v>
      </c>
      <c r="F64" s="195">
        <f t="shared" si="0"/>
        <v>100</v>
      </c>
    </row>
    <row r="65" spans="1:6" ht="126" outlineLevel="3">
      <c r="A65" s="4" t="s">
        <v>1006</v>
      </c>
      <c r="B65" s="4"/>
      <c r="C65" s="6" t="s">
        <v>1007</v>
      </c>
      <c r="D65" s="5">
        <v>350</v>
      </c>
      <c r="E65" s="5">
        <v>350</v>
      </c>
      <c r="F65" s="195">
        <f t="shared" si="0"/>
        <v>100</v>
      </c>
    </row>
    <row r="66" spans="1:6" ht="77.25" customHeight="1" outlineLevel="7">
      <c r="A66" s="4" t="s">
        <v>1006</v>
      </c>
      <c r="B66" s="4" t="s">
        <v>79</v>
      </c>
      <c r="C66" s="6" t="s">
        <v>80</v>
      </c>
      <c r="D66" s="5">
        <v>350</v>
      </c>
      <c r="E66" s="5">
        <v>350</v>
      </c>
      <c r="F66" s="195">
        <f t="shared" si="0"/>
        <v>100</v>
      </c>
    </row>
    <row r="67" spans="1:6" ht="104.25" customHeight="1" outlineLevel="1">
      <c r="A67" s="4" t="s">
        <v>313</v>
      </c>
      <c r="B67" s="4"/>
      <c r="C67" s="6" t="s">
        <v>314</v>
      </c>
      <c r="D67" s="5">
        <v>275622.26</v>
      </c>
      <c r="E67" s="5">
        <v>273376.03000000003</v>
      </c>
      <c r="F67" s="195">
        <f t="shared" si="0"/>
        <v>99.185033168220897</v>
      </c>
    </row>
    <row r="68" spans="1:6" ht="141.75" outlineLevel="2">
      <c r="A68" s="4" t="s">
        <v>315</v>
      </c>
      <c r="B68" s="4"/>
      <c r="C68" s="6" t="s">
        <v>316</v>
      </c>
      <c r="D68" s="5">
        <v>39932.410000000003</v>
      </c>
      <c r="E68" s="5">
        <v>39932.410000000003</v>
      </c>
      <c r="F68" s="195">
        <f t="shared" si="0"/>
        <v>100</v>
      </c>
    </row>
    <row r="69" spans="1:6" ht="63" outlineLevel="3">
      <c r="A69" s="4" t="s">
        <v>317</v>
      </c>
      <c r="B69" s="4"/>
      <c r="C69" s="6" t="s">
        <v>119</v>
      </c>
      <c r="D69" s="5">
        <v>39932.410000000003</v>
      </c>
      <c r="E69" s="5">
        <v>39932.410000000003</v>
      </c>
      <c r="F69" s="195">
        <f t="shared" si="0"/>
        <v>100</v>
      </c>
    </row>
    <row r="70" spans="1:6" ht="63" outlineLevel="7">
      <c r="A70" s="4" t="s">
        <v>317</v>
      </c>
      <c r="B70" s="4" t="s">
        <v>79</v>
      </c>
      <c r="C70" s="6" t="s">
        <v>80</v>
      </c>
      <c r="D70" s="5">
        <v>39932.410000000003</v>
      </c>
      <c r="E70" s="5">
        <v>39932.410000000003</v>
      </c>
      <c r="F70" s="195">
        <f t="shared" si="0"/>
        <v>100</v>
      </c>
    </row>
    <row r="71" spans="1:6" ht="47.25" outlineLevel="2">
      <c r="A71" s="4" t="s">
        <v>318</v>
      </c>
      <c r="B71" s="4"/>
      <c r="C71" s="6" t="s">
        <v>319</v>
      </c>
      <c r="D71" s="5">
        <v>31965.05</v>
      </c>
      <c r="E71" s="5">
        <v>31962</v>
      </c>
      <c r="F71" s="195">
        <f t="shared" si="0"/>
        <v>99.990458328705884</v>
      </c>
    </row>
    <row r="72" spans="1:6" ht="47.25" outlineLevel="3">
      <c r="A72" s="4" t="s">
        <v>320</v>
      </c>
      <c r="B72" s="4"/>
      <c r="C72" s="6" t="s">
        <v>321</v>
      </c>
      <c r="D72" s="5">
        <v>407.29</v>
      </c>
      <c r="E72" s="5">
        <v>407.29</v>
      </c>
      <c r="F72" s="195">
        <f t="shared" si="0"/>
        <v>100</v>
      </c>
    </row>
    <row r="73" spans="1:6" ht="63" outlineLevel="7">
      <c r="A73" s="4" t="s">
        <v>320</v>
      </c>
      <c r="B73" s="4" t="s">
        <v>79</v>
      </c>
      <c r="C73" s="6" t="s">
        <v>80</v>
      </c>
      <c r="D73" s="5">
        <v>407.29</v>
      </c>
      <c r="E73" s="5">
        <v>407.29</v>
      </c>
      <c r="F73" s="195">
        <f t="shared" si="0"/>
        <v>100</v>
      </c>
    </row>
    <row r="74" spans="1:6" ht="47.25" outlineLevel="3">
      <c r="A74" s="4" t="s">
        <v>322</v>
      </c>
      <c r="B74" s="4"/>
      <c r="C74" s="6" t="s">
        <v>323</v>
      </c>
      <c r="D74" s="5">
        <v>1426.85</v>
      </c>
      <c r="E74" s="5">
        <v>1423.81</v>
      </c>
      <c r="F74" s="195">
        <f t="shared" si="0"/>
        <v>99.7869432666363</v>
      </c>
    </row>
    <row r="75" spans="1:6" ht="63" outlineLevel="7">
      <c r="A75" s="4" t="s">
        <v>322</v>
      </c>
      <c r="B75" s="4" t="s">
        <v>79</v>
      </c>
      <c r="C75" s="6" t="s">
        <v>80</v>
      </c>
      <c r="D75" s="5">
        <v>1426.85</v>
      </c>
      <c r="E75" s="5">
        <v>1423.81</v>
      </c>
      <c r="F75" s="195">
        <f t="shared" ref="F75:F138" si="1">(E75/D75)*100</f>
        <v>99.7869432666363</v>
      </c>
    </row>
    <row r="76" spans="1:6" ht="78.75" outlineLevel="3">
      <c r="A76" s="4" t="s">
        <v>324</v>
      </c>
      <c r="B76" s="4"/>
      <c r="C76" s="6" t="s">
        <v>306</v>
      </c>
      <c r="D76" s="5">
        <v>18130.900000000001</v>
      </c>
      <c r="E76" s="5">
        <v>18130.900000000001</v>
      </c>
      <c r="F76" s="195">
        <f t="shared" si="1"/>
        <v>100</v>
      </c>
    </row>
    <row r="77" spans="1:6" ht="63" outlineLevel="7">
      <c r="A77" s="4" t="s">
        <v>324</v>
      </c>
      <c r="B77" s="4" t="s">
        <v>79</v>
      </c>
      <c r="C77" s="6" t="s">
        <v>80</v>
      </c>
      <c r="D77" s="5">
        <v>18130.900000000001</v>
      </c>
      <c r="E77" s="5">
        <v>18130.900000000001</v>
      </c>
      <c r="F77" s="195">
        <f t="shared" si="1"/>
        <v>100</v>
      </c>
    </row>
    <row r="78" spans="1:6" ht="63" outlineLevel="3">
      <c r="A78" s="4" t="s">
        <v>1008</v>
      </c>
      <c r="B78" s="4"/>
      <c r="C78" s="6" t="s">
        <v>1009</v>
      </c>
      <c r="D78" s="5">
        <v>12000</v>
      </c>
      <c r="E78" s="5">
        <v>12000</v>
      </c>
      <c r="F78" s="195">
        <f t="shared" si="1"/>
        <v>100</v>
      </c>
    </row>
    <row r="79" spans="1:6" ht="63" outlineLevel="7">
      <c r="A79" s="4" t="s">
        <v>1008</v>
      </c>
      <c r="B79" s="4" t="s">
        <v>79</v>
      </c>
      <c r="C79" s="6" t="s">
        <v>80</v>
      </c>
      <c r="D79" s="5">
        <v>12000</v>
      </c>
      <c r="E79" s="5">
        <v>12000</v>
      </c>
      <c r="F79" s="195">
        <f t="shared" si="1"/>
        <v>100</v>
      </c>
    </row>
    <row r="80" spans="1:6" ht="87" customHeight="1" outlineLevel="2">
      <c r="A80" s="4" t="s">
        <v>325</v>
      </c>
      <c r="B80" s="4"/>
      <c r="C80" s="6" t="s">
        <v>308</v>
      </c>
      <c r="D80" s="5">
        <v>171646.26</v>
      </c>
      <c r="E80" s="5">
        <v>169517.96</v>
      </c>
      <c r="F80" s="195">
        <f t="shared" si="1"/>
        <v>98.7600661966069</v>
      </c>
    </row>
    <row r="81" spans="1:6" ht="69.75" customHeight="1" outlineLevel="3">
      <c r="A81" s="4" t="s">
        <v>326</v>
      </c>
      <c r="B81" s="4"/>
      <c r="C81" s="6" t="s">
        <v>310</v>
      </c>
      <c r="D81" s="5">
        <v>171646.26</v>
      </c>
      <c r="E81" s="5">
        <v>169517.96</v>
      </c>
      <c r="F81" s="195">
        <f t="shared" si="1"/>
        <v>98.7600661966069</v>
      </c>
    </row>
    <row r="82" spans="1:6" ht="72.75" customHeight="1" outlineLevel="7">
      <c r="A82" s="4" t="s">
        <v>326</v>
      </c>
      <c r="B82" s="4" t="s">
        <v>79</v>
      </c>
      <c r="C82" s="6" t="s">
        <v>80</v>
      </c>
      <c r="D82" s="5">
        <v>171646.26</v>
      </c>
      <c r="E82" s="5">
        <v>169517.96</v>
      </c>
      <c r="F82" s="195">
        <f t="shared" si="1"/>
        <v>98.7600661966069</v>
      </c>
    </row>
    <row r="83" spans="1:6" ht="315" outlineLevel="2">
      <c r="A83" s="4" t="s">
        <v>327</v>
      </c>
      <c r="B83" s="4"/>
      <c r="C83" s="7" t="s">
        <v>328</v>
      </c>
      <c r="D83" s="5">
        <v>5899.4</v>
      </c>
      <c r="E83" s="5">
        <v>5899.4</v>
      </c>
      <c r="F83" s="195">
        <f t="shared" si="1"/>
        <v>100</v>
      </c>
    </row>
    <row r="84" spans="1:6" ht="327" customHeight="1" outlineLevel="3">
      <c r="A84" s="4" t="s">
        <v>329</v>
      </c>
      <c r="B84" s="4"/>
      <c r="C84" s="7" t="s">
        <v>330</v>
      </c>
      <c r="D84" s="5">
        <v>5899.4</v>
      </c>
      <c r="E84" s="5">
        <v>5899.4</v>
      </c>
      <c r="F84" s="195">
        <f t="shared" si="1"/>
        <v>100</v>
      </c>
    </row>
    <row r="85" spans="1:6" ht="63" outlineLevel="7">
      <c r="A85" s="4" t="s">
        <v>329</v>
      </c>
      <c r="B85" s="4" t="s">
        <v>79</v>
      </c>
      <c r="C85" s="6" t="s">
        <v>80</v>
      </c>
      <c r="D85" s="5">
        <v>5899.4</v>
      </c>
      <c r="E85" s="5">
        <v>5899.4</v>
      </c>
      <c r="F85" s="195">
        <f t="shared" si="1"/>
        <v>100</v>
      </c>
    </row>
    <row r="86" spans="1:6" ht="47.25" outlineLevel="2">
      <c r="A86" s="4" t="s">
        <v>331</v>
      </c>
      <c r="B86" s="4"/>
      <c r="C86" s="6" t="s">
        <v>332</v>
      </c>
      <c r="D86" s="5">
        <v>25547.95</v>
      </c>
      <c r="E86" s="5">
        <v>25433.06</v>
      </c>
      <c r="F86" s="195">
        <f t="shared" si="1"/>
        <v>99.550296599140054</v>
      </c>
    </row>
    <row r="87" spans="1:6" ht="94.5" outlineLevel="3">
      <c r="A87" s="4" t="s">
        <v>333</v>
      </c>
      <c r="B87" s="4"/>
      <c r="C87" s="6" t="s">
        <v>334</v>
      </c>
      <c r="D87" s="5">
        <v>12143.6</v>
      </c>
      <c r="E87" s="5">
        <v>12143.6</v>
      </c>
      <c r="F87" s="195">
        <f t="shared" si="1"/>
        <v>100</v>
      </c>
    </row>
    <row r="88" spans="1:6" ht="63" outlineLevel="7">
      <c r="A88" s="4" t="s">
        <v>333</v>
      </c>
      <c r="B88" s="4" t="s">
        <v>79</v>
      </c>
      <c r="C88" s="6" t="s">
        <v>80</v>
      </c>
      <c r="D88" s="5">
        <v>12143.6</v>
      </c>
      <c r="E88" s="5">
        <v>12143.6</v>
      </c>
      <c r="F88" s="195">
        <f t="shared" si="1"/>
        <v>100</v>
      </c>
    </row>
    <row r="89" spans="1:6" ht="78.75" outlineLevel="3">
      <c r="A89" s="4" t="s">
        <v>335</v>
      </c>
      <c r="B89" s="4"/>
      <c r="C89" s="6" t="s">
        <v>336</v>
      </c>
      <c r="D89" s="5">
        <v>13404.35</v>
      </c>
      <c r="E89" s="5">
        <v>13289.46</v>
      </c>
      <c r="F89" s="195">
        <f t="shared" si="1"/>
        <v>99.142890181172518</v>
      </c>
    </row>
    <row r="90" spans="1:6" ht="63" outlineLevel="7">
      <c r="A90" s="4" t="s">
        <v>335</v>
      </c>
      <c r="B90" s="4" t="s">
        <v>79</v>
      </c>
      <c r="C90" s="6" t="s">
        <v>80</v>
      </c>
      <c r="D90" s="5">
        <v>13404.35</v>
      </c>
      <c r="E90" s="5">
        <v>13289.46</v>
      </c>
      <c r="F90" s="195">
        <f t="shared" si="1"/>
        <v>99.142890181172518</v>
      </c>
    </row>
    <row r="91" spans="1:6" ht="63" outlineLevel="2">
      <c r="A91" s="4" t="s">
        <v>337</v>
      </c>
      <c r="B91" s="4"/>
      <c r="C91" s="6" t="s">
        <v>338</v>
      </c>
      <c r="D91" s="5">
        <v>631.20000000000005</v>
      </c>
      <c r="E91" s="5">
        <v>631.20000000000005</v>
      </c>
      <c r="F91" s="195">
        <f t="shared" si="1"/>
        <v>100</v>
      </c>
    </row>
    <row r="92" spans="1:6" ht="141.75" outlineLevel="3">
      <c r="A92" s="4" t="s">
        <v>1010</v>
      </c>
      <c r="B92" s="4"/>
      <c r="C92" s="6" t="s">
        <v>1011</v>
      </c>
      <c r="D92" s="5">
        <v>631.20000000000005</v>
      </c>
      <c r="E92" s="5">
        <v>631.20000000000005</v>
      </c>
      <c r="F92" s="195">
        <f t="shared" si="1"/>
        <v>100</v>
      </c>
    </row>
    <row r="93" spans="1:6" ht="63" outlineLevel="7">
      <c r="A93" s="4" t="s">
        <v>1010</v>
      </c>
      <c r="B93" s="4" t="s">
        <v>79</v>
      </c>
      <c r="C93" s="6" t="s">
        <v>80</v>
      </c>
      <c r="D93" s="5">
        <v>631.20000000000005</v>
      </c>
      <c r="E93" s="5">
        <v>631.20000000000005</v>
      </c>
      <c r="F93" s="195">
        <f t="shared" si="1"/>
        <v>100</v>
      </c>
    </row>
    <row r="94" spans="1:6" ht="47.25" outlineLevel="1">
      <c r="A94" s="4" t="s">
        <v>341</v>
      </c>
      <c r="B94" s="4"/>
      <c r="C94" s="6" t="s">
        <v>342</v>
      </c>
      <c r="D94" s="5">
        <v>24387.200000000001</v>
      </c>
      <c r="E94" s="5">
        <v>24387.200000000001</v>
      </c>
      <c r="F94" s="195">
        <f t="shared" si="1"/>
        <v>100</v>
      </c>
    </row>
    <row r="95" spans="1:6" ht="63" outlineLevel="2">
      <c r="A95" s="4" t="s">
        <v>343</v>
      </c>
      <c r="B95" s="4"/>
      <c r="C95" s="6" t="s">
        <v>344</v>
      </c>
      <c r="D95" s="5">
        <v>24387.200000000001</v>
      </c>
      <c r="E95" s="5">
        <v>24387.200000000001</v>
      </c>
      <c r="F95" s="195">
        <f t="shared" si="1"/>
        <v>100</v>
      </c>
    </row>
    <row r="96" spans="1:6" ht="63" outlineLevel="3">
      <c r="A96" s="4" t="s">
        <v>345</v>
      </c>
      <c r="B96" s="4"/>
      <c r="C96" s="6" t="s">
        <v>119</v>
      </c>
      <c r="D96" s="5">
        <v>24387.200000000001</v>
      </c>
      <c r="E96" s="5">
        <v>24387.200000000001</v>
      </c>
      <c r="F96" s="195">
        <f t="shared" si="1"/>
        <v>100</v>
      </c>
    </row>
    <row r="97" spans="1:6" ht="63" outlineLevel="7">
      <c r="A97" s="4" t="s">
        <v>345</v>
      </c>
      <c r="B97" s="4" t="s">
        <v>79</v>
      </c>
      <c r="C97" s="6" t="s">
        <v>80</v>
      </c>
      <c r="D97" s="5">
        <v>24387.200000000001</v>
      </c>
      <c r="E97" s="5">
        <v>24387.200000000001</v>
      </c>
      <c r="F97" s="195">
        <f t="shared" si="1"/>
        <v>100</v>
      </c>
    </row>
    <row r="98" spans="1:6" ht="31.5" outlineLevel="1">
      <c r="A98" s="4" t="s">
        <v>390</v>
      </c>
      <c r="B98" s="4"/>
      <c r="C98" s="6" t="s">
        <v>391</v>
      </c>
      <c r="D98" s="5">
        <v>255.89</v>
      </c>
      <c r="E98" s="5">
        <v>255.89</v>
      </c>
      <c r="F98" s="195">
        <f t="shared" si="1"/>
        <v>100</v>
      </c>
    </row>
    <row r="99" spans="1:6" ht="31.5" outlineLevel="2">
      <c r="A99" s="4" t="s">
        <v>392</v>
      </c>
      <c r="B99" s="4"/>
      <c r="C99" s="6" t="s">
        <v>393</v>
      </c>
      <c r="D99" s="5">
        <v>219.89</v>
      </c>
      <c r="E99" s="5">
        <v>219.89</v>
      </c>
      <c r="F99" s="195">
        <f t="shared" si="1"/>
        <v>100</v>
      </c>
    </row>
    <row r="100" spans="1:6" ht="31.5" outlineLevel="3">
      <c r="A100" s="4" t="s">
        <v>394</v>
      </c>
      <c r="B100" s="4"/>
      <c r="C100" s="6" t="s">
        <v>395</v>
      </c>
      <c r="D100" s="5">
        <v>219.89</v>
      </c>
      <c r="E100" s="5">
        <v>219.89</v>
      </c>
      <c r="F100" s="195">
        <f t="shared" si="1"/>
        <v>100</v>
      </c>
    </row>
    <row r="101" spans="1:6" ht="47.25" outlineLevel="7">
      <c r="A101" s="4" t="s">
        <v>394</v>
      </c>
      <c r="B101" s="4" t="s">
        <v>17</v>
      </c>
      <c r="C101" s="6" t="s">
        <v>18</v>
      </c>
      <c r="D101" s="5">
        <v>219.89</v>
      </c>
      <c r="E101" s="5">
        <v>219.89</v>
      </c>
      <c r="F101" s="195">
        <f t="shared" si="1"/>
        <v>100</v>
      </c>
    </row>
    <row r="102" spans="1:6" ht="47.25" outlineLevel="2">
      <c r="A102" s="4" t="s">
        <v>396</v>
      </c>
      <c r="B102" s="4"/>
      <c r="C102" s="6" t="s">
        <v>397</v>
      </c>
      <c r="D102" s="5">
        <v>36</v>
      </c>
      <c r="E102" s="5">
        <v>36</v>
      </c>
      <c r="F102" s="195">
        <f t="shared" si="1"/>
        <v>100</v>
      </c>
    </row>
    <row r="103" spans="1:6" ht="78.75" outlineLevel="3">
      <c r="A103" s="4" t="s">
        <v>398</v>
      </c>
      <c r="B103" s="4"/>
      <c r="C103" s="6" t="s">
        <v>399</v>
      </c>
      <c r="D103" s="5">
        <v>36</v>
      </c>
      <c r="E103" s="5">
        <v>36</v>
      </c>
      <c r="F103" s="195">
        <f t="shared" si="1"/>
        <v>100</v>
      </c>
    </row>
    <row r="104" spans="1:6" ht="63" outlineLevel="7">
      <c r="A104" s="4" t="s">
        <v>398</v>
      </c>
      <c r="B104" s="4" t="s">
        <v>79</v>
      </c>
      <c r="C104" s="6" t="s">
        <v>80</v>
      </c>
      <c r="D104" s="5">
        <v>36</v>
      </c>
      <c r="E104" s="5">
        <v>36</v>
      </c>
      <c r="F104" s="195">
        <f t="shared" si="1"/>
        <v>100</v>
      </c>
    </row>
    <row r="105" spans="1:6" ht="47.25" outlineLevel="1">
      <c r="A105" s="4" t="s">
        <v>400</v>
      </c>
      <c r="B105" s="4"/>
      <c r="C105" s="6" t="s">
        <v>401</v>
      </c>
      <c r="D105" s="5">
        <v>24943.17</v>
      </c>
      <c r="E105" s="5">
        <v>24818.06</v>
      </c>
      <c r="F105" s="195">
        <f t="shared" si="1"/>
        <v>99.498419807907339</v>
      </c>
    </row>
    <row r="106" spans="1:6" ht="47.25" outlineLevel="2">
      <c r="A106" s="4" t="s">
        <v>402</v>
      </c>
      <c r="B106" s="4"/>
      <c r="C106" s="6" t="s">
        <v>403</v>
      </c>
      <c r="D106" s="5">
        <v>8400</v>
      </c>
      <c r="E106" s="5">
        <v>8357.1</v>
      </c>
      <c r="F106" s="195">
        <f t="shared" si="1"/>
        <v>99.489285714285714</v>
      </c>
    </row>
    <row r="107" spans="1:6" ht="31.5" outlineLevel="3">
      <c r="A107" s="4" t="s">
        <v>404</v>
      </c>
      <c r="B107" s="4"/>
      <c r="C107" s="6" t="s">
        <v>16</v>
      </c>
      <c r="D107" s="5">
        <v>8400</v>
      </c>
      <c r="E107" s="5">
        <v>8357.1</v>
      </c>
      <c r="F107" s="195">
        <f t="shared" si="1"/>
        <v>99.489285714285714</v>
      </c>
    </row>
    <row r="108" spans="1:6" ht="110.25" outlineLevel="7">
      <c r="A108" s="4" t="s">
        <v>404</v>
      </c>
      <c r="B108" s="4" t="s">
        <v>5</v>
      </c>
      <c r="C108" s="6" t="s">
        <v>6</v>
      </c>
      <c r="D108" s="5">
        <v>7922.8</v>
      </c>
      <c r="E108" s="5">
        <v>7882.44</v>
      </c>
      <c r="F108" s="195">
        <f t="shared" si="1"/>
        <v>99.490584136921285</v>
      </c>
    </row>
    <row r="109" spans="1:6" ht="47.25" outlineLevel="7">
      <c r="A109" s="4" t="s">
        <v>404</v>
      </c>
      <c r="B109" s="4" t="s">
        <v>17</v>
      </c>
      <c r="C109" s="6" t="s">
        <v>18</v>
      </c>
      <c r="D109" s="5">
        <v>477.2</v>
      </c>
      <c r="E109" s="5">
        <v>474.66</v>
      </c>
      <c r="F109" s="195">
        <f t="shared" si="1"/>
        <v>99.4677284157586</v>
      </c>
    </row>
    <row r="110" spans="1:6" ht="47.25" outlineLevel="2">
      <c r="A110" s="4" t="s">
        <v>405</v>
      </c>
      <c r="B110" s="4"/>
      <c r="C110" s="6" t="s">
        <v>406</v>
      </c>
      <c r="D110" s="5">
        <v>100</v>
      </c>
      <c r="E110" s="5">
        <v>99.5</v>
      </c>
      <c r="F110" s="195">
        <f t="shared" si="1"/>
        <v>99.5</v>
      </c>
    </row>
    <row r="111" spans="1:6" ht="63" outlineLevel="3">
      <c r="A111" s="4" t="s">
        <v>407</v>
      </c>
      <c r="B111" s="4"/>
      <c r="C111" s="6" t="s">
        <v>408</v>
      </c>
      <c r="D111" s="5">
        <v>100</v>
      </c>
      <c r="E111" s="5">
        <v>99.5</v>
      </c>
      <c r="F111" s="195">
        <f t="shared" si="1"/>
        <v>99.5</v>
      </c>
    </row>
    <row r="112" spans="1:6" ht="47.25" outlineLevel="7">
      <c r="A112" s="4" t="s">
        <v>407</v>
      </c>
      <c r="B112" s="4" t="s">
        <v>17</v>
      </c>
      <c r="C112" s="6" t="s">
        <v>18</v>
      </c>
      <c r="D112" s="5">
        <v>100</v>
      </c>
      <c r="E112" s="5">
        <v>99.5</v>
      </c>
      <c r="F112" s="195">
        <f t="shared" si="1"/>
        <v>99.5</v>
      </c>
    </row>
    <row r="113" spans="1:6" ht="78.75" outlineLevel="2">
      <c r="A113" s="4" t="s">
        <v>409</v>
      </c>
      <c r="B113" s="4"/>
      <c r="C113" s="6" t="s">
        <v>308</v>
      </c>
      <c r="D113" s="5">
        <v>6982.67</v>
      </c>
      <c r="E113" s="5">
        <v>6900.96</v>
      </c>
      <c r="F113" s="195">
        <f t="shared" si="1"/>
        <v>98.829817247557159</v>
      </c>
    </row>
    <row r="114" spans="1:6" ht="63" outlineLevel="3">
      <c r="A114" s="4" t="s">
        <v>410</v>
      </c>
      <c r="B114" s="4"/>
      <c r="C114" s="6" t="s">
        <v>310</v>
      </c>
      <c r="D114" s="5">
        <v>6982.67</v>
      </c>
      <c r="E114" s="5">
        <v>6900.96</v>
      </c>
      <c r="F114" s="195">
        <f t="shared" si="1"/>
        <v>98.829817247557159</v>
      </c>
    </row>
    <row r="115" spans="1:6" ht="110.25" outlineLevel="7">
      <c r="A115" s="4" t="s">
        <v>410</v>
      </c>
      <c r="B115" s="4" t="s">
        <v>5</v>
      </c>
      <c r="C115" s="6" t="s">
        <v>6</v>
      </c>
      <c r="D115" s="5">
        <v>6649.67</v>
      </c>
      <c r="E115" s="5">
        <v>6617.46</v>
      </c>
      <c r="F115" s="195">
        <f t="shared" si="1"/>
        <v>99.515615060597</v>
      </c>
    </row>
    <row r="116" spans="1:6" ht="47.25" outlineLevel="7">
      <c r="A116" s="4" t="s">
        <v>410</v>
      </c>
      <c r="B116" s="4" t="s">
        <v>17</v>
      </c>
      <c r="C116" s="6" t="s">
        <v>18</v>
      </c>
      <c r="D116" s="5">
        <v>20.5</v>
      </c>
      <c r="E116" s="5">
        <v>8.5</v>
      </c>
      <c r="F116" s="195">
        <f t="shared" si="1"/>
        <v>41.463414634146339</v>
      </c>
    </row>
    <row r="117" spans="1:6" ht="63" outlineLevel="7">
      <c r="A117" s="4" t="s">
        <v>410</v>
      </c>
      <c r="B117" s="4" t="s">
        <v>79</v>
      </c>
      <c r="C117" s="6" t="s">
        <v>80</v>
      </c>
      <c r="D117" s="5">
        <v>312.5</v>
      </c>
      <c r="E117" s="5">
        <v>275</v>
      </c>
      <c r="F117" s="195">
        <f t="shared" si="1"/>
        <v>88</v>
      </c>
    </row>
    <row r="118" spans="1:6" ht="180.75" customHeight="1" outlineLevel="2">
      <c r="A118" s="4" t="s">
        <v>451</v>
      </c>
      <c r="B118" s="4"/>
      <c r="C118" s="7" t="s">
        <v>452</v>
      </c>
      <c r="D118" s="5">
        <v>9435.5</v>
      </c>
      <c r="E118" s="5">
        <v>9435.5</v>
      </c>
      <c r="F118" s="195">
        <f t="shared" si="1"/>
        <v>100</v>
      </c>
    </row>
    <row r="119" spans="1:6" ht="126" outlineLevel="3">
      <c r="A119" s="4" t="s">
        <v>453</v>
      </c>
      <c r="B119" s="4"/>
      <c r="C119" s="6" t="s">
        <v>454</v>
      </c>
      <c r="D119" s="5">
        <v>9435.5</v>
      </c>
      <c r="E119" s="5">
        <v>9435.5</v>
      </c>
      <c r="F119" s="195">
        <f t="shared" si="1"/>
        <v>100</v>
      </c>
    </row>
    <row r="120" spans="1:6" ht="31.5" outlineLevel="7">
      <c r="A120" s="4" t="s">
        <v>453</v>
      </c>
      <c r="B120" s="4" t="s">
        <v>384</v>
      </c>
      <c r="C120" s="6" t="s">
        <v>385</v>
      </c>
      <c r="D120" s="5">
        <v>3562.09</v>
      </c>
      <c r="E120" s="5">
        <v>3562.09</v>
      </c>
      <c r="F120" s="195">
        <f t="shared" si="1"/>
        <v>100</v>
      </c>
    </row>
    <row r="121" spans="1:6" ht="63" outlineLevel="7">
      <c r="A121" s="4" t="s">
        <v>453</v>
      </c>
      <c r="B121" s="4" t="s">
        <v>79</v>
      </c>
      <c r="C121" s="6" t="s">
        <v>80</v>
      </c>
      <c r="D121" s="5">
        <v>5873.41</v>
      </c>
      <c r="E121" s="5">
        <v>5873.41</v>
      </c>
      <c r="F121" s="195">
        <f t="shared" si="1"/>
        <v>100</v>
      </c>
    </row>
    <row r="122" spans="1:6" ht="78.75" outlineLevel="2">
      <c r="A122" s="4" t="s">
        <v>455</v>
      </c>
      <c r="B122" s="4"/>
      <c r="C122" s="6" t="s">
        <v>456</v>
      </c>
      <c r="D122" s="5">
        <v>25</v>
      </c>
      <c r="E122" s="5">
        <v>25</v>
      </c>
      <c r="F122" s="195">
        <f t="shared" si="1"/>
        <v>100</v>
      </c>
    </row>
    <row r="123" spans="1:6" ht="63" outlineLevel="3">
      <c r="A123" s="4" t="s">
        <v>457</v>
      </c>
      <c r="B123" s="4"/>
      <c r="C123" s="6" t="s">
        <v>1027</v>
      </c>
      <c r="D123" s="5">
        <v>25</v>
      </c>
      <c r="E123" s="5">
        <v>25</v>
      </c>
      <c r="F123" s="195">
        <f t="shared" si="1"/>
        <v>100</v>
      </c>
    </row>
    <row r="124" spans="1:6" ht="63" outlineLevel="7">
      <c r="A124" s="4" t="s">
        <v>457</v>
      </c>
      <c r="B124" s="4" t="s">
        <v>79</v>
      </c>
      <c r="C124" s="6" t="s">
        <v>80</v>
      </c>
      <c r="D124" s="5">
        <v>25</v>
      </c>
      <c r="E124" s="5">
        <v>25</v>
      </c>
      <c r="F124" s="195">
        <f t="shared" si="1"/>
        <v>100</v>
      </c>
    </row>
    <row r="125" spans="1:6" ht="31.5">
      <c r="A125" s="4" t="s">
        <v>417</v>
      </c>
      <c r="B125" s="4"/>
      <c r="C125" s="6" t="s">
        <v>418</v>
      </c>
      <c r="D125" s="5">
        <v>34542.629999999997</v>
      </c>
      <c r="E125" s="5">
        <v>34312.559999999998</v>
      </c>
      <c r="F125" s="195">
        <f t="shared" si="1"/>
        <v>99.333953436666519</v>
      </c>
    </row>
    <row r="126" spans="1:6" ht="31.5" outlineLevel="1">
      <c r="A126" s="4" t="s">
        <v>419</v>
      </c>
      <c r="B126" s="4"/>
      <c r="C126" s="6" t="s">
        <v>420</v>
      </c>
      <c r="D126" s="5">
        <v>33444.629999999997</v>
      </c>
      <c r="E126" s="5">
        <v>33330.47</v>
      </c>
      <c r="F126" s="195">
        <f t="shared" si="1"/>
        <v>99.658659701123923</v>
      </c>
    </row>
    <row r="127" spans="1:6" ht="63" outlineLevel="2">
      <c r="A127" s="4" t="s">
        <v>421</v>
      </c>
      <c r="B127" s="4"/>
      <c r="C127" s="6" t="s">
        <v>422</v>
      </c>
      <c r="D127" s="5">
        <v>28803.9</v>
      </c>
      <c r="E127" s="5">
        <v>28803.9</v>
      </c>
      <c r="F127" s="195">
        <f t="shared" si="1"/>
        <v>100</v>
      </c>
    </row>
    <row r="128" spans="1:6" ht="63" outlineLevel="3">
      <c r="A128" s="4" t="s">
        <v>423</v>
      </c>
      <c r="B128" s="4"/>
      <c r="C128" s="6" t="s">
        <v>119</v>
      </c>
      <c r="D128" s="5">
        <v>28803.9</v>
      </c>
      <c r="E128" s="5">
        <v>28803.9</v>
      </c>
      <c r="F128" s="195">
        <f t="shared" si="1"/>
        <v>100</v>
      </c>
    </row>
    <row r="129" spans="1:6" ht="63" outlineLevel="7">
      <c r="A129" s="4" t="s">
        <v>423</v>
      </c>
      <c r="B129" s="4" t="s">
        <v>79</v>
      </c>
      <c r="C129" s="6" t="s">
        <v>80</v>
      </c>
      <c r="D129" s="5">
        <v>28803.9</v>
      </c>
      <c r="E129" s="5">
        <v>28803.9</v>
      </c>
      <c r="F129" s="195">
        <f t="shared" si="1"/>
        <v>100</v>
      </c>
    </row>
    <row r="130" spans="1:6" ht="78.75" outlineLevel="2">
      <c r="A130" s="4" t="s">
        <v>425</v>
      </c>
      <c r="B130" s="4"/>
      <c r="C130" s="6" t="s">
        <v>426</v>
      </c>
      <c r="D130" s="5">
        <v>4385.7299999999996</v>
      </c>
      <c r="E130" s="5">
        <v>4271.7</v>
      </c>
      <c r="F130" s="195">
        <f t="shared" si="1"/>
        <v>97.399976742754347</v>
      </c>
    </row>
    <row r="131" spans="1:6" ht="31.5" outlineLevel="3">
      <c r="A131" s="4" t="s">
        <v>427</v>
      </c>
      <c r="B131" s="4"/>
      <c r="C131" s="6" t="s">
        <v>357</v>
      </c>
      <c r="D131" s="5">
        <v>76</v>
      </c>
      <c r="E131" s="5">
        <v>76</v>
      </c>
      <c r="F131" s="195">
        <f t="shared" si="1"/>
        <v>100</v>
      </c>
    </row>
    <row r="132" spans="1:6" ht="63" outlineLevel="7">
      <c r="A132" s="4" t="s">
        <v>427</v>
      </c>
      <c r="B132" s="4" t="s">
        <v>79</v>
      </c>
      <c r="C132" s="6" t="s">
        <v>80</v>
      </c>
      <c r="D132" s="5">
        <v>76</v>
      </c>
      <c r="E132" s="5">
        <v>76</v>
      </c>
      <c r="F132" s="195">
        <f t="shared" si="1"/>
        <v>100</v>
      </c>
    </row>
    <row r="133" spans="1:6" ht="31.5" outlineLevel="3">
      <c r="A133" s="4" t="s">
        <v>428</v>
      </c>
      <c r="B133" s="4"/>
      <c r="C133" s="6" t="s">
        <v>429</v>
      </c>
      <c r="D133" s="5">
        <v>1040.99</v>
      </c>
      <c r="E133" s="5">
        <v>926.97</v>
      </c>
      <c r="F133" s="195">
        <f t="shared" si="1"/>
        <v>89.046964908404505</v>
      </c>
    </row>
    <row r="134" spans="1:6" ht="63" outlineLevel="7">
      <c r="A134" s="4" t="s">
        <v>428</v>
      </c>
      <c r="B134" s="4" t="s">
        <v>79</v>
      </c>
      <c r="C134" s="6" t="s">
        <v>80</v>
      </c>
      <c r="D134" s="5">
        <v>1040.99</v>
      </c>
      <c r="E134" s="5">
        <v>926.97</v>
      </c>
      <c r="F134" s="195">
        <f t="shared" si="1"/>
        <v>89.046964908404505</v>
      </c>
    </row>
    <row r="135" spans="1:6" ht="31.5" outlineLevel="3">
      <c r="A135" s="4" t="s">
        <v>430</v>
      </c>
      <c r="B135" s="4"/>
      <c r="C135" s="6" t="s">
        <v>431</v>
      </c>
      <c r="D135" s="5">
        <v>200</v>
      </c>
      <c r="E135" s="5">
        <v>200</v>
      </c>
      <c r="F135" s="195">
        <f t="shared" si="1"/>
        <v>100</v>
      </c>
    </row>
    <row r="136" spans="1:6" ht="63" outlineLevel="7">
      <c r="A136" s="4" t="s">
        <v>430</v>
      </c>
      <c r="B136" s="4" t="s">
        <v>79</v>
      </c>
      <c r="C136" s="6" t="s">
        <v>80</v>
      </c>
      <c r="D136" s="5">
        <v>200</v>
      </c>
      <c r="E136" s="5">
        <v>200</v>
      </c>
      <c r="F136" s="195">
        <f t="shared" si="1"/>
        <v>100</v>
      </c>
    </row>
    <row r="137" spans="1:6" ht="63" outlineLevel="3">
      <c r="A137" s="4" t="s">
        <v>432</v>
      </c>
      <c r="B137" s="4"/>
      <c r="C137" s="6" t="s">
        <v>433</v>
      </c>
      <c r="D137" s="5">
        <v>990</v>
      </c>
      <c r="E137" s="5">
        <v>990</v>
      </c>
      <c r="F137" s="195">
        <f t="shared" si="1"/>
        <v>100</v>
      </c>
    </row>
    <row r="138" spans="1:6" ht="63" outlineLevel="7">
      <c r="A138" s="4" t="s">
        <v>432</v>
      </c>
      <c r="B138" s="4" t="s">
        <v>79</v>
      </c>
      <c r="C138" s="6" t="s">
        <v>80</v>
      </c>
      <c r="D138" s="5">
        <v>990</v>
      </c>
      <c r="E138" s="5">
        <v>990</v>
      </c>
      <c r="F138" s="195">
        <f t="shared" si="1"/>
        <v>100</v>
      </c>
    </row>
    <row r="139" spans="1:6" ht="78.75" outlineLevel="3">
      <c r="A139" s="4" t="s">
        <v>434</v>
      </c>
      <c r="B139" s="4"/>
      <c r="C139" s="6" t="s">
        <v>306</v>
      </c>
      <c r="D139" s="5">
        <v>2078.7399999999998</v>
      </c>
      <c r="E139" s="5">
        <v>2078.7399999999998</v>
      </c>
      <c r="F139" s="195">
        <f t="shared" ref="F139:F202" si="2">(E139/D139)*100</f>
        <v>100</v>
      </c>
    </row>
    <row r="140" spans="1:6" ht="63" outlineLevel="7">
      <c r="A140" s="4" t="s">
        <v>434</v>
      </c>
      <c r="B140" s="4" t="s">
        <v>79</v>
      </c>
      <c r="C140" s="6" t="s">
        <v>80</v>
      </c>
      <c r="D140" s="5">
        <v>2078.7399999999998</v>
      </c>
      <c r="E140" s="5">
        <v>2078.7399999999998</v>
      </c>
      <c r="F140" s="195">
        <f t="shared" si="2"/>
        <v>100</v>
      </c>
    </row>
    <row r="141" spans="1:6" ht="47.25" outlineLevel="2">
      <c r="A141" s="4" t="s">
        <v>1021</v>
      </c>
      <c r="B141" s="4"/>
      <c r="C141" s="6" t="s">
        <v>1022</v>
      </c>
      <c r="D141" s="5">
        <v>255</v>
      </c>
      <c r="E141" s="5">
        <v>254.86</v>
      </c>
      <c r="F141" s="195">
        <f t="shared" si="2"/>
        <v>99.945098039215694</v>
      </c>
    </row>
    <row r="142" spans="1:6" ht="47.25" outlineLevel="3">
      <c r="A142" s="4" t="s">
        <v>1023</v>
      </c>
      <c r="B142" s="4"/>
      <c r="C142" s="6" t="s">
        <v>1024</v>
      </c>
      <c r="D142" s="5">
        <v>255</v>
      </c>
      <c r="E142" s="5">
        <v>254.86</v>
      </c>
      <c r="F142" s="195">
        <f t="shared" si="2"/>
        <v>99.945098039215694</v>
      </c>
    </row>
    <row r="143" spans="1:6" ht="63" outlineLevel="7">
      <c r="A143" s="4" t="s">
        <v>1023</v>
      </c>
      <c r="B143" s="4" t="s">
        <v>79</v>
      </c>
      <c r="C143" s="6" t="s">
        <v>80</v>
      </c>
      <c r="D143" s="5">
        <v>255</v>
      </c>
      <c r="E143" s="5">
        <v>254.86</v>
      </c>
      <c r="F143" s="195">
        <f t="shared" si="2"/>
        <v>99.945098039215694</v>
      </c>
    </row>
    <row r="144" spans="1:6" ht="15.75" outlineLevel="1">
      <c r="A144" s="4" t="s">
        <v>435</v>
      </c>
      <c r="B144" s="4"/>
      <c r="C144" s="6" t="s">
        <v>436</v>
      </c>
      <c r="D144" s="5">
        <v>1098</v>
      </c>
      <c r="E144" s="5">
        <v>982.09</v>
      </c>
      <c r="F144" s="195">
        <f t="shared" si="2"/>
        <v>89.443533697632063</v>
      </c>
    </row>
    <row r="145" spans="1:6" ht="63" outlineLevel="2">
      <c r="A145" s="4" t="s">
        <v>437</v>
      </c>
      <c r="B145" s="4"/>
      <c r="C145" s="6" t="s">
        <v>438</v>
      </c>
      <c r="D145" s="5">
        <v>1098</v>
      </c>
      <c r="E145" s="5">
        <v>982.09</v>
      </c>
      <c r="F145" s="195">
        <f t="shared" si="2"/>
        <v>89.443533697632063</v>
      </c>
    </row>
    <row r="146" spans="1:6" ht="78.75" outlineLevel="3">
      <c r="A146" s="4" t="s">
        <v>439</v>
      </c>
      <c r="B146" s="4"/>
      <c r="C146" s="6" t="s">
        <v>440</v>
      </c>
      <c r="D146" s="5">
        <v>1068</v>
      </c>
      <c r="E146" s="5">
        <v>955.07</v>
      </c>
      <c r="F146" s="195">
        <f t="shared" si="2"/>
        <v>89.426029962546821</v>
      </c>
    </row>
    <row r="147" spans="1:6" ht="63" outlineLevel="7">
      <c r="A147" s="4" t="s">
        <v>439</v>
      </c>
      <c r="B147" s="4" t="s">
        <v>79</v>
      </c>
      <c r="C147" s="6" t="s">
        <v>80</v>
      </c>
      <c r="D147" s="5">
        <v>1068</v>
      </c>
      <c r="E147" s="5">
        <v>955.07</v>
      </c>
      <c r="F147" s="195">
        <f t="shared" si="2"/>
        <v>89.426029962546821</v>
      </c>
    </row>
    <row r="148" spans="1:6" ht="78.75" outlineLevel="3">
      <c r="A148" s="4" t="s">
        <v>1025</v>
      </c>
      <c r="B148" s="4"/>
      <c r="C148" s="6" t="s">
        <v>1026</v>
      </c>
      <c r="D148" s="5">
        <v>30</v>
      </c>
      <c r="E148" s="5">
        <v>27.02</v>
      </c>
      <c r="F148" s="195">
        <f t="shared" si="2"/>
        <v>90.066666666666663</v>
      </c>
    </row>
    <row r="149" spans="1:6" ht="63" outlineLevel="7">
      <c r="A149" s="4" t="s">
        <v>1025</v>
      </c>
      <c r="B149" s="4" t="s">
        <v>79</v>
      </c>
      <c r="C149" s="6" t="s">
        <v>80</v>
      </c>
      <c r="D149" s="5">
        <v>30</v>
      </c>
      <c r="E149" s="5">
        <v>27.02</v>
      </c>
      <c r="F149" s="195">
        <f t="shared" si="2"/>
        <v>90.066666666666663</v>
      </c>
    </row>
    <row r="150" spans="1:6" ht="63">
      <c r="A150" s="4" t="s">
        <v>56</v>
      </c>
      <c r="B150" s="4"/>
      <c r="C150" s="6" t="s">
        <v>57</v>
      </c>
      <c r="D150" s="5">
        <v>28261.99</v>
      </c>
      <c r="E150" s="5">
        <v>27137.59</v>
      </c>
      <c r="F150" s="195">
        <f t="shared" si="2"/>
        <v>96.021511577917892</v>
      </c>
    </row>
    <row r="151" spans="1:6" ht="31.5" outlineLevel="1">
      <c r="A151" s="4" t="s">
        <v>58</v>
      </c>
      <c r="B151" s="4"/>
      <c r="C151" s="6" t="s">
        <v>59</v>
      </c>
      <c r="D151" s="5">
        <v>131</v>
      </c>
      <c r="E151" s="5">
        <v>118.22</v>
      </c>
      <c r="F151" s="195">
        <f t="shared" si="2"/>
        <v>90.244274809160302</v>
      </c>
    </row>
    <row r="152" spans="1:6" ht="47.25" outlineLevel="2">
      <c r="A152" s="4" t="s">
        <v>921</v>
      </c>
      <c r="B152" s="4"/>
      <c r="C152" s="6" t="s">
        <v>160</v>
      </c>
      <c r="D152" s="5">
        <v>99</v>
      </c>
      <c r="E152" s="5">
        <v>86.22</v>
      </c>
      <c r="F152" s="195">
        <f t="shared" si="2"/>
        <v>87.090909090909079</v>
      </c>
    </row>
    <row r="153" spans="1:6" ht="78.75" outlineLevel="3">
      <c r="A153" s="4" t="s">
        <v>922</v>
      </c>
      <c r="B153" s="4"/>
      <c r="C153" s="6" t="s">
        <v>161</v>
      </c>
      <c r="D153" s="5">
        <v>99</v>
      </c>
      <c r="E153" s="5">
        <v>86.22</v>
      </c>
      <c r="F153" s="195">
        <f t="shared" si="2"/>
        <v>87.090909090909079</v>
      </c>
    </row>
    <row r="154" spans="1:6" ht="110.25" outlineLevel="7">
      <c r="A154" s="4" t="s">
        <v>922</v>
      </c>
      <c r="B154" s="4" t="s">
        <v>5</v>
      </c>
      <c r="C154" s="6" t="s">
        <v>6</v>
      </c>
      <c r="D154" s="5">
        <v>99</v>
      </c>
      <c r="E154" s="5">
        <v>86.22</v>
      </c>
      <c r="F154" s="195">
        <f t="shared" si="2"/>
        <v>87.090909090909079</v>
      </c>
    </row>
    <row r="155" spans="1:6" ht="78.75" outlineLevel="2">
      <c r="A155" s="4" t="s">
        <v>159</v>
      </c>
      <c r="B155" s="4"/>
      <c r="C155" s="6" t="s">
        <v>853</v>
      </c>
      <c r="D155" s="5">
        <v>32</v>
      </c>
      <c r="E155" s="5">
        <v>32</v>
      </c>
      <c r="F155" s="195">
        <f t="shared" si="2"/>
        <v>100</v>
      </c>
    </row>
    <row r="156" spans="1:6" ht="15.75" outlineLevel="3">
      <c r="A156" s="4" t="s">
        <v>854</v>
      </c>
      <c r="B156" s="4"/>
      <c r="C156" s="6" t="s">
        <v>60</v>
      </c>
      <c r="D156" s="5">
        <v>32</v>
      </c>
      <c r="E156" s="5">
        <v>32</v>
      </c>
      <c r="F156" s="195">
        <f t="shared" si="2"/>
        <v>100</v>
      </c>
    </row>
    <row r="157" spans="1:6" ht="47.25" outlineLevel="7">
      <c r="A157" s="4" t="s">
        <v>854</v>
      </c>
      <c r="B157" s="4" t="s">
        <v>17</v>
      </c>
      <c r="C157" s="6" t="s">
        <v>18</v>
      </c>
      <c r="D157" s="5">
        <v>32</v>
      </c>
      <c r="E157" s="5">
        <v>32</v>
      </c>
      <c r="F157" s="195">
        <f t="shared" si="2"/>
        <v>100</v>
      </c>
    </row>
    <row r="158" spans="1:6" ht="31.5" outlineLevel="1">
      <c r="A158" s="4" t="s">
        <v>411</v>
      </c>
      <c r="B158" s="4"/>
      <c r="C158" s="6" t="s">
        <v>412</v>
      </c>
      <c r="D158" s="5">
        <v>345.64</v>
      </c>
      <c r="E158" s="5">
        <v>345.4</v>
      </c>
      <c r="F158" s="195">
        <f t="shared" si="2"/>
        <v>99.930563592176824</v>
      </c>
    </row>
    <row r="159" spans="1:6" ht="63" outlineLevel="2">
      <c r="A159" s="4" t="s">
        <v>1017</v>
      </c>
      <c r="B159" s="4"/>
      <c r="C159" s="6" t="s">
        <v>413</v>
      </c>
      <c r="D159" s="5">
        <v>345.64</v>
      </c>
      <c r="E159" s="5">
        <v>345.4</v>
      </c>
      <c r="F159" s="195">
        <f t="shared" si="2"/>
        <v>99.930563592176824</v>
      </c>
    </row>
    <row r="160" spans="1:6" ht="63" outlineLevel="3">
      <c r="A160" s="4" t="s">
        <v>1018</v>
      </c>
      <c r="B160" s="4"/>
      <c r="C160" s="6" t="s">
        <v>414</v>
      </c>
      <c r="D160" s="5">
        <v>142.24</v>
      </c>
      <c r="E160" s="5">
        <v>142.03</v>
      </c>
      <c r="F160" s="195">
        <f t="shared" si="2"/>
        <v>99.8523622047244</v>
      </c>
    </row>
    <row r="161" spans="1:6" ht="63" outlineLevel="7">
      <c r="A161" s="4" t="s">
        <v>1018</v>
      </c>
      <c r="B161" s="4" t="s">
        <v>79</v>
      </c>
      <c r="C161" s="6" t="s">
        <v>80</v>
      </c>
      <c r="D161" s="5">
        <v>142.24</v>
      </c>
      <c r="E161" s="5">
        <v>142.03</v>
      </c>
      <c r="F161" s="195">
        <f t="shared" si="2"/>
        <v>99.8523622047244</v>
      </c>
    </row>
    <row r="162" spans="1:6" ht="31.5" outlineLevel="3">
      <c r="A162" s="4" t="s">
        <v>1019</v>
      </c>
      <c r="B162" s="4"/>
      <c r="C162" s="6" t="s">
        <v>1020</v>
      </c>
      <c r="D162" s="5">
        <v>203.4</v>
      </c>
      <c r="E162" s="5">
        <v>203.37</v>
      </c>
      <c r="F162" s="195">
        <f t="shared" si="2"/>
        <v>99.985250737463133</v>
      </c>
    </row>
    <row r="163" spans="1:6" ht="63" outlineLevel="7">
      <c r="A163" s="4" t="s">
        <v>1019</v>
      </c>
      <c r="B163" s="4" t="s">
        <v>79</v>
      </c>
      <c r="C163" s="6" t="s">
        <v>80</v>
      </c>
      <c r="D163" s="5">
        <v>203.4</v>
      </c>
      <c r="E163" s="5">
        <v>203.37</v>
      </c>
      <c r="F163" s="195">
        <f t="shared" si="2"/>
        <v>99.985250737463133</v>
      </c>
    </row>
    <row r="164" spans="1:6" ht="31.5" outlineLevel="1">
      <c r="A164" s="4" t="s">
        <v>133</v>
      </c>
      <c r="B164" s="4"/>
      <c r="C164" s="6" t="s">
        <v>134</v>
      </c>
      <c r="D164" s="5">
        <v>318.25</v>
      </c>
      <c r="E164" s="5">
        <v>318.25</v>
      </c>
      <c r="F164" s="195">
        <f t="shared" si="2"/>
        <v>100</v>
      </c>
    </row>
    <row r="165" spans="1:6" ht="110.25" outlineLevel="2">
      <c r="A165" s="4" t="s">
        <v>893</v>
      </c>
      <c r="B165" s="4"/>
      <c r="C165" s="6" t="s">
        <v>135</v>
      </c>
      <c r="D165" s="5">
        <v>318.25</v>
      </c>
      <c r="E165" s="5">
        <v>318.25</v>
      </c>
      <c r="F165" s="195">
        <f t="shared" si="2"/>
        <v>100</v>
      </c>
    </row>
    <row r="166" spans="1:6" ht="47.25" outlineLevel="3">
      <c r="A166" s="4" t="s">
        <v>894</v>
      </c>
      <c r="B166" s="4"/>
      <c r="C166" s="6" t="s">
        <v>895</v>
      </c>
      <c r="D166" s="5">
        <v>223.3</v>
      </c>
      <c r="E166" s="5">
        <v>223.3</v>
      </c>
      <c r="F166" s="195">
        <f t="shared" si="2"/>
        <v>100</v>
      </c>
    </row>
    <row r="167" spans="1:6" ht="47.25" outlineLevel="7">
      <c r="A167" s="4" t="s">
        <v>894</v>
      </c>
      <c r="B167" s="4" t="s">
        <v>17</v>
      </c>
      <c r="C167" s="6" t="s">
        <v>18</v>
      </c>
      <c r="D167" s="5">
        <v>223.3</v>
      </c>
      <c r="E167" s="5">
        <v>223.3</v>
      </c>
      <c r="F167" s="195">
        <f t="shared" si="2"/>
        <v>100</v>
      </c>
    </row>
    <row r="168" spans="1:6" ht="31.5" outlineLevel="3">
      <c r="A168" s="4" t="s">
        <v>896</v>
      </c>
      <c r="B168" s="4"/>
      <c r="C168" s="6" t="s">
        <v>136</v>
      </c>
      <c r="D168" s="5">
        <v>94.95</v>
      </c>
      <c r="E168" s="5">
        <v>94.95</v>
      </c>
      <c r="F168" s="195">
        <f t="shared" si="2"/>
        <v>100</v>
      </c>
    </row>
    <row r="169" spans="1:6" ht="47.25" outlineLevel="7">
      <c r="A169" s="4" t="s">
        <v>896</v>
      </c>
      <c r="B169" s="4" t="s">
        <v>17</v>
      </c>
      <c r="C169" s="6" t="s">
        <v>18</v>
      </c>
      <c r="D169" s="5">
        <v>94.95</v>
      </c>
      <c r="E169" s="5">
        <v>94.95</v>
      </c>
      <c r="F169" s="195">
        <f t="shared" si="2"/>
        <v>100</v>
      </c>
    </row>
    <row r="170" spans="1:6" ht="110.25" outlineLevel="1">
      <c r="A170" s="4" t="s">
        <v>137</v>
      </c>
      <c r="B170" s="4"/>
      <c r="C170" s="6" t="s">
        <v>138</v>
      </c>
      <c r="D170" s="5">
        <v>1621.44</v>
      </c>
      <c r="E170" s="5">
        <v>569.44000000000005</v>
      </c>
      <c r="F170" s="195">
        <f t="shared" si="2"/>
        <v>35.119400039471088</v>
      </c>
    </row>
    <row r="171" spans="1:6" ht="63" outlineLevel="2">
      <c r="A171" s="4" t="s">
        <v>139</v>
      </c>
      <c r="B171" s="4"/>
      <c r="C171" s="6" t="s">
        <v>140</v>
      </c>
      <c r="D171" s="5">
        <v>84.5</v>
      </c>
      <c r="E171" s="5">
        <v>84.5</v>
      </c>
      <c r="F171" s="195">
        <f t="shared" si="2"/>
        <v>100</v>
      </c>
    </row>
    <row r="172" spans="1:6" ht="78.75" outlineLevel="3">
      <c r="A172" s="4" t="s">
        <v>897</v>
      </c>
      <c r="B172" s="4"/>
      <c r="C172" s="6" t="s">
        <v>898</v>
      </c>
      <c r="D172" s="5">
        <v>84.5</v>
      </c>
      <c r="E172" s="5">
        <v>84.5</v>
      </c>
      <c r="F172" s="195">
        <f t="shared" si="2"/>
        <v>100</v>
      </c>
    </row>
    <row r="173" spans="1:6" ht="47.25" outlineLevel="7">
      <c r="A173" s="4" t="s">
        <v>897</v>
      </c>
      <c r="B173" s="4" t="s">
        <v>17</v>
      </c>
      <c r="C173" s="6" t="s">
        <v>18</v>
      </c>
      <c r="D173" s="5">
        <v>84.5</v>
      </c>
      <c r="E173" s="5">
        <v>84.5</v>
      </c>
      <c r="F173" s="195">
        <f t="shared" si="2"/>
        <v>100</v>
      </c>
    </row>
    <row r="174" spans="1:6" ht="78.75" outlineLevel="2">
      <c r="A174" s="4" t="s">
        <v>141</v>
      </c>
      <c r="B174" s="4"/>
      <c r="C174" s="6" t="s">
        <v>899</v>
      </c>
      <c r="D174" s="5">
        <v>57.09</v>
      </c>
      <c r="E174" s="5">
        <v>57.09</v>
      </c>
      <c r="F174" s="195">
        <f t="shared" si="2"/>
        <v>100</v>
      </c>
    </row>
    <row r="175" spans="1:6" ht="63" outlineLevel="3">
      <c r="A175" s="4" t="s">
        <v>900</v>
      </c>
      <c r="B175" s="4"/>
      <c r="C175" s="6" t="s">
        <v>901</v>
      </c>
      <c r="D175" s="5">
        <v>16.59</v>
      </c>
      <c r="E175" s="5">
        <v>16.59</v>
      </c>
      <c r="F175" s="195">
        <f t="shared" si="2"/>
        <v>100</v>
      </c>
    </row>
    <row r="176" spans="1:6" ht="47.25" outlineLevel="7">
      <c r="A176" s="4" t="s">
        <v>900</v>
      </c>
      <c r="B176" s="4" t="s">
        <v>17</v>
      </c>
      <c r="C176" s="6" t="s">
        <v>18</v>
      </c>
      <c r="D176" s="5">
        <v>16.59</v>
      </c>
      <c r="E176" s="5">
        <v>16.59</v>
      </c>
      <c r="F176" s="195">
        <f t="shared" si="2"/>
        <v>100</v>
      </c>
    </row>
    <row r="177" spans="1:6" ht="63" outlineLevel="3">
      <c r="A177" s="4" t="s">
        <v>902</v>
      </c>
      <c r="B177" s="4"/>
      <c r="C177" s="6" t="s">
        <v>903</v>
      </c>
      <c r="D177" s="5">
        <v>40.5</v>
      </c>
      <c r="E177" s="5">
        <v>40.5</v>
      </c>
      <c r="F177" s="195">
        <f t="shared" si="2"/>
        <v>100</v>
      </c>
    </row>
    <row r="178" spans="1:6" ht="47.25" outlineLevel="7">
      <c r="A178" s="4" t="s">
        <v>902</v>
      </c>
      <c r="B178" s="4" t="s">
        <v>17</v>
      </c>
      <c r="C178" s="6" t="s">
        <v>18</v>
      </c>
      <c r="D178" s="5">
        <v>40.5</v>
      </c>
      <c r="E178" s="5">
        <v>40.5</v>
      </c>
      <c r="F178" s="195">
        <f t="shared" si="2"/>
        <v>100</v>
      </c>
    </row>
    <row r="179" spans="1:6" ht="94.5" outlineLevel="2">
      <c r="A179" s="4" t="s">
        <v>142</v>
      </c>
      <c r="B179" s="4"/>
      <c r="C179" s="6" t="s">
        <v>904</v>
      </c>
      <c r="D179" s="5">
        <v>1464.85</v>
      </c>
      <c r="E179" s="5">
        <v>427.85</v>
      </c>
      <c r="F179" s="195">
        <f t="shared" si="2"/>
        <v>29.20776871352016</v>
      </c>
    </row>
    <row r="180" spans="1:6" ht="63" outlineLevel="3">
      <c r="A180" s="4" t="s">
        <v>905</v>
      </c>
      <c r="B180" s="4"/>
      <c r="C180" s="6" t="s">
        <v>906</v>
      </c>
      <c r="D180" s="5">
        <v>1464.85</v>
      </c>
      <c r="E180" s="5">
        <v>427.85</v>
      </c>
      <c r="F180" s="195">
        <f t="shared" si="2"/>
        <v>29.20776871352016</v>
      </c>
    </row>
    <row r="181" spans="1:6" ht="47.25" outlineLevel="7">
      <c r="A181" s="4" t="s">
        <v>905</v>
      </c>
      <c r="B181" s="4" t="s">
        <v>17</v>
      </c>
      <c r="C181" s="6" t="s">
        <v>18</v>
      </c>
      <c r="D181" s="5">
        <v>1464.85</v>
      </c>
      <c r="E181" s="5">
        <v>427.85</v>
      </c>
      <c r="F181" s="195">
        <f t="shared" si="2"/>
        <v>29.20776871352016</v>
      </c>
    </row>
    <row r="182" spans="1:6" ht="63" outlineLevel="2">
      <c r="A182" s="4" t="s">
        <v>907</v>
      </c>
      <c r="B182" s="4"/>
      <c r="C182" s="6" t="s">
        <v>908</v>
      </c>
      <c r="D182" s="5">
        <v>15</v>
      </c>
      <c r="E182" s="5">
        <v>0</v>
      </c>
      <c r="F182" s="195">
        <f t="shared" si="2"/>
        <v>0</v>
      </c>
    </row>
    <row r="183" spans="1:6" ht="63" outlineLevel="3">
      <c r="A183" s="4" t="s">
        <v>909</v>
      </c>
      <c r="B183" s="4"/>
      <c r="C183" s="6" t="s">
        <v>910</v>
      </c>
      <c r="D183" s="5">
        <v>15</v>
      </c>
      <c r="E183" s="5">
        <v>0</v>
      </c>
      <c r="F183" s="195">
        <f t="shared" si="2"/>
        <v>0</v>
      </c>
    </row>
    <row r="184" spans="1:6" ht="47.25" outlineLevel="7">
      <c r="A184" s="4" t="s">
        <v>909</v>
      </c>
      <c r="B184" s="4" t="s">
        <v>17</v>
      </c>
      <c r="C184" s="6" t="s">
        <v>18</v>
      </c>
      <c r="D184" s="5">
        <v>15</v>
      </c>
      <c r="E184" s="5">
        <v>0</v>
      </c>
      <c r="F184" s="195">
        <f t="shared" si="2"/>
        <v>0</v>
      </c>
    </row>
    <row r="185" spans="1:6" ht="47.25" outlineLevel="1">
      <c r="A185" s="4" t="s">
        <v>143</v>
      </c>
      <c r="B185" s="4"/>
      <c r="C185" s="6" t="s">
        <v>144</v>
      </c>
      <c r="D185" s="5">
        <v>20901.759999999998</v>
      </c>
      <c r="E185" s="5">
        <v>20853.189999999999</v>
      </c>
      <c r="F185" s="195">
        <f t="shared" si="2"/>
        <v>99.767627223736184</v>
      </c>
    </row>
    <row r="186" spans="1:6" ht="63" outlineLevel="2">
      <c r="A186" s="4" t="s">
        <v>911</v>
      </c>
      <c r="B186" s="4"/>
      <c r="C186" s="6" t="s">
        <v>145</v>
      </c>
      <c r="D186" s="5">
        <v>20901.759999999998</v>
      </c>
      <c r="E186" s="5">
        <v>20853.189999999999</v>
      </c>
      <c r="F186" s="195">
        <f t="shared" si="2"/>
        <v>99.767627223736184</v>
      </c>
    </row>
    <row r="187" spans="1:6" ht="51.75" customHeight="1" outlineLevel="3">
      <c r="A187" s="4" t="s">
        <v>912</v>
      </c>
      <c r="B187" s="4"/>
      <c r="C187" s="6" t="s">
        <v>146</v>
      </c>
      <c r="D187" s="5">
        <v>16269.01</v>
      </c>
      <c r="E187" s="5">
        <v>16220.43</v>
      </c>
      <c r="F187" s="195">
        <f t="shared" si="2"/>
        <v>99.701395475201011</v>
      </c>
    </row>
    <row r="188" spans="1:6" ht="110.25" outlineLevel="7">
      <c r="A188" s="4" t="s">
        <v>912</v>
      </c>
      <c r="B188" s="4" t="s">
        <v>5</v>
      </c>
      <c r="C188" s="6" t="s">
        <v>6</v>
      </c>
      <c r="D188" s="5">
        <v>13074.29</v>
      </c>
      <c r="E188" s="5">
        <v>13074.29</v>
      </c>
      <c r="F188" s="195">
        <f t="shared" si="2"/>
        <v>100</v>
      </c>
    </row>
    <row r="189" spans="1:6" ht="47.25" outlineLevel="7">
      <c r="A189" s="4" t="s">
        <v>912</v>
      </c>
      <c r="B189" s="4" t="s">
        <v>17</v>
      </c>
      <c r="C189" s="6" t="s">
        <v>18</v>
      </c>
      <c r="D189" s="5">
        <v>3164.6</v>
      </c>
      <c r="E189" s="5">
        <v>3116.02</v>
      </c>
      <c r="F189" s="195">
        <f t="shared" si="2"/>
        <v>98.464892877456862</v>
      </c>
    </row>
    <row r="190" spans="1:6" ht="15.75" outlineLevel="7">
      <c r="A190" s="4" t="s">
        <v>912</v>
      </c>
      <c r="B190" s="4" t="s">
        <v>21</v>
      </c>
      <c r="C190" s="6" t="s">
        <v>22</v>
      </c>
      <c r="D190" s="5">
        <v>30.12</v>
      </c>
      <c r="E190" s="5">
        <v>30.12</v>
      </c>
      <c r="F190" s="195">
        <f t="shared" si="2"/>
        <v>100</v>
      </c>
    </row>
    <row r="191" spans="1:6" ht="94.5" outlineLevel="3">
      <c r="A191" s="4" t="s">
        <v>913</v>
      </c>
      <c r="B191" s="4"/>
      <c r="C191" s="6" t="s">
        <v>147</v>
      </c>
      <c r="D191" s="5">
        <v>92.19</v>
      </c>
      <c r="E191" s="5">
        <v>92.19</v>
      </c>
      <c r="F191" s="195">
        <f t="shared" si="2"/>
        <v>100</v>
      </c>
    </row>
    <row r="192" spans="1:6" ht="47.25" outlineLevel="7">
      <c r="A192" s="4" t="s">
        <v>913</v>
      </c>
      <c r="B192" s="4" t="s">
        <v>17</v>
      </c>
      <c r="C192" s="6" t="s">
        <v>18</v>
      </c>
      <c r="D192" s="5">
        <v>92.19</v>
      </c>
      <c r="E192" s="5">
        <v>92.19</v>
      </c>
      <c r="F192" s="195">
        <f t="shared" si="2"/>
        <v>100</v>
      </c>
    </row>
    <row r="193" spans="1:6" ht="94.5" outlineLevel="3">
      <c r="A193" s="4" t="s">
        <v>914</v>
      </c>
      <c r="B193" s="4"/>
      <c r="C193" s="6" t="s">
        <v>148</v>
      </c>
      <c r="D193" s="5">
        <v>24.5</v>
      </c>
      <c r="E193" s="5">
        <v>24.5</v>
      </c>
      <c r="F193" s="195">
        <f t="shared" si="2"/>
        <v>100</v>
      </c>
    </row>
    <row r="194" spans="1:6" ht="47.25" outlineLevel="7">
      <c r="A194" s="4" t="s">
        <v>914</v>
      </c>
      <c r="B194" s="4" t="s">
        <v>17</v>
      </c>
      <c r="C194" s="6" t="s">
        <v>18</v>
      </c>
      <c r="D194" s="5">
        <v>24.5</v>
      </c>
      <c r="E194" s="5">
        <v>24.5</v>
      </c>
      <c r="F194" s="195">
        <f t="shared" si="2"/>
        <v>100</v>
      </c>
    </row>
    <row r="195" spans="1:6" ht="47.25" outlineLevel="3">
      <c r="A195" s="4" t="s">
        <v>915</v>
      </c>
      <c r="B195" s="4"/>
      <c r="C195" s="6" t="s">
        <v>149</v>
      </c>
      <c r="D195" s="5">
        <v>69.81</v>
      </c>
      <c r="E195" s="5">
        <v>69.81</v>
      </c>
      <c r="F195" s="195">
        <f t="shared" si="2"/>
        <v>100</v>
      </c>
    </row>
    <row r="196" spans="1:6" ht="47.25" outlineLevel="7">
      <c r="A196" s="4" t="s">
        <v>915</v>
      </c>
      <c r="B196" s="4" t="s">
        <v>17</v>
      </c>
      <c r="C196" s="6" t="s">
        <v>18</v>
      </c>
      <c r="D196" s="5">
        <v>69.81</v>
      </c>
      <c r="E196" s="5">
        <v>69.81</v>
      </c>
      <c r="F196" s="195">
        <f t="shared" si="2"/>
        <v>100</v>
      </c>
    </row>
    <row r="197" spans="1:6" ht="47.25" outlineLevel="3">
      <c r="A197" s="4" t="s">
        <v>916</v>
      </c>
      <c r="B197" s="4"/>
      <c r="C197" s="6" t="s">
        <v>917</v>
      </c>
      <c r="D197" s="5">
        <v>4416.25</v>
      </c>
      <c r="E197" s="5">
        <v>4416.25</v>
      </c>
      <c r="F197" s="195">
        <f t="shared" si="2"/>
        <v>100</v>
      </c>
    </row>
    <row r="198" spans="1:6" ht="47.25" outlineLevel="7">
      <c r="A198" s="4" t="s">
        <v>916</v>
      </c>
      <c r="B198" s="4" t="s">
        <v>17</v>
      </c>
      <c r="C198" s="6" t="s">
        <v>18</v>
      </c>
      <c r="D198" s="5">
        <v>4416.25</v>
      </c>
      <c r="E198" s="5">
        <v>4416.25</v>
      </c>
      <c r="F198" s="195">
        <f t="shared" si="2"/>
        <v>100</v>
      </c>
    </row>
    <row r="199" spans="1:6" ht="47.25" outlineLevel="3">
      <c r="A199" s="4" t="s">
        <v>918</v>
      </c>
      <c r="B199" s="4"/>
      <c r="C199" s="6" t="s">
        <v>150</v>
      </c>
      <c r="D199" s="5">
        <v>30</v>
      </c>
      <c r="E199" s="5">
        <v>30</v>
      </c>
      <c r="F199" s="195">
        <f t="shared" si="2"/>
        <v>100</v>
      </c>
    </row>
    <row r="200" spans="1:6" ht="47.25" outlineLevel="7">
      <c r="A200" s="4" t="s">
        <v>918</v>
      </c>
      <c r="B200" s="4" t="s">
        <v>17</v>
      </c>
      <c r="C200" s="6" t="s">
        <v>18</v>
      </c>
      <c r="D200" s="5">
        <v>30</v>
      </c>
      <c r="E200" s="5">
        <v>30</v>
      </c>
      <c r="F200" s="195">
        <f t="shared" si="2"/>
        <v>100</v>
      </c>
    </row>
    <row r="201" spans="1:6" ht="63" outlineLevel="1">
      <c r="A201" s="4" t="s">
        <v>151</v>
      </c>
      <c r="B201" s="4"/>
      <c r="C201" s="6" t="s">
        <v>152</v>
      </c>
      <c r="D201" s="5">
        <v>4943.8999999999996</v>
      </c>
      <c r="E201" s="5">
        <v>4933.09</v>
      </c>
      <c r="F201" s="195">
        <f t="shared" si="2"/>
        <v>99.781346710087192</v>
      </c>
    </row>
    <row r="202" spans="1:6" ht="63" outlineLevel="2">
      <c r="A202" s="4" t="s">
        <v>153</v>
      </c>
      <c r="B202" s="4"/>
      <c r="C202" s="6" t="s">
        <v>154</v>
      </c>
      <c r="D202" s="5">
        <v>4943.8999999999996</v>
      </c>
      <c r="E202" s="5">
        <v>4933.09</v>
      </c>
      <c r="F202" s="195">
        <f t="shared" si="2"/>
        <v>99.781346710087192</v>
      </c>
    </row>
    <row r="203" spans="1:6" ht="47.25" outlineLevel="3">
      <c r="A203" s="4" t="s">
        <v>155</v>
      </c>
      <c r="B203" s="4"/>
      <c r="C203" s="6" t="s">
        <v>156</v>
      </c>
      <c r="D203" s="5">
        <v>4943.8999999999996</v>
      </c>
      <c r="E203" s="5">
        <v>4933.09</v>
      </c>
      <c r="F203" s="195">
        <f t="shared" ref="F203:F266" si="3">(E203/D203)*100</f>
        <v>99.781346710087192</v>
      </c>
    </row>
    <row r="204" spans="1:6" ht="110.25" outlineLevel="7">
      <c r="A204" s="4" t="s">
        <v>155</v>
      </c>
      <c r="B204" s="4" t="s">
        <v>5</v>
      </c>
      <c r="C204" s="6" t="s">
        <v>6</v>
      </c>
      <c r="D204" s="5">
        <v>4654.54</v>
      </c>
      <c r="E204" s="5">
        <v>4654.5200000000004</v>
      </c>
      <c r="F204" s="195">
        <f t="shared" si="3"/>
        <v>99.999570311996465</v>
      </c>
    </row>
    <row r="205" spans="1:6" ht="47.25" outlineLevel="7">
      <c r="A205" s="4" t="s">
        <v>155</v>
      </c>
      <c r="B205" s="4" t="s">
        <v>17</v>
      </c>
      <c r="C205" s="6" t="s">
        <v>18</v>
      </c>
      <c r="D205" s="5">
        <v>289.36</v>
      </c>
      <c r="E205" s="5">
        <v>278.57</v>
      </c>
      <c r="F205" s="195">
        <f t="shared" si="3"/>
        <v>96.271081006358855</v>
      </c>
    </row>
    <row r="206" spans="1:6" ht="31.5">
      <c r="A206" s="4" t="s">
        <v>219</v>
      </c>
      <c r="B206" s="4"/>
      <c r="C206" s="6" t="s">
        <v>220</v>
      </c>
      <c r="D206" s="5">
        <v>4031.05</v>
      </c>
      <c r="E206" s="5">
        <v>3594.81</v>
      </c>
      <c r="F206" s="195">
        <f t="shared" si="3"/>
        <v>89.178005730516858</v>
      </c>
    </row>
    <row r="207" spans="1:6" ht="47.25" outlineLevel="1">
      <c r="A207" s="4" t="s">
        <v>925</v>
      </c>
      <c r="B207" s="4"/>
      <c r="C207" s="6" t="s">
        <v>926</v>
      </c>
      <c r="D207" s="5">
        <v>300</v>
      </c>
      <c r="E207" s="5">
        <v>300</v>
      </c>
      <c r="F207" s="195">
        <f t="shared" si="3"/>
        <v>100</v>
      </c>
    </row>
    <row r="208" spans="1:6" ht="63" outlineLevel="2">
      <c r="A208" s="4" t="s">
        <v>927</v>
      </c>
      <c r="B208" s="4"/>
      <c r="C208" s="6" t="s">
        <v>928</v>
      </c>
      <c r="D208" s="5">
        <v>200</v>
      </c>
      <c r="E208" s="5">
        <v>200</v>
      </c>
      <c r="F208" s="195">
        <f t="shared" si="3"/>
        <v>100</v>
      </c>
    </row>
    <row r="209" spans="1:6" ht="63" outlineLevel="3">
      <c r="A209" s="4" t="s">
        <v>929</v>
      </c>
      <c r="B209" s="4"/>
      <c r="C209" s="6" t="s">
        <v>180</v>
      </c>
      <c r="D209" s="5">
        <v>200</v>
      </c>
      <c r="E209" s="5">
        <v>200</v>
      </c>
      <c r="F209" s="195">
        <f t="shared" si="3"/>
        <v>100</v>
      </c>
    </row>
    <row r="210" spans="1:6" ht="47.25" outlineLevel="7">
      <c r="A210" s="4" t="s">
        <v>929</v>
      </c>
      <c r="B210" s="4" t="s">
        <v>17</v>
      </c>
      <c r="C210" s="6" t="s">
        <v>18</v>
      </c>
      <c r="D210" s="5">
        <v>200</v>
      </c>
      <c r="E210" s="5">
        <v>200</v>
      </c>
      <c r="F210" s="195">
        <f t="shared" si="3"/>
        <v>100</v>
      </c>
    </row>
    <row r="211" spans="1:6" ht="47.25" outlineLevel="2">
      <c r="A211" s="4" t="s">
        <v>930</v>
      </c>
      <c r="B211" s="4"/>
      <c r="C211" s="6" t="s">
        <v>931</v>
      </c>
      <c r="D211" s="5">
        <v>100</v>
      </c>
      <c r="E211" s="5">
        <v>100</v>
      </c>
      <c r="F211" s="195">
        <f t="shared" si="3"/>
        <v>100</v>
      </c>
    </row>
    <row r="212" spans="1:6" ht="66" customHeight="1" outlineLevel="3">
      <c r="A212" s="4" t="s">
        <v>932</v>
      </c>
      <c r="B212" s="4"/>
      <c r="C212" s="6" t="s">
        <v>933</v>
      </c>
      <c r="D212" s="5">
        <v>100</v>
      </c>
      <c r="E212" s="5">
        <v>100</v>
      </c>
      <c r="F212" s="195">
        <f t="shared" si="3"/>
        <v>100</v>
      </c>
    </row>
    <row r="213" spans="1:6" ht="63" outlineLevel="7">
      <c r="A213" s="4" t="s">
        <v>932</v>
      </c>
      <c r="B213" s="4" t="s">
        <v>79</v>
      </c>
      <c r="C213" s="6" t="s">
        <v>80</v>
      </c>
      <c r="D213" s="5">
        <v>100</v>
      </c>
      <c r="E213" s="5">
        <v>100</v>
      </c>
      <c r="F213" s="195">
        <f t="shared" si="3"/>
        <v>100</v>
      </c>
    </row>
    <row r="214" spans="1:6" ht="63" outlineLevel="1">
      <c r="A214" s="4" t="s">
        <v>221</v>
      </c>
      <c r="B214" s="4"/>
      <c r="C214" s="6" t="s">
        <v>222</v>
      </c>
      <c r="D214" s="5">
        <v>3731.05</v>
      </c>
      <c r="E214" s="5">
        <v>3294.81</v>
      </c>
      <c r="F214" s="195">
        <f t="shared" si="3"/>
        <v>88.307848996931142</v>
      </c>
    </row>
    <row r="215" spans="1:6" ht="78.75" outlineLevel="2">
      <c r="A215" s="4" t="s">
        <v>223</v>
      </c>
      <c r="B215" s="4"/>
      <c r="C215" s="6" t="s">
        <v>224</v>
      </c>
      <c r="D215" s="5">
        <v>103</v>
      </c>
      <c r="E215" s="5">
        <v>102.74</v>
      </c>
      <c r="F215" s="195">
        <f t="shared" si="3"/>
        <v>99.747572815533985</v>
      </c>
    </row>
    <row r="216" spans="1:6" ht="63" outlineLevel="3">
      <c r="A216" s="4" t="s">
        <v>225</v>
      </c>
      <c r="B216" s="4"/>
      <c r="C216" s="6" t="s">
        <v>226</v>
      </c>
      <c r="D216" s="5">
        <v>43</v>
      </c>
      <c r="E216" s="5">
        <v>42.74</v>
      </c>
      <c r="F216" s="195">
        <f t="shared" si="3"/>
        <v>99.395348837209312</v>
      </c>
    </row>
    <row r="217" spans="1:6" ht="47.25" outlineLevel="7">
      <c r="A217" s="4" t="s">
        <v>225</v>
      </c>
      <c r="B217" s="4" t="s">
        <v>17</v>
      </c>
      <c r="C217" s="6" t="s">
        <v>18</v>
      </c>
      <c r="D217" s="5">
        <v>8.26</v>
      </c>
      <c r="E217" s="5">
        <v>8</v>
      </c>
      <c r="F217" s="195">
        <f t="shared" si="3"/>
        <v>96.852300242130752</v>
      </c>
    </row>
    <row r="218" spans="1:6" ht="63" outlineLevel="7">
      <c r="A218" s="4" t="s">
        <v>225</v>
      </c>
      <c r="B218" s="4" t="s">
        <v>79</v>
      </c>
      <c r="C218" s="6" t="s">
        <v>80</v>
      </c>
      <c r="D218" s="5">
        <v>34.74</v>
      </c>
      <c r="E218" s="5">
        <v>34.74</v>
      </c>
      <c r="F218" s="195">
        <f t="shared" si="3"/>
        <v>100</v>
      </c>
    </row>
    <row r="219" spans="1:6" ht="47.25" outlineLevel="3">
      <c r="A219" s="4" t="s">
        <v>958</v>
      </c>
      <c r="B219" s="4"/>
      <c r="C219" s="6" t="s">
        <v>959</v>
      </c>
      <c r="D219" s="5">
        <v>60</v>
      </c>
      <c r="E219" s="5">
        <v>60</v>
      </c>
      <c r="F219" s="195">
        <f t="shared" si="3"/>
        <v>100</v>
      </c>
    </row>
    <row r="220" spans="1:6" ht="63" outlineLevel="7">
      <c r="A220" s="4" t="s">
        <v>958</v>
      </c>
      <c r="B220" s="4" t="s">
        <v>79</v>
      </c>
      <c r="C220" s="6" t="s">
        <v>80</v>
      </c>
      <c r="D220" s="5">
        <v>60</v>
      </c>
      <c r="E220" s="5">
        <v>60</v>
      </c>
      <c r="F220" s="195">
        <f t="shared" si="3"/>
        <v>100</v>
      </c>
    </row>
    <row r="221" spans="1:6" ht="78.75" outlineLevel="2">
      <c r="A221" s="4" t="s">
        <v>943</v>
      </c>
      <c r="B221" s="4"/>
      <c r="C221" s="6" t="s">
        <v>944</v>
      </c>
      <c r="D221" s="5">
        <v>3628.05</v>
      </c>
      <c r="E221" s="5">
        <v>3192.07</v>
      </c>
      <c r="F221" s="195">
        <f t="shared" si="3"/>
        <v>87.983076308209647</v>
      </c>
    </row>
    <row r="222" spans="1:6" ht="63" outlineLevel="3">
      <c r="A222" s="4" t="s">
        <v>945</v>
      </c>
      <c r="B222" s="4"/>
      <c r="C222" s="6" t="s">
        <v>195</v>
      </c>
      <c r="D222" s="5">
        <v>3628.05</v>
      </c>
      <c r="E222" s="5">
        <v>3192.07</v>
      </c>
      <c r="F222" s="195">
        <f t="shared" si="3"/>
        <v>87.983076308209647</v>
      </c>
    </row>
    <row r="223" spans="1:6" ht="47.25" outlineLevel="7">
      <c r="A223" s="4" t="s">
        <v>945</v>
      </c>
      <c r="B223" s="4" t="s">
        <v>17</v>
      </c>
      <c r="C223" s="6" t="s">
        <v>18</v>
      </c>
      <c r="D223" s="5">
        <v>3628.05</v>
      </c>
      <c r="E223" s="5">
        <v>3192.07</v>
      </c>
      <c r="F223" s="195">
        <f t="shared" si="3"/>
        <v>87.983076308209647</v>
      </c>
    </row>
    <row r="224" spans="1:6" ht="63">
      <c r="A224" s="4" t="s">
        <v>164</v>
      </c>
      <c r="B224" s="4"/>
      <c r="C224" s="6" t="s">
        <v>165</v>
      </c>
      <c r="D224" s="5">
        <v>189664.18</v>
      </c>
      <c r="E224" s="5">
        <v>178951.84</v>
      </c>
      <c r="F224" s="195">
        <f t="shared" si="3"/>
        <v>94.351943524602277</v>
      </c>
    </row>
    <row r="225" spans="1:6" ht="47.25" outlineLevel="1">
      <c r="A225" s="4" t="s">
        <v>185</v>
      </c>
      <c r="B225" s="4"/>
      <c r="C225" s="6" t="s">
        <v>946</v>
      </c>
      <c r="D225" s="5">
        <v>112210.4</v>
      </c>
      <c r="E225" s="5">
        <v>108673.45</v>
      </c>
      <c r="F225" s="195">
        <f t="shared" si="3"/>
        <v>96.847930316619497</v>
      </c>
    </row>
    <row r="226" spans="1:6" ht="78.75" outlineLevel="2">
      <c r="A226" s="4" t="s">
        <v>947</v>
      </c>
      <c r="B226" s="4"/>
      <c r="C226" s="6" t="s">
        <v>948</v>
      </c>
      <c r="D226" s="5">
        <v>47992.22</v>
      </c>
      <c r="E226" s="5">
        <v>47906.79</v>
      </c>
      <c r="F226" s="195">
        <f t="shared" si="3"/>
        <v>99.821991981200284</v>
      </c>
    </row>
    <row r="227" spans="1:6" ht="15.75" outlineLevel="3">
      <c r="A227" s="4" t="s">
        <v>949</v>
      </c>
      <c r="B227" s="4"/>
      <c r="C227" s="6" t="s">
        <v>201</v>
      </c>
      <c r="D227" s="5">
        <v>43635.89</v>
      </c>
      <c r="E227" s="5">
        <v>43555.78</v>
      </c>
      <c r="F227" s="195">
        <f t="shared" si="3"/>
        <v>99.816412590645001</v>
      </c>
    </row>
    <row r="228" spans="1:6" ht="47.25" outlineLevel="7">
      <c r="A228" s="4" t="s">
        <v>949</v>
      </c>
      <c r="B228" s="4" t="s">
        <v>17</v>
      </c>
      <c r="C228" s="6" t="s">
        <v>18</v>
      </c>
      <c r="D228" s="5">
        <v>43635.89</v>
      </c>
      <c r="E228" s="5">
        <v>43555.78</v>
      </c>
      <c r="F228" s="195">
        <f t="shared" si="3"/>
        <v>99.816412590645001</v>
      </c>
    </row>
    <row r="229" spans="1:6" ht="31.5" outlineLevel="3">
      <c r="A229" s="4" t="s">
        <v>950</v>
      </c>
      <c r="B229" s="4"/>
      <c r="C229" s="6" t="s">
        <v>202</v>
      </c>
      <c r="D229" s="5">
        <v>4356.33</v>
      </c>
      <c r="E229" s="5">
        <v>4351.01</v>
      </c>
      <c r="F229" s="195">
        <f t="shared" si="3"/>
        <v>99.87787885674409</v>
      </c>
    </row>
    <row r="230" spans="1:6" ht="47.25" outlineLevel="7">
      <c r="A230" s="4" t="s">
        <v>950</v>
      </c>
      <c r="B230" s="4" t="s">
        <v>17</v>
      </c>
      <c r="C230" s="6" t="s">
        <v>18</v>
      </c>
      <c r="D230" s="5">
        <v>4356.33</v>
      </c>
      <c r="E230" s="5">
        <v>4351.01</v>
      </c>
      <c r="F230" s="195">
        <f t="shared" si="3"/>
        <v>99.87787885674409</v>
      </c>
    </row>
    <row r="231" spans="1:6" ht="47.25" outlineLevel="2">
      <c r="A231" s="4" t="s">
        <v>951</v>
      </c>
      <c r="B231" s="4"/>
      <c r="C231" s="6" t="s">
        <v>952</v>
      </c>
      <c r="D231" s="5">
        <v>64218.18</v>
      </c>
      <c r="E231" s="5">
        <v>60766.65</v>
      </c>
      <c r="F231" s="195">
        <f t="shared" si="3"/>
        <v>94.62530703922161</v>
      </c>
    </row>
    <row r="232" spans="1:6" ht="31.5" outlineLevel="3">
      <c r="A232" s="4" t="s">
        <v>953</v>
      </c>
      <c r="B232" s="4"/>
      <c r="C232" s="6" t="s">
        <v>200</v>
      </c>
      <c r="D232" s="5">
        <v>6437.66</v>
      </c>
      <c r="E232" s="5">
        <v>2987.66</v>
      </c>
      <c r="F232" s="195">
        <f t="shared" si="3"/>
        <v>46.409098958317152</v>
      </c>
    </row>
    <row r="233" spans="1:6" ht="47.25" outlineLevel="7">
      <c r="A233" s="4" t="s">
        <v>953</v>
      </c>
      <c r="B233" s="4" t="s">
        <v>17</v>
      </c>
      <c r="C233" s="6" t="s">
        <v>18</v>
      </c>
      <c r="D233" s="5">
        <v>6437.66</v>
      </c>
      <c r="E233" s="5">
        <v>2987.66</v>
      </c>
      <c r="F233" s="195">
        <f t="shared" si="3"/>
        <v>46.409098958317152</v>
      </c>
    </row>
    <row r="234" spans="1:6" ht="31.5" outlineLevel="3">
      <c r="A234" s="4" t="s">
        <v>954</v>
      </c>
      <c r="B234" s="4"/>
      <c r="C234" s="6" t="s">
        <v>955</v>
      </c>
      <c r="D234" s="5">
        <v>1705.6</v>
      </c>
      <c r="E234" s="5">
        <v>1705.13</v>
      </c>
      <c r="F234" s="195">
        <f t="shared" si="3"/>
        <v>99.972443714821779</v>
      </c>
    </row>
    <row r="235" spans="1:6" ht="47.25" outlineLevel="7">
      <c r="A235" s="4" t="s">
        <v>954</v>
      </c>
      <c r="B235" s="4" t="s">
        <v>17</v>
      </c>
      <c r="C235" s="6" t="s">
        <v>18</v>
      </c>
      <c r="D235" s="5">
        <v>1705.6</v>
      </c>
      <c r="E235" s="5">
        <v>1705.13</v>
      </c>
      <c r="F235" s="195">
        <f t="shared" si="3"/>
        <v>99.972443714821779</v>
      </c>
    </row>
    <row r="236" spans="1:6" ht="78.75" outlineLevel="3">
      <c r="A236" s="4" t="s">
        <v>956</v>
      </c>
      <c r="B236" s="4"/>
      <c r="C236" s="6" t="s">
        <v>957</v>
      </c>
      <c r="D236" s="5">
        <v>56074.92</v>
      </c>
      <c r="E236" s="5">
        <v>56073.86</v>
      </c>
      <c r="F236" s="195">
        <f t="shared" si="3"/>
        <v>99.998109671846166</v>
      </c>
    </row>
    <row r="237" spans="1:6" ht="47.25" outlineLevel="7">
      <c r="A237" s="4" t="s">
        <v>956</v>
      </c>
      <c r="B237" s="4" t="s">
        <v>17</v>
      </c>
      <c r="C237" s="6" t="s">
        <v>18</v>
      </c>
      <c r="D237" s="5">
        <v>56074.92</v>
      </c>
      <c r="E237" s="5">
        <v>56073.86</v>
      </c>
      <c r="F237" s="195">
        <f t="shared" si="3"/>
        <v>99.998109671846166</v>
      </c>
    </row>
    <row r="238" spans="1:6" ht="47.25" outlineLevel="1">
      <c r="A238" s="4" t="s">
        <v>198</v>
      </c>
      <c r="B238" s="4"/>
      <c r="C238" s="6" t="s">
        <v>936</v>
      </c>
      <c r="D238" s="5">
        <v>72556.19</v>
      </c>
      <c r="E238" s="5">
        <v>65499.13</v>
      </c>
      <c r="F238" s="195">
        <f t="shared" si="3"/>
        <v>90.273662384973633</v>
      </c>
    </row>
    <row r="239" spans="1:6" ht="47.25" outlineLevel="2">
      <c r="A239" s="4" t="s">
        <v>199</v>
      </c>
      <c r="B239" s="4"/>
      <c r="C239" s="6" t="s">
        <v>975</v>
      </c>
      <c r="D239" s="5">
        <v>195.67</v>
      </c>
      <c r="E239" s="5">
        <v>195.67</v>
      </c>
      <c r="F239" s="195">
        <f t="shared" si="3"/>
        <v>100</v>
      </c>
    </row>
    <row r="240" spans="1:6" ht="31.5" outlineLevel="3">
      <c r="A240" s="4" t="s">
        <v>976</v>
      </c>
      <c r="B240" s="4"/>
      <c r="C240" s="6" t="s">
        <v>977</v>
      </c>
      <c r="D240" s="5">
        <v>195.67</v>
      </c>
      <c r="E240" s="5">
        <v>195.67</v>
      </c>
      <c r="F240" s="195">
        <f t="shared" si="3"/>
        <v>100</v>
      </c>
    </row>
    <row r="241" spans="1:6" ht="47.25" outlineLevel="7">
      <c r="A241" s="4" t="s">
        <v>976</v>
      </c>
      <c r="B241" s="4" t="s">
        <v>17</v>
      </c>
      <c r="C241" s="6" t="s">
        <v>18</v>
      </c>
      <c r="D241" s="5">
        <v>195.67</v>
      </c>
      <c r="E241" s="5">
        <v>195.67</v>
      </c>
      <c r="F241" s="195">
        <f t="shared" si="3"/>
        <v>100</v>
      </c>
    </row>
    <row r="242" spans="1:6" ht="31.5" outlineLevel="2">
      <c r="A242" s="4" t="s">
        <v>978</v>
      </c>
      <c r="B242" s="4"/>
      <c r="C242" s="6" t="s">
        <v>979</v>
      </c>
      <c r="D242" s="5">
        <v>5436.39</v>
      </c>
      <c r="E242" s="5">
        <v>1825.49</v>
      </c>
      <c r="F242" s="195">
        <f t="shared" si="3"/>
        <v>33.579084649923935</v>
      </c>
    </row>
    <row r="243" spans="1:6" ht="114.75" customHeight="1" outlineLevel="3">
      <c r="A243" s="4" t="s">
        <v>980</v>
      </c>
      <c r="B243" s="4"/>
      <c r="C243" s="6" t="s">
        <v>247</v>
      </c>
      <c r="D243" s="5">
        <v>5436.39</v>
      </c>
      <c r="E243" s="5">
        <v>1825.49</v>
      </c>
      <c r="F243" s="195">
        <f t="shared" si="3"/>
        <v>33.579084649923935</v>
      </c>
    </row>
    <row r="244" spans="1:6" ht="15.75" outlineLevel="7">
      <c r="A244" s="4" t="s">
        <v>980</v>
      </c>
      <c r="B244" s="4" t="s">
        <v>21</v>
      </c>
      <c r="C244" s="6" t="s">
        <v>22</v>
      </c>
      <c r="D244" s="5">
        <v>5436.39</v>
      </c>
      <c r="E244" s="5">
        <v>1825.49</v>
      </c>
      <c r="F244" s="195">
        <f t="shared" si="3"/>
        <v>33.579084649923935</v>
      </c>
    </row>
    <row r="245" spans="1:6" ht="31.5" outlineLevel="2">
      <c r="A245" s="4" t="s">
        <v>981</v>
      </c>
      <c r="B245" s="4"/>
      <c r="C245" s="6" t="s">
        <v>982</v>
      </c>
      <c r="D245" s="5">
        <v>65435.02</v>
      </c>
      <c r="E245" s="5">
        <v>62588.87</v>
      </c>
      <c r="F245" s="195">
        <f t="shared" si="3"/>
        <v>95.650417773235191</v>
      </c>
    </row>
    <row r="246" spans="1:6" ht="31.5" outlineLevel="3">
      <c r="A246" s="4" t="s">
        <v>983</v>
      </c>
      <c r="B246" s="4"/>
      <c r="C246" s="6" t="s">
        <v>984</v>
      </c>
      <c r="D246" s="5">
        <v>1586.96</v>
      </c>
      <c r="E246" s="5">
        <v>821.2</v>
      </c>
      <c r="F246" s="195">
        <f t="shared" si="3"/>
        <v>51.746735897565152</v>
      </c>
    </row>
    <row r="247" spans="1:6" ht="47.25" outlineLevel="7">
      <c r="A247" s="4" t="s">
        <v>983</v>
      </c>
      <c r="B247" s="4" t="s">
        <v>17</v>
      </c>
      <c r="C247" s="6" t="s">
        <v>18</v>
      </c>
      <c r="D247" s="5">
        <v>1586.96</v>
      </c>
      <c r="E247" s="5">
        <v>821.2</v>
      </c>
      <c r="F247" s="195">
        <f t="shared" si="3"/>
        <v>51.746735897565152</v>
      </c>
    </row>
    <row r="248" spans="1:6" ht="78.75" outlineLevel="3">
      <c r="A248" s="4" t="s">
        <v>985</v>
      </c>
      <c r="B248" s="4"/>
      <c r="C248" s="6" t="s">
        <v>246</v>
      </c>
      <c r="D248" s="5">
        <v>63848.07</v>
      </c>
      <c r="E248" s="5">
        <v>61767.66</v>
      </c>
      <c r="F248" s="195">
        <f t="shared" si="3"/>
        <v>96.741624296552743</v>
      </c>
    </row>
    <row r="249" spans="1:6" ht="47.25" outlineLevel="7">
      <c r="A249" s="4" t="s">
        <v>985</v>
      </c>
      <c r="B249" s="4" t="s">
        <v>236</v>
      </c>
      <c r="C249" s="6" t="s">
        <v>237</v>
      </c>
      <c r="D249" s="5">
        <v>63848.07</v>
      </c>
      <c r="E249" s="5">
        <v>61767.66</v>
      </c>
      <c r="F249" s="195">
        <f t="shared" si="3"/>
        <v>96.741624296552743</v>
      </c>
    </row>
    <row r="250" spans="1:6" ht="47.25" outlineLevel="2">
      <c r="A250" s="4" t="s">
        <v>986</v>
      </c>
      <c r="B250" s="4"/>
      <c r="C250" s="6" t="s">
        <v>987</v>
      </c>
      <c r="D250" s="5">
        <v>570.1</v>
      </c>
      <c r="E250" s="5">
        <v>570.1</v>
      </c>
      <c r="F250" s="195">
        <f t="shared" si="3"/>
        <v>100</v>
      </c>
    </row>
    <row r="251" spans="1:6" ht="31.5" outlineLevel="3">
      <c r="A251" s="4" t="s">
        <v>988</v>
      </c>
      <c r="B251" s="4"/>
      <c r="C251" s="6" t="s">
        <v>989</v>
      </c>
      <c r="D251" s="5">
        <v>570.1</v>
      </c>
      <c r="E251" s="5">
        <v>570.1</v>
      </c>
      <c r="F251" s="195">
        <f t="shared" si="3"/>
        <v>100</v>
      </c>
    </row>
    <row r="252" spans="1:6" ht="47.25" outlineLevel="7">
      <c r="A252" s="4" t="s">
        <v>988</v>
      </c>
      <c r="B252" s="4" t="s">
        <v>17</v>
      </c>
      <c r="C252" s="6" t="s">
        <v>18</v>
      </c>
      <c r="D252" s="5">
        <v>570.1</v>
      </c>
      <c r="E252" s="5">
        <v>570.1</v>
      </c>
      <c r="F252" s="195">
        <f t="shared" si="3"/>
        <v>100</v>
      </c>
    </row>
    <row r="253" spans="1:6" ht="47.25" outlineLevel="2">
      <c r="A253" s="4" t="s">
        <v>937</v>
      </c>
      <c r="B253" s="4"/>
      <c r="C253" s="6" t="s">
        <v>938</v>
      </c>
      <c r="D253" s="5">
        <v>919</v>
      </c>
      <c r="E253" s="5">
        <v>318.99</v>
      </c>
      <c r="F253" s="195">
        <f t="shared" si="3"/>
        <v>34.710554951033735</v>
      </c>
    </row>
    <row r="254" spans="1:6" ht="94.5" outlineLevel="3">
      <c r="A254" s="4" t="s">
        <v>939</v>
      </c>
      <c r="B254" s="4"/>
      <c r="C254" s="6" t="s">
        <v>940</v>
      </c>
      <c r="D254" s="5">
        <v>318.99</v>
      </c>
      <c r="E254" s="5">
        <v>318.99</v>
      </c>
      <c r="F254" s="195">
        <f t="shared" si="3"/>
        <v>100</v>
      </c>
    </row>
    <row r="255" spans="1:6" ht="47.25" outlineLevel="7">
      <c r="A255" s="4" t="s">
        <v>939</v>
      </c>
      <c r="B255" s="4" t="s">
        <v>17</v>
      </c>
      <c r="C255" s="6" t="s">
        <v>18</v>
      </c>
      <c r="D255" s="5">
        <v>318.99</v>
      </c>
      <c r="E255" s="5">
        <v>318.99</v>
      </c>
      <c r="F255" s="195">
        <f t="shared" si="3"/>
        <v>100</v>
      </c>
    </row>
    <row r="256" spans="1:6" ht="47.25" outlineLevel="3">
      <c r="A256" s="4" t="s">
        <v>941</v>
      </c>
      <c r="B256" s="4"/>
      <c r="C256" s="6" t="s">
        <v>942</v>
      </c>
      <c r="D256" s="5">
        <v>600</v>
      </c>
      <c r="E256" s="5">
        <v>0</v>
      </c>
      <c r="F256" s="195">
        <f t="shared" si="3"/>
        <v>0</v>
      </c>
    </row>
    <row r="257" spans="1:6" ht="47.25" outlineLevel="7">
      <c r="A257" s="4" t="s">
        <v>941</v>
      </c>
      <c r="B257" s="4" t="s">
        <v>17</v>
      </c>
      <c r="C257" s="6" t="s">
        <v>18</v>
      </c>
      <c r="D257" s="5">
        <v>600</v>
      </c>
      <c r="E257" s="5">
        <v>0</v>
      </c>
      <c r="F257" s="195">
        <f t="shared" si="3"/>
        <v>0</v>
      </c>
    </row>
    <row r="258" spans="1:6" ht="15.75" outlineLevel="1">
      <c r="A258" s="4" t="s">
        <v>166</v>
      </c>
      <c r="B258" s="4"/>
      <c r="C258" s="6" t="s">
        <v>289</v>
      </c>
      <c r="D258" s="5">
        <v>35</v>
      </c>
      <c r="E258" s="5">
        <v>35</v>
      </c>
      <c r="F258" s="195">
        <f t="shared" si="3"/>
        <v>100</v>
      </c>
    </row>
    <row r="259" spans="1:6" ht="47.25" outlineLevel="2">
      <c r="A259" s="4" t="s">
        <v>168</v>
      </c>
      <c r="B259" s="4"/>
      <c r="C259" s="6" t="s">
        <v>290</v>
      </c>
      <c r="D259" s="5">
        <v>35</v>
      </c>
      <c r="E259" s="5">
        <v>35</v>
      </c>
      <c r="F259" s="195">
        <f t="shared" si="3"/>
        <v>100</v>
      </c>
    </row>
    <row r="260" spans="1:6" ht="31.5" outlineLevel="3">
      <c r="A260" s="4" t="s">
        <v>998</v>
      </c>
      <c r="B260" s="4"/>
      <c r="C260" s="6" t="s">
        <v>999</v>
      </c>
      <c r="D260" s="5">
        <v>5</v>
      </c>
      <c r="E260" s="5">
        <v>5</v>
      </c>
      <c r="F260" s="195">
        <f t="shared" si="3"/>
        <v>100</v>
      </c>
    </row>
    <row r="261" spans="1:6" ht="47.25" outlineLevel="7">
      <c r="A261" s="4" t="s">
        <v>998</v>
      </c>
      <c r="B261" s="4" t="s">
        <v>17</v>
      </c>
      <c r="C261" s="6" t="s">
        <v>18</v>
      </c>
      <c r="D261" s="5">
        <v>5</v>
      </c>
      <c r="E261" s="5">
        <v>5</v>
      </c>
      <c r="F261" s="195">
        <f t="shared" si="3"/>
        <v>100</v>
      </c>
    </row>
    <row r="262" spans="1:6" ht="78.75" outlineLevel="3">
      <c r="A262" s="4" t="s">
        <v>1000</v>
      </c>
      <c r="B262" s="4"/>
      <c r="C262" s="6" t="s">
        <v>1001</v>
      </c>
      <c r="D262" s="5">
        <v>23</v>
      </c>
      <c r="E262" s="5">
        <v>23</v>
      </c>
      <c r="F262" s="195">
        <f t="shared" si="3"/>
        <v>100</v>
      </c>
    </row>
    <row r="263" spans="1:6" ht="63" outlineLevel="7">
      <c r="A263" s="4" t="s">
        <v>1000</v>
      </c>
      <c r="B263" s="4" t="s">
        <v>79</v>
      </c>
      <c r="C263" s="6" t="s">
        <v>80</v>
      </c>
      <c r="D263" s="5">
        <v>23</v>
      </c>
      <c r="E263" s="5">
        <v>23</v>
      </c>
      <c r="F263" s="195">
        <f t="shared" si="3"/>
        <v>100</v>
      </c>
    </row>
    <row r="264" spans="1:6" ht="47.25" outlineLevel="3">
      <c r="A264" s="4" t="s">
        <v>1002</v>
      </c>
      <c r="B264" s="4"/>
      <c r="C264" s="6" t="s">
        <v>1003</v>
      </c>
      <c r="D264" s="5">
        <v>7</v>
      </c>
      <c r="E264" s="5">
        <v>7</v>
      </c>
      <c r="F264" s="195">
        <f t="shared" si="3"/>
        <v>100</v>
      </c>
    </row>
    <row r="265" spans="1:6" ht="63" outlineLevel="7">
      <c r="A265" s="4" t="s">
        <v>1002</v>
      </c>
      <c r="B265" s="4" t="s">
        <v>79</v>
      </c>
      <c r="C265" s="6" t="s">
        <v>80</v>
      </c>
      <c r="D265" s="5">
        <v>7</v>
      </c>
      <c r="E265" s="5">
        <v>7</v>
      </c>
      <c r="F265" s="195">
        <f t="shared" si="3"/>
        <v>100</v>
      </c>
    </row>
    <row r="266" spans="1:6" ht="47.25" outlineLevel="1">
      <c r="A266" s="4" t="s">
        <v>288</v>
      </c>
      <c r="B266" s="4"/>
      <c r="C266" s="6" t="s">
        <v>167</v>
      </c>
      <c r="D266" s="5">
        <v>4862.6000000000004</v>
      </c>
      <c r="E266" s="5">
        <v>4744.26</v>
      </c>
      <c r="F266" s="195">
        <f t="shared" si="3"/>
        <v>97.566322543495247</v>
      </c>
    </row>
    <row r="267" spans="1:6" ht="78.75" outlineLevel="2">
      <c r="A267" s="4" t="s">
        <v>923</v>
      </c>
      <c r="B267" s="4"/>
      <c r="C267" s="6" t="s">
        <v>169</v>
      </c>
      <c r="D267" s="5">
        <v>4862.6000000000004</v>
      </c>
      <c r="E267" s="5">
        <v>4744.26</v>
      </c>
      <c r="F267" s="195">
        <f t="shared" ref="F267:F330" si="4">(E267/D267)*100</f>
        <v>97.566322543495247</v>
      </c>
    </row>
    <row r="268" spans="1:6" ht="31.5" outlineLevel="3">
      <c r="A268" s="4" t="s">
        <v>924</v>
      </c>
      <c r="B268" s="4"/>
      <c r="C268" s="6" t="s">
        <v>16</v>
      </c>
      <c r="D268" s="5">
        <v>4862.6000000000004</v>
      </c>
      <c r="E268" s="5">
        <v>4744.26</v>
      </c>
      <c r="F268" s="195">
        <f t="shared" si="4"/>
        <v>97.566322543495247</v>
      </c>
    </row>
    <row r="269" spans="1:6" ht="110.25" outlineLevel="7">
      <c r="A269" s="4" t="s">
        <v>924</v>
      </c>
      <c r="B269" s="4" t="s">
        <v>5</v>
      </c>
      <c r="C269" s="6" t="s">
        <v>6</v>
      </c>
      <c r="D269" s="5">
        <v>4442.09</v>
      </c>
      <c r="E269" s="5">
        <v>4323.75</v>
      </c>
      <c r="F269" s="195">
        <f t="shared" si="4"/>
        <v>97.335938713533494</v>
      </c>
    </row>
    <row r="270" spans="1:6" ht="47.25" outlineLevel="7">
      <c r="A270" s="4" t="s">
        <v>924</v>
      </c>
      <c r="B270" s="4" t="s">
        <v>17</v>
      </c>
      <c r="C270" s="6" t="s">
        <v>18</v>
      </c>
      <c r="D270" s="5">
        <v>141.5</v>
      </c>
      <c r="E270" s="5">
        <v>141.5</v>
      </c>
      <c r="F270" s="195">
        <f t="shared" si="4"/>
        <v>100</v>
      </c>
    </row>
    <row r="271" spans="1:6" ht="31.5" outlineLevel="7">
      <c r="A271" s="4" t="s">
        <v>924</v>
      </c>
      <c r="B271" s="4" t="s">
        <v>384</v>
      </c>
      <c r="C271" s="6" t="s">
        <v>385</v>
      </c>
      <c r="D271" s="5">
        <v>1.46</v>
      </c>
      <c r="E271" s="5">
        <v>1.46</v>
      </c>
      <c r="F271" s="195">
        <f t="shared" si="4"/>
        <v>100</v>
      </c>
    </row>
    <row r="272" spans="1:6" ht="15.75" outlineLevel="7">
      <c r="A272" s="4" t="s">
        <v>924</v>
      </c>
      <c r="B272" s="4" t="s">
        <v>21</v>
      </c>
      <c r="C272" s="6" t="s">
        <v>22</v>
      </c>
      <c r="D272" s="5">
        <v>277.55</v>
      </c>
      <c r="E272" s="5">
        <v>277.55</v>
      </c>
      <c r="F272" s="195">
        <f t="shared" si="4"/>
        <v>100</v>
      </c>
    </row>
    <row r="273" spans="1:6" ht="78.75">
      <c r="A273" s="4" t="s">
        <v>61</v>
      </c>
      <c r="B273" s="4"/>
      <c r="C273" s="6" t="s">
        <v>62</v>
      </c>
      <c r="D273" s="5">
        <v>12540.19</v>
      </c>
      <c r="E273" s="5">
        <v>9099.81</v>
      </c>
      <c r="F273" s="195">
        <f t="shared" si="4"/>
        <v>72.565168470334172</v>
      </c>
    </row>
    <row r="274" spans="1:6" ht="47.25" outlineLevel="1">
      <c r="A274" s="4" t="s">
        <v>63</v>
      </c>
      <c r="B274" s="4"/>
      <c r="C274" s="6" t="s">
        <v>64</v>
      </c>
      <c r="D274" s="5">
        <v>8239.57</v>
      </c>
      <c r="E274" s="5">
        <v>5411.8</v>
      </c>
      <c r="F274" s="195">
        <f t="shared" si="4"/>
        <v>65.680611973683099</v>
      </c>
    </row>
    <row r="275" spans="1:6" ht="47.25" outlineLevel="2">
      <c r="A275" s="4" t="s">
        <v>65</v>
      </c>
      <c r="B275" s="4"/>
      <c r="C275" s="6" t="s">
        <v>66</v>
      </c>
      <c r="D275" s="5">
        <v>1526.57</v>
      </c>
      <c r="E275" s="5">
        <v>1428.87</v>
      </c>
      <c r="F275" s="195">
        <f t="shared" si="4"/>
        <v>93.600031443038972</v>
      </c>
    </row>
    <row r="276" spans="1:6" ht="47.25" outlineLevel="3">
      <c r="A276" s="4" t="s">
        <v>67</v>
      </c>
      <c r="B276" s="4"/>
      <c r="C276" s="6" t="s">
        <v>68</v>
      </c>
      <c r="D276" s="5">
        <v>754.98</v>
      </c>
      <c r="E276" s="5">
        <v>657.28</v>
      </c>
      <c r="F276" s="195">
        <f t="shared" si="4"/>
        <v>87.059259847942982</v>
      </c>
    </row>
    <row r="277" spans="1:6" ht="47.25" outlineLevel="7">
      <c r="A277" s="4" t="s">
        <v>67</v>
      </c>
      <c r="B277" s="4" t="s">
        <v>17</v>
      </c>
      <c r="C277" s="6" t="s">
        <v>18</v>
      </c>
      <c r="D277" s="5">
        <v>754.98</v>
      </c>
      <c r="E277" s="5">
        <v>657.28</v>
      </c>
      <c r="F277" s="195">
        <f t="shared" si="4"/>
        <v>87.059259847942982</v>
      </c>
    </row>
    <row r="278" spans="1:6" ht="31.5" outlineLevel="3">
      <c r="A278" s="4" t="s">
        <v>69</v>
      </c>
      <c r="B278" s="4"/>
      <c r="C278" s="6" t="s">
        <v>70</v>
      </c>
      <c r="D278" s="5">
        <v>9.36</v>
      </c>
      <c r="E278" s="5">
        <v>9.36</v>
      </c>
      <c r="F278" s="195">
        <f t="shared" si="4"/>
        <v>100</v>
      </c>
    </row>
    <row r="279" spans="1:6" ht="47.25" outlineLevel="7">
      <c r="A279" s="4" t="s">
        <v>69</v>
      </c>
      <c r="B279" s="4" t="s">
        <v>17</v>
      </c>
      <c r="C279" s="6" t="s">
        <v>18</v>
      </c>
      <c r="D279" s="5">
        <v>9.36</v>
      </c>
      <c r="E279" s="5">
        <v>9.36</v>
      </c>
      <c r="F279" s="195">
        <f t="shared" si="4"/>
        <v>100</v>
      </c>
    </row>
    <row r="280" spans="1:6" ht="47.25" outlineLevel="3">
      <c r="A280" s="4" t="s">
        <v>855</v>
      </c>
      <c r="B280" s="4"/>
      <c r="C280" s="6" t="s">
        <v>856</v>
      </c>
      <c r="D280" s="5">
        <v>762.23</v>
      </c>
      <c r="E280" s="5">
        <v>762.23</v>
      </c>
      <c r="F280" s="195">
        <f t="shared" si="4"/>
        <v>100</v>
      </c>
    </row>
    <row r="281" spans="1:6" ht="47.25" outlineLevel="7">
      <c r="A281" s="4" t="s">
        <v>855</v>
      </c>
      <c r="B281" s="4" t="s">
        <v>17</v>
      </c>
      <c r="C281" s="6" t="s">
        <v>18</v>
      </c>
      <c r="D281" s="5">
        <v>762.23</v>
      </c>
      <c r="E281" s="5">
        <v>762.23</v>
      </c>
      <c r="F281" s="195">
        <f t="shared" si="4"/>
        <v>100</v>
      </c>
    </row>
    <row r="282" spans="1:6" ht="47.25" outlineLevel="2">
      <c r="A282" s="4" t="s">
        <v>71</v>
      </c>
      <c r="B282" s="4"/>
      <c r="C282" s="6" t="s">
        <v>72</v>
      </c>
      <c r="D282" s="5">
        <v>5944.4</v>
      </c>
      <c r="E282" s="5">
        <v>3350.43</v>
      </c>
      <c r="F282" s="195">
        <f t="shared" si="4"/>
        <v>56.362795235852239</v>
      </c>
    </row>
    <row r="283" spans="1:6" ht="47.25" outlineLevel="3">
      <c r="A283" s="4" t="s">
        <v>73</v>
      </c>
      <c r="B283" s="4"/>
      <c r="C283" s="6" t="s">
        <v>74</v>
      </c>
      <c r="D283" s="5">
        <v>49.78</v>
      </c>
      <c r="E283" s="5">
        <v>49.78</v>
      </c>
      <c r="F283" s="195">
        <f t="shared" si="4"/>
        <v>100</v>
      </c>
    </row>
    <row r="284" spans="1:6" ht="47.25" outlineLevel="7">
      <c r="A284" s="4" t="s">
        <v>73</v>
      </c>
      <c r="B284" s="4" t="s">
        <v>17</v>
      </c>
      <c r="C284" s="6" t="s">
        <v>18</v>
      </c>
      <c r="D284" s="5">
        <v>49.78</v>
      </c>
      <c r="E284" s="5">
        <v>49.78</v>
      </c>
      <c r="F284" s="195">
        <f t="shared" si="4"/>
        <v>100</v>
      </c>
    </row>
    <row r="285" spans="1:6" ht="47.25" outlineLevel="3">
      <c r="A285" s="4" t="s">
        <v>75</v>
      </c>
      <c r="B285" s="4"/>
      <c r="C285" s="6" t="s">
        <v>76</v>
      </c>
      <c r="D285" s="5">
        <v>15</v>
      </c>
      <c r="E285" s="5">
        <v>15</v>
      </c>
      <c r="F285" s="195">
        <f t="shared" si="4"/>
        <v>100</v>
      </c>
    </row>
    <row r="286" spans="1:6" ht="47.25" outlineLevel="7">
      <c r="A286" s="4" t="s">
        <v>75</v>
      </c>
      <c r="B286" s="4" t="s">
        <v>17</v>
      </c>
      <c r="C286" s="6" t="s">
        <v>18</v>
      </c>
      <c r="D286" s="5">
        <v>15</v>
      </c>
      <c r="E286" s="5">
        <v>15</v>
      </c>
      <c r="F286" s="195">
        <f t="shared" si="4"/>
        <v>100</v>
      </c>
    </row>
    <row r="287" spans="1:6" ht="78.75" outlineLevel="3">
      <c r="A287" s="4" t="s">
        <v>857</v>
      </c>
      <c r="B287" s="4"/>
      <c r="C287" s="6" t="s">
        <v>858</v>
      </c>
      <c r="D287" s="5">
        <v>5879.62</v>
      </c>
      <c r="E287" s="5">
        <v>3285.65</v>
      </c>
      <c r="F287" s="195">
        <f t="shared" si="4"/>
        <v>55.882012783139047</v>
      </c>
    </row>
    <row r="288" spans="1:6" ht="47.25" outlineLevel="7">
      <c r="A288" s="4" t="s">
        <v>857</v>
      </c>
      <c r="B288" s="4" t="s">
        <v>17</v>
      </c>
      <c r="C288" s="6" t="s">
        <v>18</v>
      </c>
      <c r="D288" s="5">
        <v>5879.62</v>
      </c>
      <c r="E288" s="5">
        <v>3285.65</v>
      </c>
      <c r="F288" s="195">
        <f t="shared" si="4"/>
        <v>55.882012783139047</v>
      </c>
    </row>
    <row r="289" spans="1:6" ht="63" outlineLevel="2">
      <c r="A289" s="4" t="s">
        <v>77</v>
      </c>
      <c r="B289" s="4"/>
      <c r="C289" s="6" t="s">
        <v>78</v>
      </c>
      <c r="D289" s="5">
        <v>768.6</v>
      </c>
      <c r="E289" s="5">
        <v>632.5</v>
      </c>
      <c r="F289" s="195">
        <f t="shared" si="4"/>
        <v>82.292479833463432</v>
      </c>
    </row>
    <row r="290" spans="1:6" ht="63" outlineLevel="3">
      <c r="A290" s="4" t="s">
        <v>230</v>
      </c>
      <c r="B290" s="4"/>
      <c r="C290" s="6" t="s">
        <v>231</v>
      </c>
      <c r="D290" s="5">
        <v>175</v>
      </c>
      <c r="E290" s="5">
        <v>171.23</v>
      </c>
      <c r="F290" s="195">
        <f t="shared" si="4"/>
        <v>97.84571428571428</v>
      </c>
    </row>
    <row r="291" spans="1:6" ht="47.25" outlineLevel="7">
      <c r="A291" s="4" t="s">
        <v>230</v>
      </c>
      <c r="B291" s="4" t="s">
        <v>17</v>
      </c>
      <c r="C291" s="6" t="s">
        <v>18</v>
      </c>
      <c r="D291" s="5">
        <v>175</v>
      </c>
      <c r="E291" s="5">
        <v>171.23</v>
      </c>
      <c r="F291" s="195">
        <f t="shared" si="4"/>
        <v>97.84571428571428</v>
      </c>
    </row>
    <row r="292" spans="1:6" ht="47.25" outlineLevel="3">
      <c r="A292" s="4" t="s">
        <v>859</v>
      </c>
      <c r="B292" s="4"/>
      <c r="C292" s="6" t="s">
        <v>860</v>
      </c>
      <c r="D292" s="5">
        <v>593.6</v>
      </c>
      <c r="E292" s="5">
        <v>461.27</v>
      </c>
      <c r="F292" s="195">
        <f t="shared" si="4"/>
        <v>77.707210242587593</v>
      </c>
    </row>
    <row r="293" spans="1:6" ht="47.25" outlineLevel="7">
      <c r="A293" s="4" t="s">
        <v>859</v>
      </c>
      <c r="B293" s="4" t="s">
        <v>17</v>
      </c>
      <c r="C293" s="6" t="s">
        <v>18</v>
      </c>
      <c r="D293" s="5">
        <v>571.99</v>
      </c>
      <c r="E293" s="5">
        <v>439.65</v>
      </c>
      <c r="F293" s="195">
        <f t="shared" si="4"/>
        <v>76.863231874683109</v>
      </c>
    </row>
    <row r="294" spans="1:6" ht="15.75" outlineLevel="7">
      <c r="A294" s="4" t="s">
        <v>859</v>
      </c>
      <c r="B294" s="4" t="s">
        <v>21</v>
      </c>
      <c r="C294" s="6" t="s">
        <v>22</v>
      </c>
      <c r="D294" s="5">
        <v>21.61</v>
      </c>
      <c r="E294" s="5">
        <v>21.61</v>
      </c>
      <c r="F294" s="195">
        <f t="shared" si="4"/>
        <v>100</v>
      </c>
    </row>
    <row r="295" spans="1:6" ht="47.25" outlineLevel="1">
      <c r="A295" s="4" t="s">
        <v>81</v>
      </c>
      <c r="B295" s="4"/>
      <c r="C295" s="6" t="s">
        <v>82</v>
      </c>
      <c r="D295" s="5">
        <v>1678.69</v>
      </c>
      <c r="E295" s="5">
        <v>1066.08</v>
      </c>
      <c r="F295" s="195">
        <f t="shared" si="4"/>
        <v>63.506662933597028</v>
      </c>
    </row>
    <row r="296" spans="1:6" ht="47.25" outlineLevel="2">
      <c r="A296" s="4" t="s">
        <v>83</v>
      </c>
      <c r="B296" s="4"/>
      <c r="C296" s="6" t="s">
        <v>84</v>
      </c>
      <c r="D296" s="5">
        <v>522.07000000000005</v>
      </c>
      <c r="E296" s="5">
        <v>473.67</v>
      </c>
      <c r="F296" s="195">
        <f t="shared" si="4"/>
        <v>90.729212557702994</v>
      </c>
    </row>
    <row r="297" spans="1:6" ht="63" outlineLevel="3">
      <c r="A297" s="4" t="s">
        <v>861</v>
      </c>
      <c r="B297" s="4"/>
      <c r="C297" s="6" t="s">
        <v>862</v>
      </c>
      <c r="D297" s="5">
        <v>343.67</v>
      </c>
      <c r="E297" s="5">
        <v>343.67</v>
      </c>
      <c r="F297" s="195">
        <f t="shared" si="4"/>
        <v>100</v>
      </c>
    </row>
    <row r="298" spans="1:6" ht="47.25" outlineLevel="7">
      <c r="A298" s="4" t="s">
        <v>861</v>
      </c>
      <c r="B298" s="4" t="s">
        <v>17</v>
      </c>
      <c r="C298" s="6" t="s">
        <v>18</v>
      </c>
      <c r="D298" s="5">
        <v>343.67</v>
      </c>
      <c r="E298" s="5">
        <v>343.67</v>
      </c>
      <c r="F298" s="195">
        <f t="shared" si="4"/>
        <v>100</v>
      </c>
    </row>
    <row r="299" spans="1:6" ht="47.25" outlineLevel="3">
      <c r="A299" s="4" t="s">
        <v>85</v>
      </c>
      <c r="B299" s="4"/>
      <c r="C299" s="6" t="s">
        <v>86</v>
      </c>
      <c r="D299" s="5">
        <v>130</v>
      </c>
      <c r="E299" s="5">
        <v>130</v>
      </c>
      <c r="F299" s="195">
        <f t="shared" si="4"/>
        <v>100</v>
      </c>
    </row>
    <row r="300" spans="1:6" ht="47.25" outlineLevel="7">
      <c r="A300" s="4" t="s">
        <v>85</v>
      </c>
      <c r="B300" s="4" t="s">
        <v>17</v>
      </c>
      <c r="C300" s="6" t="s">
        <v>18</v>
      </c>
      <c r="D300" s="5">
        <v>130</v>
      </c>
      <c r="E300" s="5">
        <v>130</v>
      </c>
      <c r="F300" s="195">
        <f t="shared" si="4"/>
        <v>100</v>
      </c>
    </row>
    <row r="301" spans="1:6" ht="94.5" outlineLevel="3">
      <c r="A301" s="4" t="s">
        <v>87</v>
      </c>
      <c r="B301" s="4"/>
      <c r="C301" s="6" t="s">
        <v>88</v>
      </c>
      <c r="D301" s="5">
        <v>48.4</v>
      </c>
      <c r="E301" s="5">
        <v>0</v>
      </c>
      <c r="F301" s="195">
        <f t="shared" si="4"/>
        <v>0</v>
      </c>
    </row>
    <row r="302" spans="1:6" ht="47.25" outlineLevel="7">
      <c r="A302" s="4" t="s">
        <v>87</v>
      </c>
      <c r="B302" s="4" t="s">
        <v>17</v>
      </c>
      <c r="C302" s="6" t="s">
        <v>18</v>
      </c>
      <c r="D302" s="5">
        <v>48.4</v>
      </c>
      <c r="E302" s="5">
        <v>0</v>
      </c>
      <c r="F302" s="195">
        <f t="shared" si="4"/>
        <v>0</v>
      </c>
    </row>
    <row r="303" spans="1:6" ht="47.25" outlineLevel="2">
      <c r="A303" s="4" t="s">
        <v>89</v>
      </c>
      <c r="B303" s="4"/>
      <c r="C303" s="6" t="s">
        <v>90</v>
      </c>
      <c r="D303" s="5">
        <v>1095.29</v>
      </c>
      <c r="E303" s="5">
        <v>531.08000000000004</v>
      </c>
      <c r="F303" s="195">
        <f t="shared" si="4"/>
        <v>48.487615152151491</v>
      </c>
    </row>
    <row r="304" spans="1:6" ht="94.5" outlineLevel="3">
      <c r="A304" s="4" t="s">
        <v>91</v>
      </c>
      <c r="B304" s="4"/>
      <c r="C304" s="6" t="s">
        <v>92</v>
      </c>
      <c r="D304" s="5">
        <v>337.88</v>
      </c>
      <c r="E304" s="5">
        <v>261.05</v>
      </c>
      <c r="F304" s="195">
        <f t="shared" si="4"/>
        <v>77.261157807505626</v>
      </c>
    </row>
    <row r="305" spans="1:6" ht="47.25" outlineLevel="7">
      <c r="A305" s="4" t="s">
        <v>91</v>
      </c>
      <c r="B305" s="4" t="s">
        <v>17</v>
      </c>
      <c r="C305" s="6" t="s">
        <v>18</v>
      </c>
      <c r="D305" s="5">
        <v>337.88</v>
      </c>
      <c r="E305" s="5">
        <v>261.05</v>
      </c>
      <c r="F305" s="195">
        <f t="shared" si="4"/>
        <v>77.261157807505626</v>
      </c>
    </row>
    <row r="306" spans="1:6" ht="31.5" outlineLevel="3">
      <c r="A306" s="4" t="s">
        <v>863</v>
      </c>
      <c r="B306" s="4"/>
      <c r="C306" s="6" t="s">
        <v>864</v>
      </c>
      <c r="D306" s="5">
        <v>8</v>
      </c>
      <c r="E306" s="5">
        <v>8</v>
      </c>
      <c r="F306" s="195">
        <f t="shared" si="4"/>
        <v>100</v>
      </c>
    </row>
    <row r="307" spans="1:6" ht="47.25" outlineLevel="7">
      <c r="A307" s="4" t="s">
        <v>863</v>
      </c>
      <c r="B307" s="4" t="s">
        <v>17</v>
      </c>
      <c r="C307" s="6" t="s">
        <v>18</v>
      </c>
      <c r="D307" s="5">
        <v>8</v>
      </c>
      <c r="E307" s="5">
        <v>8</v>
      </c>
      <c r="F307" s="195">
        <f t="shared" si="4"/>
        <v>100</v>
      </c>
    </row>
    <row r="308" spans="1:6" ht="63" outlineLevel="3">
      <c r="A308" s="4" t="s">
        <v>93</v>
      </c>
      <c r="B308" s="4"/>
      <c r="C308" s="6" t="s">
        <v>94</v>
      </c>
      <c r="D308" s="5">
        <v>61.8</v>
      </c>
      <c r="E308" s="5">
        <v>60.21</v>
      </c>
      <c r="F308" s="195">
        <f t="shared" si="4"/>
        <v>97.427184466019426</v>
      </c>
    </row>
    <row r="309" spans="1:6" ht="47.25" outlineLevel="7">
      <c r="A309" s="4" t="s">
        <v>93</v>
      </c>
      <c r="B309" s="4" t="s">
        <v>17</v>
      </c>
      <c r="C309" s="6" t="s">
        <v>18</v>
      </c>
      <c r="D309" s="5">
        <v>61.8</v>
      </c>
      <c r="E309" s="5">
        <v>60.21</v>
      </c>
      <c r="F309" s="195">
        <f t="shared" si="4"/>
        <v>97.427184466019426</v>
      </c>
    </row>
    <row r="310" spans="1:6" ht="31.5" outlineLevel="3">
      <c r="A310" s="4" t="s">
        <v>865</v>
      </c>
      <c r="B310" s="4"/>
      <c r="C310" s="6" t="s">
        <v>95</v>
      </c>
      <c r="D310" s="5">
        <v>20</v>
      </c>
      <c r="E310" s="5">
        <v>20</v>
      </c>
      <c r="F310" s="195">
        <f t="shared" si="4"/>
        <v>100</v>
      </c>
    </row>
    <row r="311" spans="1:6" ht="47.25" outlineLevel="7">
      <c r="A311" s="4" t="s">
        <v>865</v>
      </c>
      <c r="B311" s="4" t="s">
        <v>17</v>
      </c>
      <c r="C311" s="6" t="s">
        <v>18</v>
      </c>
      <c r="D311" s="5">
        <v>20</v>
      </c>
      <c r="E311" s="5">
        <v>20</v>
      </c>
      <c r="F311" s="195">
        <f t="shared" si="4"/>
        <v>100</v>
      </c>
    </row>
    <row r="312" spans="1:6" ht="78.75" outlineLevel="3">
      <c r="A312" s="4" t="s">
        <v>172</v>
      </c>
      <c r="B312" s="4"/>
      <c r="C312" s="6" t="s">
        <v>934</v>
      </c>
      <c r="D312" s="5">
        <v>253.51</v>
      </c>
      <c r="E312" s="5">
        <v>90.91</v>
      </c>
      <c r="F312" s="195">
        <f t="shared" si="4"/>
        <v>35.860518322748611</v>
      </c>
    </row>
    <row r="313" spans="1:6" ht="47.25" outlineLevel="7">
      <c r="A313" s="4" t="s">
        <v>172</v>
      </c>
      <c r="B313" s="4" t="s">
        <v>17</v>
      </c>
      <c r="C313" s="6" t="s">
        <v>18</v>
      </c>
      <c r="D313" s="5">
        <v>253.51</v>
      </c>
      <c r="E313" s="5">
        <v>90.91</v>
      </c>
      <c r="F313" s="195">
        <f t="shared" si="4"/>
        <v>35.860518322748611</v>
      </c>
    </row>
    <row r="314" spans="1:6" ht="164.25" customHeight="1" outlineLevel="3">
      <c r="A314" s="4" t="s">
        <v>173</v>
      </c>
      <c r="B314" s="4"/>
      <c r="C314" s="7" t="s">
        <v>935</v>
      </c>
      <c r="D314" s="5">
        <v>414.1</v>
      </c>
      <c r="E314" s="5">
        <v>90.91</v>
      </c>
      <c r="F314" s="195">
        <f t="shared" si="4"/>
        <v>21.953634387829023</v>
      </c>
    </row>
    <row r="315" spans="1:6" ht="47.25" outlineLevel="7">
      <c r="A315" s="4" t="s">
        <v>173</v>
      </c>
      <c r="B315" s="4" t="s">
        <v>17</v>
      </c>
      <c r="C315" s="6" t="s">
        <v>18</v>
      </c>
      <c r="D315" s="5">
        <v>414.1</v>
      </c>
      <c r="E315" s="5">
        <v>90.91</v>
      </c>
      <c r="F315" s="195">
        <f t="shared" si="4"/>
        <v>21.953634387829023</v>
      </c>
    </row>
    <row r="316" spans="1:6" ht="47.25" outlineLevel="2">
      <c r="A316" s="4" t="s">
        <v>960</v>
      </c>
      <c r="B316" s="4"/>
      <c r="C316" s="6" t="s">
        <v>961</v>
      </c>
      <c r="D316" s="5">
        <v>61.33</v>
      </c>
      <c r="E316" s="5">
        <v>61.33</v>
      </c>
      <c r="F316" s="195">
        <f t="shared" si="4"/>
        <v>100</v>
      </c>
    </row>
    <row r="317" spans="1:6" ht="63" outlineLevel="3">
      <c r="A317" s="4" t="s">
        <v>962</v>
      </c>
      <c r="B317" s="4"/>
      <c r="C317" s="6" t="s">
        <v>963</v>
      </c>
      <c r="D317" s="5">
        <v>23</v>
      </c>
      <c r="E317" s="5">
        <v>23</v>
      </c>
      <c r="F317" s="195">
        <f t="shared" si="4"/>
        <v>100</v>
      </c>
    </row>
    <row r="318" spans="1:6" ht="47.25" outlineLevel="7">
      <c r="A318" s="4" t="s">
        <v>962</v>
      </c>
      <c r="B318" s="4" t="s">
        <v>17</v>
      </c>
      <c r="C318" s="6" t="s">
        <v>18</v>
      </c>
      <c r="D318" s="5">
        <v>23</v>
      </c>
      <c r="E318" s="5">
        <v>23</v>
      </c>
      <c r="F318" s="195">
        <f t="shared" si="4"/>
        <v>100</v>
      </c>
    </row>
    <row r="319" spans="1:6" ht="63" outlineLevel="3">
      <c r="A319" s="4" t="s">
        <v>964</v>
      </c>
      <c r="B319" s="4"/>
      <c r="C319" s="6" t="s">
        <v>965</v>
      </c>
      <c r="D319" s="5">
        <v>38.33</v>
      </c>
      <c r="E319" s="5">
        <v>38.33</v>
      </c>
      <c r="F319" s="195">
        <f t="shared" si="4"/>
        <v>100</v>
      </c>
    </row>
    <row r="320" spans="1:6" ht="47.25" outlineLevel="7">
      <c r="A320" s="4" t="s">
        <v>964</v>
      </c>
      <c r="B320" s="4" t="s">
        <v>17</v>
      </c>
      <c r="C320" s="6" t="s">
        <v>18</v>
      </c>
      <c r="D320" s="5">
        <v>38.33</v>
      </c>
      <c r="E320" s="5">
        <v>38.33</v>
      </c>
      <c r="F320" s="195">
        <f t="shared" si="4"/>
        <v>100</v>
      </c>
    </row>
    <row r="321" spans="1:6" ht="47.25" outlineLevel="1">
      <c r="A321" s="4" t="s">
        <v>96</v>
      </c>
      <c r="B321" s="4"/>
      <c r="C321" s="6" t="s">
        <v>97</v>
      </c>
      <c r="D321" s="5">
        <v>2621.93</v>
      </c>
      <c r="E321" s="5">
        <v>2621.93</v>
      </c>
      <c r="F321" s="195">
        <f t="shared" si="4"/>
        <v>100</v>
      </c>
    </row>
    <row r="322" spans="1:6" ht="47.25" outlineLevel="2">
      <c r="A322" s="4" t="s">
        <v>98</v>
      </c>
      <c r="B322" s="4"/>
      <c r="C322" s="6" t="s">
        <v>99</v>
      </c>
      <c r="D322" s="5">
        <v>2621.93</v>
      </c>
      <c r="E322" s="5">
        <v>2621.93</v>
      </c>
      <c r="F322" s="195">
        <f t="shared" si="4"/>
        <v>100</v>
      </c>
    </row>
    <row r="323" spans="1:6" ht="47.25" outlineLevel="3">
      <c r="A323" s="4" t="s">
        <v>966</v>
      </c>
      <c r="B323" s="4"/>
      <c r="C323" s="6" t="s">
        <v>227</v>
      </c>
      <c r="D323" s="5">
        <v>345.62</v>
      </c>
      <c r="E323" s="5">
        <v>345.62</v>
      </c>
      <c r="F323" s="195">
        <f t="shared" si="4"/>
        <v>100</v>
      </c>
    </row>
    <row r="324" spans="1:6" ht="47.25" outlineLevel="7">
      <c r="A324" s="4" t="s">
        <v>966</v>
      </c>
      <c r="B324" s="4" t="s">
        <v>17</v>
      </c>
      <c r="C324" s="6" t="s">
        <v>18</v>
      </c>
      <c r="D324" s="5">
        <v>345.62</v>
      </c>
      <c r="E324" s="5">
        <v>345.62</v>
      </c>
      <c r="F324" s="195">
        <f t="shared" si="4"/>
        <v>100</v>
      </c>
    </row>
    <row r="325" spans="1:6" ht="47.25" outlineLevel="3">
      <c r="A325" s="4" t="s">
        <v>866</v>
      </c>
      <c r="B325" s="4"/>
      <c r="C325" s="6" t="s">
        <v>100</v>
      </c>
      <c r="D325" s="5">
        <v>25</v>
      </c>
      <c r="E325" s="5">
        <v>25</v>
      </c>
      <c r="F325" s="195">
        <f t="shared" si="4"/>
        <v>100</v>
      </c>
    </row>
    <row r="326" spans="1:6" ht="47.25" outlineLevel="7">
      <c r="A326" s="4" t="s">
        <v>866</v>
      </c>
      <c r="B326" s="4" t="s">
        <v>17</v>
      </c>
      <c r="C326" s="6" t="s">
        <v>18</v>
      </c>
      <c r="D326" s="5">
        <v>25</v>
      </c>
      <c r="E326" s="5">
        <v>25</v>
      </c>
      <c r="F326" s="195">
        <f t="shared" si="4"/>
        <v>100</v>
      </c>
    </row>
    <row r="327" spans="1:6" ht="47.25" outlineLevel="3">
      <c r="A327" s="4" t="s">
        <v>967</v>
      </c>
      <c r="B327" s="4"/>
      <c r="C327" s="6" t="s">
        <v>227</v>
      </c>
      <c r="D327" s="5">
        <v>2251.31</v>
      </c>
      <c r="E327" s="5">
        <v>2251.31</v>
      </c>
      <c r="F327" s="195">
        <f t="shared" si="4"/>
        <v>100</v>
      </c>
    </row>
    <row r="328" spans="1:6" ht="47.25" outlineLevel="7">
      <c r="A328" s="4" t="s">
        <v>967</v>
      </c>
      <c r="B328" s="4" t="s">
        <v>17</v>
      </c>
      <c r="C328" s="6" t="s">
        <v>18</v>
      </c>
      <c r="D328" s="5">
        <v>2251.31</v>
      </c>
      <c r="E328" s="5">
        <v>2251.31</v>
      </c>
      <c r="F328" s="195">
        <f t="shared" si="4"/>
        <v>100</v>
      </c>
    </row>
    <row r="329" spans="1:6" ht="63">
      <c r="A329" s="4" t="s">
        <v>37</v>
      </c>
      <c r="B329" s="4"/>
      <c r="C329" s="6" t="s">
        <v>38</v>
      </c>
      <c r="D329" s="5">
        <v>10268.91</v>
      </c>
      <c r="E329" s="5">
        <v>9443.67</v>
      </c>
      <c r="F329" s="195">
        <f t="shared" si="4"/>
        <v>91.963704034800188</v>
      </c>
    </row>
    <row r="330" spans="1:6" ht="47.25" outlineLevel="1">
      <c r="A330" s="4" t="s">
        <v>48</v>
      </c>
      <c r="B330" s="4"/>
      <c r="C330" s="6" t="s">
        <v>49</v>
      </c>
      <c r="D330" s="5">
        <v>686.01</v>
      </c>
      <c r="E330" s="5">
        <v>0</v>
      </c>
      <c r="F330" s="195">
        <f t="shared" si="4"/>
        <v>0</v>
      </c>
    </row>
    <row r="331" spans="1:6" ht="78.75" outlineLevel="2">
      <c r="A331" s="4" t="s">
        <v>50</v>
      </c>
      <c r="B331" s="4"/>
      <c r="C331" s="6" t="s">
        <v>51</v>
      </c>
      <c r="D331" s="5">
        <v>686.01</v>
      </c>
      <c r="E331" s="5">
        <v>0</v>
      </c>
      <c r="F331" s="195">
        <f t="shared" ref="F331:F394" si="5">(E331/D331)*100</f>
        <v>0</v>
      </c>
    </row>
    <row r="332" spans="1:6" ht="78.75" outlineLevel="3">
      <c r="A332" s="4" t="s">
        <v>52</v>
      </c>
      <c r="B332" s="4"/>
      <c r="C332" s="6" t="s">
        <v>53</v>
      </c>
      <c r="D332" s="5">
        <v>686.01</v>
      </c>
      <c r="E332" s="5">
        <v>0</v>
      </c>
      <c r="F332" s="195">
        <f t="shared" si="5"/>
        <v>0</v>
      </c>
    </row>
    <row r="333" spans="1:6" ht="15.75" outlineLevel="7">
      <c r="A333" s="4" t="s">
        <v>52</v>
      </c>
      <c r="B333" s="4" t="s">
        <v>21</v>
      </c>
      <c r="C333" s="6" t="s">
        <v>22</v>
      </c>
      <c r="D333" s="5">
        <v>686.01</v>
      </c>
      <c r="E333" s="5">
        <v>0</v>
      </c>
      <c r="F333" s="195">
        <f t="shared" si="5"/>
        <v>0</v>
      </c>
    </row>
    <row r="334" spans="1:6" ht="31.5" outlineLevel="1">
      <c r="A334" s="4" t="s">
        <v>39</v>
      </c>
      <c r="B334" s="4"/>
      <c r="C334" s="6" t="s">
        <v>40</v>
      </c>
      <c r="D334" s="5">
        <v>9582.9</v>
      </c>
      <c r="E334" s="5">
        <v>9443.67</v>
      </c>
      <c r="F334" s="195">
        <f t="shared" si="5"/>
        <v>98.547099521021821</v>
      </c>
    </row>
    <row r="335" spans="1:6" ht="47.25" outlineLevel="2">
      <c r="A335" s="4" t="s">
        <v>41</v>
      </c>
      <c r="B335" s="4"/>
      <c r="C335" s="6" t="s">
        <v>42</v>
      </c>
      <c r="D335" s="5">
        <v>9582.9</v>
      </c>
      <c r="E335" s="5">
        <v>9443.67</v>
      </c>
      <c r="F335" s="195">
        <f t="shared" si="5"/>
        <v>98.547099521021821</v>
      </c>
    </row>
    <row r="336" spans="1:6" ht="31.5" outlineLevel="3">
      <c r="A336" s="4" t="s">
        <v>43</v>
      </c>
      <c r="B336" s="4"/>
      <c r="C336" s="6" t="s">
        <v>16</v>
      </c>
      <c r="D336" s="5">
        <v>9582.9</v>
      </c>
      <c r="E336" s="5">
        <v>9443.67</v>
      </c>
      <c r="F336" s="195">
        <f t="shared" si="5"/>
        <v>98.547099521021821</v>
      </c>
    </row>
    <row r="337" spans="1:6" ht="110.25" outlineLevel="7">
      <c r="A337" s="4" t="s">
        <v>43</v>
      </c>
      <c r="B337" s="4" t="s">
        <v>5</v>
      </c>
      <c r="C337" s="6" t="s">
        <v>6</v>
      </c>
      <c r="D337" s="5">
        <v>9432.3700000000008</v>
      </c>
      <c r="E337" s="5">
        <v>9293.2900000000009</v>
      </c>
      <c r="F337" s="195">
        <f t="shared" si="5"/>
        <v>98.525503134419026</v>
      </c>
    </row>
    <row r="338" spans="1:6" ht="47.25" outlineLevel="7">
      <c r="A338" s="4" t="s">
        <v>43</v>
      </c>
      <c r="B338" s="4" t="s">
        <v>17</v>
      </c>
      <c r="C338" s="6" t="s">
        <v>18</v>
      </c>
      <c r="D338" s="5">
        <v>150.53</v>
      </c>
      <c r="E338" s="5">
        <v>150.38</v>
      </c>
      <c r="F338" s="195">
        <f t="shared" si="5"/>
        <v>99.900352089284524</v>
      </c>
    </row>
    <row r="339" spans="1:6" ht="47.25">
      <c r="A339" s="4" t="s">
        <v>101</v>
      </c>
      <c r="B339" s="4"/>
      <c r="C339" s="6" t="s">
        <v>102</v>
      </c>
      <c r="D339" s="5">
        <v>595.70000000000005</v>
      </c>
      <c r="E339" s="5">
        <v>565.25</v>
      </c>
      <c r="F339" s="195">
        <f t="shared" si="5"/>
        <v>94.888366627497049</v>
      </c>
    </row>
    <row r="340" spans="1:6" ht="47.25" outlineLevel="1">
      <c r="A340" s="4" t="s">
        <v>253</v>
      </c>
      <c r="B340" s="4"/>
      <c r="C340" s="6" t="s">
        <v>104</v>
      </c>
      <c r="D340" s="5">
        <v>330.7</v>
      </c>
      <c r="E340" s="5">
        <v>328.3</v>
      </c>
      <c r="F340" s="195">
        <f t="shared" si="5"/>
        <v>99.274266706985188</v>
      </c>
    </row>
    <row r="341" spans="1:6" ht="47.25" outlineLevel="2">
      <c r="A341" s="4" t="s">
        <v>254</v>
      </c>
      <c r="B341" s="4"/>
      <c r="C341" s="6" t="s">
        <v>106</v>
      </c>
      <c r="D341" s="5">
        <v>250.7</v>
      </c>
      <c r="E341" s="5">
        <v>248.3</v>
      </c>
      <c r="F341" s="195">
        <f t="shared" si="5"/>
        <v>99.042680494615084</v>
      </c>
    </row>
    <row r="342" spans="1:6" ht="63" outlineLevel="3">
      <c r="A342" s="4" t="s">
        <v>867</v>
      </c>
      <c r="B342" s="4"/>
      <c r="C342" s="6" t="s">
        <v>107</v>
      </c>
      <c r="D342" s="5">
        <v>250.7</v>
      </c>
      <c r="E342" s="5">
        <v>248.3</v>
      </c>
      <c r="F342" s="195">
        <f t="shared" si="5"/>
        <v>99.042680494615084</v>
      </c>
    </row>
    <row r="343" spans="1:6" ht="63" outlineLevel="7">
      <c r="A343" s="4" t="s">
        <v>867</v>
      </c>
      <c r="B343" s="4" t="s">
        <v>79</v>
      </c>
      <c r="C343" s="6" t="s">
        <v>80</v>
      </c>
      <c r="D343" s="5">
        <v>250.7</v>
      </c>
      <c r="E343" s="5">
        <v>248.3</v>
      </c>
      <c r="F343" s="195">
        <f t="shared" si="5"/>
        <v>99.042680494615084</v>
      </c>
    </row>
    <row r="344" spans="1:6" ht="63" outlineLevel="2">
      <c r="A344" s="4" t="s">
        <v>868</v>
      </c>
      <c r="B344" s="4"/>
      <c r="C344" s="6" t="s">
        <v>109</v>
      </c>
      <c r="D344" s="5">
        <v>64</v>
      </c>
      <c r="E344" s="5">
        <v>64</v>
      </c>
      <c r="F344" s="195">
        <f t="shared" si="5"/>
        <v>100</v>
      </c>
    </row>
    <row r="345" spans="1:6" ht="63" outlineLevel="3">
      <c r="A345" s="4" t="s">
        <v>869</v>
      </c>
      <c r="B345" s="4"/>
      <c r="C345" s="6" t="s">
        <v>870</v>
      </c>
      <c r="D345" s="5">
        <v>64</v>
      </c>
      <c r="E345" s="5">
        <v>64</v>
      </c>
      <c r="F345" s="195">
        <f t="shared" si="5"/>
        <v>100</v>
      </c>
    </row>
    <row r="346" spans="1:6" ht="63" outlineLevel="7">
      <c r="A346" s="4" t="s">
        <v>869</v>
      </c>
      <c r="B346" s="4" t="s">
        <v>79</v>
      </c>
      <c r="C346" s="6" t="s">
        <v>80</v>
      </c>
      <c r="D346" s="5">
        <v>64</v>
      </c>
      <c r="E346" s="5">
        <v>64</v>
      </c>
      <c r="F346" s="195">
        <f t="shared" si="5"/>
        <v>100</v>
      </c>
    </row>
    <row r="347" spans="1:6" ht="47.25" outlineLevel="2">
      <c r="A347" s="4" t="s">
        <v>871</v>
      </c>
      <c r="B347" s="4"/>
      <c r="C347" s="6" t="s">
        <v>110</v>
      </c>
      <c r="D347" s="5">
        <v>16</v>
      </c>
      <c r="E347" s="5">
        <v>16</v>
      </c>
      <c r="F347" s="195">
        <f t="shared" si="5"/>
        <v>100</v>
      </c>
    </row>
    <row r="348" spans="1:6" ht="31.5" outlineLevel="3">
      <c r="A348" s="4" t="s">
        <v>872</v>
      </c>
      <c r="B348" s="4"/>
      <c r="C348" s="6" t="s">
        <v>111</v>
      </c>
      <c r="D348" s="5">
        <v>10</v>
      </c>
      <c r="E348" s="5">
        <v>10</v>
      </c>
      <c r="F348" s="195">
        <f t="shared" si="5"/>
        <v>100</v>
      </c>
    </row>
    <row r="349" spans="1:6" ht="63" outlineLevel="7">
      <c r="A349" s="4" t="s">
        <v>872</v>
      </c>
      <c r="B349" s="4" t="s">
        <v>79</v>
      </c>
      <c r="C349" s="6" t="s">
        <v>80</v>
      </c>
      <c r="D349" s="5">
        <v>10</v>
      </c>
      <c r="E349" s="5">
        <v>10</v>
      </c>
      <c r="F349" s="195">
        <f t="shared" si="5"/>
        <v>100</v>
      </c>
    </row>
    <row r="350" spans="1:6" ht="47.25" outlineLevel="3">
      <c r="A350" s="4" t="s">
        <v>873</v>
      </c>
      <c r="B350" s="4"/>
      <c r="C350" s="6" t="s">
        <v>112</v>
      </c>
      <c r="D350" s="5">
        <v>3</v>
      </c>
      <c r="E350" s="5">
        <v>3</v>
      </c>
      <c r="F350" s="195">
        <f t="shared" si="5"/>
        <v>100</v>
      </c>
    </row>
    <row r="351" spans="1:6" ht="63" outlineLevel="7">
      <c r="A351" s="4" t="s">
        <v>873</v>
      </c>
      <c r="B351" s="4" t="s">
        <v>79</v>
      </c>
      <c r="C351" s="6" t="s">
        <v>80</v>
      </c>
      <c r="D351" s="5">
        <v>3</v>
      </c>
      <c r="E351" s="5">
        <v>3</v>
      </c>
      <c r="F351" s="195">
        <f t="shared" si="5"/>
        <v>100</v>
      </c>
    </row>
    <row r="352" spans="1:6" ht="94.5" outlineLevel="3">
      <c r="A352" s="4" t="s">
        <v>874</v>
      </c>
      <c r="B352" s="4"/>
      <c r="C352" s="6" t="s">
        <v>875</v>
      </c>
      <c r="D352" s="5">
        <v>3</v>
      </c>
      <c r="E352" s="5">
        <v>3</v>
      </c>
      <c r="F352" s="195">
        <f t="shared" si="5"/>
        <v>100</v>
      </c>
    </row>
    <row r="353" spans="1:6" ht="63" outlineLevel="7">
      <c r="A353" s="4" t="s">
        <v>874</v>
      </c>
      <c r="B353" s="4" t="s">
        <v>79</v>
      </c>
      <c r="C353" s="6" t="s">
        <v>80</v>
      </c>
      <c r="D353" s="5">
        <v>3</v>
      </c>
      <c r="E353" s="5">
        <v>3</v>
      </c>
      <c r="F353" s="195">
        <f t="shared" si="5"/>
        <v>100</v>
      </c>
    </row>
    <row r="354" spans="1:6" ht="47.25" outlineLevel="1">
      <c r="A354" s="4" t="s">
        <v>103</v>
      </c>
      <c r="B354" s="4"/>
      <c r="C354" s="6" t="s">
        <v>113</v>
      </c>
      <c r="D354" s="5">
        <v>265</v>
      </c>
      <c r="E354" s="5">
        <v>236.95</v>
      </c>
      <c r="F354" s="195">
        <f t="shared" si="5"/>
        <v>89.415094339622641</v>
      </c>
    </row>
    <row r="355" spans="1:6" ht="47.25" outlineLevel="2">
      <c r="A355" s="4" t="s">
        <v>105</v>
      </c>
      <c r="B355" s="4"/>
      <c r="C355" s="6" t="s">
        <v>114</v>
      </c>
      <c r="D355" s="5">
        <v>92</v>
      </c>
      <c r="E355" s="5">
        <v>92</v>
      </c>
      <c r="F355" s="195">
        <f t="shared" si="5"/>
        <v>100</v>
      </c>
    </row>
    <row r="356" spans="1:6" ht="47.25" outlineLevel="3">
      <c r="A356" s="4" t="s">
        <v>876</v>
      </c>
      <c r="B356" s="4"/>
      <c r="C356" s="6" t="s">
        <v>115</v>
      </c>
      <c r="D356" s="5">
        <v>92</v>
      </c>
      <c r="E356" s="5">
        <v>92</v>
      </c>
      <c r="F356" s="195">
        <f t="shared" si="5"/>
        <v>100</v>
      </c>
    </row>
    <row r="357" spans="1:6" ht="63" outlineLevel="7">
      <c r="A357" s="4" t="s">
        <v>876</v>
      </c>
      <c r="B357" s="4" t="s">
        <v>79</v>
      </c>
      <c r="C357" s="6" t="s">
        <v>80</v>
      </c>
      <c r="D357" s="5">
        <v>92</v>
      </c>
      <c r="E357" s="5">
        <v>92</v>
      </c>
      <c r="F357" s="195">
        <f t="shared" si="5"/>
        <v>100</v>
      </c>
    </row>
    <row r="358" spans="1:6" ht="78.75" outlineLevel="2">
      <c r="A358" s="4" t="s">
        <v>108</v>
      </c>
      <c r="B358" s="4"/>
      <c r="C358" s="6" t="s">
        <v>116</v>
      </c>
      <c r="D358" s="5">
        <v>173</v>
      </c>
      <c r="E358" s="5">
        <v>144.94999999999999</v>
      </c>
      <c r="F358" s="195">
        <f t="shared" si="5"/>
        <v>83.786127167630056</v>
      </c>
    </row>
    <row r="359" spans="1:6" ht="63" outlineLevel="3">
      <c r="A359" s="4" t="s">
        <v>877</v>
      </c>
      <c r="B359" s="4"/>
      <c r="C359" s="6" t="s">
        <v>878</v>
      </c>
      <c r="D359" s="5">
        <v>160</v>
      </c>
      <c r="E359" s="5">
        <v>138.9</v>
      </c>
      <c r="F359" s="195">
        <f t="shared" si="5"/>
        <v>86.8125</v>
      </c>
    </row>
    <row r="360" spans="1:6" ht="63" outlineLevel="7">
      <c r="A360" s="4" t="s">
        <v>877</v>
      </c>
      <c r="B360" s="4" t="s">
        <v>79</v>
      </c>
      <c r="C360" s="6" t="s">
        <v>80</v>
      </c>
      <c r="D360" s="5">
        <v>160</v>
      </c>
      <c r="E360" s="5">
        <v>138.9</v>
      </c>
      <c r="F360" s="195">
        <f t="shared" si="5"/>
        <v>86.8125</v>
      </c>
    </row>
    <row r="361" spans="1:6" ht="63" outlineLevel="3">
      <c r="A361" s="4" t="s">
        <v>879</v>
      </c>
      <c r="B361" s="4"/>
      <c r="C361" s="6" t="s">
        <v>117</v>
      </c>
      <c r="D361" s="5">
        <v>13</v>
      </c>
      <c r="E361" s="5">
        <v>6.06</v>
      </c>
      <c r="F361" s="195">
        <f t="shared" si="5"/>
        <v>46.615384615384613</v>
      </c>
    </row>
    <row r="362" spans="1:6" ht="63" outlineLevel="7">
      <c r="A362" s="4" t="s">
        <v>879</v>
      </c>
      <c r="B362" s="4" t="s">
        <v>79</v>
      </c>
      <c r="C362" s="6" t="s">
        <v>80</v>
      </c>
      <c r="D362" s="5">
        <v>13</v>
      </c>
      <c r="E362" s="5">
        <v>6.06</v>
      </c>
      <c r="F362" s="195">
        <f t="shared" si="5"/>
        <v>46.615384615384613</v>
      </c>
    </row>
    <row r="363" spans="1:6" ht="63">
      <c r="A363" s="4" t="s">
        <v>203</v>
      </c>
      <c r="B363" s="4"/>
      <c r="C363" s="6" t="s">
        <v>204</v>
      </c>
      <c r="D363" s="5">
        <v>9827.65</v>
      </c>
      <c r="E363" s="5">
        <v>9598.1</v>
      </c>
      <c r="F363" s="195">
        <f t="shared" si="5"/>
        <v>97.664243232105335</v>
      </c>
    </row>
    <row r="364" spans="1:6" ht="47.25" outlineLevel="1">
      <c r="A364" s="4" t="s">
        <v>205</v>
      </c>
      <c r="B364" s="4"/>
      <c r="C364" s="6" t="s">
        <v>206</v>
      </c>
      <c r="D364" s="5">
        <v>9827.65</v>
      </c>
      <c r="E364" s="5">
        <v>9598.1</v>
      </c>
      <c r="F364" s="195">
        <f t="shared" si="5"/>
        <v>97.664243232105335</v>
      </c>
    </row>
    <row r="365" spans="1:6" ht="47.25" outlineLevel="2">
      <c r="A365" s="4" t="s">
        <v>207</v>
      </c>
      <c r="B365" s="4"/>
      <c r="C365" s="6" t="s">
        <v>208</v>
      </c>
      <c r="D365" s="5">
        <v>2849.61</v>
      </c>
      <c r="E365" s="5">
        <v>2667.65</v>
      </c>
      <c r="F365" s="195">
        <f t="shared" si="5"/>
        <v>93.614564800095451</v>
      </c>
    </row>
    <row r="366" spans="1:6" ht="31.5" outlineLevel="3">
      <c r="A366" s="4" t="s">
        <v>209</v>
      </c>
      <c r="B366" s="4"/>
      <c r="C366" s="6" t="s">
        <v>210</v>
      </c>
      <c r="D366" s="5">
        <v>263.38</v>
      </c>
      <c r="E366" s="5">
        <v>263.11</v>
      </c>
      <c r="F366" s="195">
        <f t="shared" si="5"/>
        <v>99.897486521375967</v>
      </c>
    </row>
    <row r="367" spans="1:6" ht="47.25" outlineLevel="7">
      <c r="A367" s="4" t="s">
        <v>209</v>
      </c>
      <c r="B367" s="4" t="s">
        <v>17</v>
      </c>
      <c r="C367" s="6" t="s">
        <v>18</v>
      </c>
      <c r="D367" s="5">
        <v>263.38</v>
      </c>
      <c r="E367" s="5">
        <v>263.11</v>
      </c>
      <c r="F367" s="195">
        <f t="shared" si="5"/>
        <v>99.897486521375967</v>
      </c>
    </row>
    <row r="368" spans="1:6" ht="78.75" outlineLevel="3">
      <c r="A368" s="4" t="s">
        <v>211</v>
      </c>
      <c r="B368" s="4"/>
      <c r="C368" s="6" t="s">
        <v>212</v>
      </c>
      <c r="D368" s="5">
        <v>2586.23</v>
      </c>
      <c r="E368" s="5">
        <v>2404.54</v>
      </c>
      <c r="F368" s="195">
        <f t="shared" si="5"/>
        <v>92.974716092536241</v>
      </c>
    </row>
    <row r="369" spans="1:6" ht="47.25" outlineLevel="7">
      <c r="A369" s="4" t="s">
        <v>211</v>
      </c>
      <c r="B369" s="4" t="s">
        <v>17</v>
      </c>
      <c r="C369" s="6" t="s">
        <v>18</v>
      </c>
      <c r="D369" s="5">
        <v>2586.23</v>
      </c>
      <c r="E369" s="5">
        <v>2404.54</v>
      </c>
      <c r="F369" s="195">
        <f t="shared" si="5"/>
        <v>92.974716092536241</v>
      </c>
    </row>
    <row r="370" spans="1:6" ht="63" outlineLevel="2">
      <c r="A370" s="4" t="s">
        <v>213</v>
      </c>
      <c r="B370" s="4"/>
      <c r="C370" s="6" t="s">
        <v>214</v>
      </c>
      <c r="D370" s="5">
        <v>6978.04</v>
      </c>
      <c r="E370" s="5">
        <v>6930.46</v>
      </c>
      <c r="F370" s="195">
        <f t="shared" si="5"/>
        <v>99.318146642896863</v>
      </c>
    </row>
    <row r="371" spans="1:6" ht="31.5" outlineLevel="3">
      <c r="A371" s="4" t="s">
        <v>215</v>
      </c>
      <c r="B371" s="4"/>
      <c r="C371" s="6" t="s">
        <v>216</v>
      </c>
      <c r="D371" s="5">
        <v>6978.04</v>
      </c>
      <c r="E371" s="5">
        <v>6930.46</v>
      </c>
      <c r="F371" s="195">
        <f t="shared" si="5"/>
        <v>99.318146642896863</v>
      </c>
    </row>
    <row r="372" spans="1:6" ht="47.25" outlineLevel="7">
      <c r="A372" s="4" t="s">
        <v>215</v>
      </c>
      <c r="B372" s="4" t="s">
        <v>17</v>
      </c>
      <c r="C372" s="6" t="s">
        <v>18</v>
      </c>
      <c r="D372" s="5">
        <v>6978.04</v>
      </c>
      <c r="E372" s="5">
        <v>6930.46</v>
      </c>
      <c r="F372" s="195">
        <f t="shared" si="5"/>
        <v>99.318146642896863</v>
      </c>
    </row>
    <row r="373" spans="1:6" ht="94.5">
      <c r="A373" s="4" t="s">
        <v>232</v>
      </c>
      <c r="B373" s="4"/>
      <c r="C373" s="6" t="s">
        <v>968</v>
      </c>
      <c r="D373" s="5">
        <v>9605.93</v>
      </c>
      <c r="E373" s="5">
        <v>8155.05</v>
      </c>
      <c r="F373" s="195">
        <f t="shared" si="5"/>
        <v>84.895996535473401</v>
      </c>
    </row>
    <row r="374" spans="1:6" ht="141.75" outlineLevel="1">
      <c r="A374" s="4" t="s">
        <v>233</v>
      </c>
      <c r="B374" s="4"/>
      <c r="C374" s="6" t="s">
        <v>234</v>
      </c>
      <c r="D374" s="5">
        <v>1445.23</v>
      </c>
      <c r="E374" s="5">
        <v>1409.69</v>
      </c>
      <c r="F374" s="195">
        <f t="shared" si="5"/>
        <v>97.540875846751035</v>
      </c>
    </row>
    <row r="375" spans="1:6" ht="141.75" outlineLevel="2">
      <c r="A375" s="4" t="s">
        <v>235</v>
      </c>
      <c r="B375" s="4"/>
      <c r="C375" s="6" t="s">
        <v>1028</v>
      </c>
      <c r="D375" s="5">
        <v>1445.23</v>
      </c>
      <c r="E375" s="5">
        <v>1409.69</v>
      </c>
      <c r="F375" s="195">
        <f t="shared" si="5"/>
        <v>97.540875846751035</v>
      </c>
    </row>
    <row r="376" spans="1:6" ht="31.5" outlineLevel="3">
      <c r="A376" s="4" t="s">
        <v>1029</v>
      </c>
      <c r="B376" s="4"/>
      <c r="C376" s="6" t="s">
        <v>1030</v>
      </c>
      <c r="D376" s="5">
        <v>1445.23</v>
      </c>
      <c r="E376" s="5">
        <v>1409.69</v>
      </c>
      <c r="F376" s="195">
        <f t="shared" si="5"/>
        <v>97.540875846751035</v>
      </c>
    </row>
    <row r="377" spans="1:6" ht="31.5" outlineLevel="7">
      <c r="A377" s="4" t="s">
        <v>1029</v>
      </c>
      <c r="B377" s="4" t="s">
        <v>384</v>
      </c>
      <c r="C377" s="6" t="s">
        <v>385</v>
      </c>
      <c r="D377" s="5">
        <v>1445.23</v>
      </c>
      <c r="E377" s="5">
        <v>1409.69</v>
      </c>
      <c r="F377" s="195">
        <f t="shared" si="5"/>
        <v>97.540875846751035</v>
      </c>
    </row>
    <row r="378" spans="1:6" ht="126" outlineLevel="1">
      <c r="A378" s="4" t="s">
        <v>238</v>
      </c>
      <c r="B378" s="4"/>
      <c r="C378" s="6" t="s">
        <v>239</v>
      </c>
      <c r="D378" s="5">
        <v>2592.56</v>
      </c>
      <c r="E378" s="5">
        <v>2592.56</v>
      </c>
      <c r="F378" s="195">
        <f t="shared" si="5"/>
        <v>100</v>
      </c>
    </row>
    <row r="379" spans="1:6" ht="126" outlineLevel="2">
      <c r="A379" s="4" t="s">
        <v>969</v>
      </c>
      <c r="B379" s="4"/>
      <c r="C379" s="6" t="s">
        <v>240</v>
      </c>
      <c r="D379" s="5">
        <v>2592.56</v>
      </c>
      <c r="E379" s="5">
        <v>2592.56</v>
      </c>
      <c r="F379" s="195">
        <f t="shared" si="5"/>
        <v>100</v>
      </c>
    </row>
    <row r="380" spans="1:6" ht="31.5" outlineLevel="3">
      <c r="A380" s="4" t="s">
        <v>970</v>
      </c>
      <c r="B380" s="4"/>
      <c r="C380" s="6" t="s">
        <v>971</v>
      </c>
      <c r="D380" s="5">
        <v>2592.56</v>
      </c>
      <c r="E380" s="5">
        <v>2592.56</v>
      </c>
      <c r="F380" s="195">
        <f t="shared" si="5"/>
        <v>100</v>
      </c>
    </row>
    <row r="381" spans="1:6" ht="47.25" outlineLevel="7">
      <c r="A381" s="4" t="s">
        <v>970</v>
      </c>
      <c r="B381" s="4" t="s">
        <v>236</v>
      </c>
      <c r="C381" s="6" t="s">
        <v>237</v>
      </c>
      <c r="D381" s="5">
        <v>2592.56</v>
      </c>
      <c r="E381" s="5">
        <v>2592.56</v>
      </c>
      <c r="F381" s="195">
        <f t="shared" si="5"/>
        <v>100</v>
      </c>
    </row>
    <row r="382" spans="1:6" ht="204.75" outlineLevel="1">
      <c r="A382" s="4" t="s">
        <v>972</v>
      </c>
      <c r="B382" s="4"/>
      <c r="C382" s="7" t="s">
        <v>241</v>
      </c>
      <c r="D382" s="5">
        <v>5568.15</v>
      </c>
      <c r="E382" s="5">
        <v>4152.8</v>
      </c>
      <c r="F382" s="195">
        <f t="shared" si="5"/>
        <v>74.581324138178758</v>
      </c>
    </row>
    <row r="383" spans="1:6" ht="173.25" outlineLevel="2">
      <c r="A383" s="4" t="s">
        <v>973</v>
      </c>
      <c r="B383" s="4"/>
      <c r="C383" s="7" t="s">
        <v>242</v>
      </c>
      <c r="D383" s="5">
        <v>5568.15</v>
      </c>
      <c r="E383" s="5">
        <v>4152.8</v>
      </c>
      <c r="F383" s="195">
        <f t="shared" si="5"/>
        <v>74.581324138178758</v>
      </c>
    </row>
    <row r="384" spans="1:6" ht="78.75" outlineLevel="3">
      <c r="A384" s="4" t="s">
        <v>974</v>
      </c>
      <c r="B384" s="4"/>
      <c r="C384" s="6" t="s">
        <v>243</v>
      </c>
      <c r="D384" s="5">
        <v>46.33</v>
      </c>
      <c r="E384" s="5">
        <v>46.33</v>
      </c>
      <c r="F384" s="195">
        <f t="shared" si="5"/>
        <v>100</v>
      </c>
    </row>
    <row r="385" spans="1:6" ht="47.25" outlineLevel="7">
      <c r="A385" s="4" t="s">
        <v>974</v>
      </c>
      <c r="B385" s="4" t="s">
        <v>17</v>
      </c>
      <c r="C385" s="6" t="s">
        <v>18</v>
      </c>
      <c r="D385" s="5">
        <v>46.33</v>
      </c>
      <c r="E385" s="5">
        <v>46.33</v>
      </c>
      <c r="F385" s="195">
        <f t="shared" si="5"/>
        <v>100</v>
      </c>
    </row>
    <row r="386" spans="1:6" ht="157.5" outlineLevel="3">
      <c r="A386" s="4" t="s">
        <v>1031</v>
      </c>
      <c r="B386" s="4"/>
      <c r="C386" s="7" t="s">
        <v>1032</v>
      </c>
      <c r="D386" s="5">
        <v>5521.82</v>
      </c>
      <c r="E386" s="5">
        <v>4106.47</v>
      </c>
      <c r="F386" s="195">
        <f t="shared" si="5"/>
        <v>74.368052562379802</v>
      </c>
    </row>
    <row r="387" spans="1:6" ht="54.75" customHeight="1" outlineLevel="7">
      <c r="A387" s="4" t="s">
        <v>1031</v>
      </c>
      <c r="B387" s="4" t="s">
        <v>236</v>
      </c>
      <c r="C387" s="6" t="s">
        <v>237</v>
      </c>
      <c r="D387" s="5">
        <v>5521.82</v>
      </c>
      <c r="E387" s="5">
        <v>4106.47</v>
      </c>
      <c r="F387" s="195">
        <f t="shared" si="5"/>
        <v>74.368052562379802</v>
      </c>
    </row>
    <row r="388" spans="1:6" ht="78.75">
      <c r="A388" s="4" t="s">
        <v>174</v>
      </c>
      <c r="B388" s="4"/>
      <c r="C388" s="6" t="s">
        <v>175</v>
      </c>
      <c r="D388" s="5">
        <v>42045.3</v>
      </c>
      <c r="E388" s="5">
        <v>41098.31</v>
      </c>
      <c r="F388" s="195">
        <f t="shared" si="5"/>
        <v>97.747691180702702</v>
      </c>
    </row>
    <row r="389" spans="1:6" ht="47.25" outlineLevel="1">
      <c r="A389" s="4" t="s">
        <v>176</v>
      </c>
      <c r="B389" s="4"/>
      <c r="C389" s="6" t="s">
        <v>177</v>
      </c>
      <c r="D389" s="5">
        <v>22188.57</v>
      </c>
      <c r="E389" s="5">
        <v>21261.18</v>
      </c>
      <c r="F389" s="195">
        <f t="shared" si="5"/>
        <v>95.820415646434171</v>
      </c>
    </row>
    <row r="390" spans="1:6" ht="31.5" outlineLevel="2">
      <c r="A390" s="4" t="s">
        <v>178</v>
      </c>
      <c r="B390" s="4"/>
      <c r="C390" s="6" t="s">
        <v>179</v>
      </c>
      <c r="D390" s="5">
        <v>14359.68</v>
      </c>
      <c r="E390" s="5">
        <v>13659.19</v>
      </c>
      <c r="F390" s="195">
        <f t="shared" si="5"/>
        <v>95.121827227347694</v>
      </c>
    </row>
    <row r="391" spans="1:6" ht="63" outlineLevel="3">
      <c r="A391" s="4" t="s">
        <v>258</v>
      </c>
      <c r="B391" s="4"/>
      <c r="C391" s="6" t="s">
        <v>259</v>
      </c>
      <c r="D391" s="5">
        <v>8600.1</v>
      </c>
      <c r="E391" s="5">
        <v>8040.23</v>
      </c>
      <c r="F391" s="195">
        <f t="shared" si="5"/>
        <v>93.489959419076513</v>
      </c>
    </row>
    <row r="392" spans="1:6" ht="58.5" customHeight="1" outlineLevel="7">
      <c r="A392" s="4" t="s">
        <v>258</v>
      </c>
      <c r="B392" s="4" t="s">
        <v>17</v>
      </c>
      <c r="C392" s="6" t="s">
        <v>18</v>
      </c>
      <c r="D392" s="5">
        <v>8600.1</v>
      </c>
      <c r="E392" s="5">
        <v>8040.23</v>
      </c>
      <c r="F392" s="195">
        <f t="shared" si="5"/>
        <v>93.489959419076513</v>
      </c>
    </row>
    <row r="393" spans="1:6" ht="38.25" customHeight="1" outlineLevel="3">
      <c r="A393" s="4" t="s">
        <v>260</v>
      </c>
      <c r="B393" s="4"/>
      <c r="C393" s="6" t="s">
        <v>261</v>
      </c>
      <c r="D393" s="5">
        <v>300</v>
      </c>
      <c r="E393" s="5">
        <v>261.88</v>
      </c>
      <c r="F393" s="195">
        <f t="shared" si="5"/>
        <v>87.293333333333337</v>
      </c>
    </row>
    <row r="394" spans="1:6" ht="47.25" outlineLevel="7">
      <c r="A394" s="4" t="s">
        <v>260</v>
      </c>
      <c r="B394" s="4" t="s">
        <v>17</v>
      </c>
      <c r="C394" s="6" t="s">
        <v>18</v>
      </c>
      <c r="D394" s="5">
        <v>300</v>
      </c>
      <c r="E394" s="5">
        <v>261.88</v>
      </c>
      <c r="F394" s="195">
        <f t="shared" si="5"/>
        <v>87.293333333333337</v>
      </c>
    </row>
    <row r="395" spans="1:6" ht="15.75" outlineLevel="3">
      <c r="A395" s="4" t="s">
        <v>262</v>
      </c>
      <c r="B395" s="4"/>
      <c r="C395" s="6" t="s">
        <v>263</v>
      </c>
      <c r="D395" s="5">
        <v>600</v>
      </c>
      <c r="E395" s="5">
        <v>600</v>
      </c>
      <c r="F395" s="195">
        <f t="shared" ref="F395:F458" si="6">(E395/D395)*100</f>
        <v>100</v>
      </c>
    </row>
    <row r="396" spans="1:6" ht="47.25" outlineLevel="7">
      <c r="A396" s="4" t="s">
        <v>262</v>
      </c>
      <c r="B396" s="4" t="s">
        <v>17</v>
      </c>
      <c r="C396" s="6" t="s">
        <v>18</v>
      </c>
      <c r="D396" s="5">
        <v>600</v>
      </c>
      <c r="E396" s="5">
        <v>600</v>
      </c>
      <c r="F396" s="195">
        <f t="shared" si="6"/>
        <v>100</v>
      </c>
    </row>
    <row r="397" spans="1:6" ht="15.75" outlineLevel="3">
      <c r="A397" s="4" t="s">
        <v>264</v>
      </c>
      <c r="B397" s="4"/>
      <c r="C397" s="6" t="s">
        <v>265</v>
      </c>
      <c r="D397" s="5">
        <v>298</v>
      </c>
      <c r="E397" s="5">
        <v>298</v>
      </c>
      <c r="F397" s="195">
        <f t="shared" si="6"/>
        <v>100</v>
      </c>
    </row>
    <row r="398" spans="1:6" ht="47.25" outlineLevel="7">
      <c r="A398" s="4" t="s">
        <v>264</v>
      </c>
      <c r="B398" s="4" t="s">
        <v>17</v>
      </c>
      <c r="C398" s="6" t="s">
        <v>18</v>
      </c>
      <c r="D398" s="5">
        <v>298</v>
      </c>
      <c r="E398" s="5">
        <v>298</v>
      </c>
      <c r="F398" s="195">
        <f t="shared" si="6"/>
        <v>100</v>
      </c>
    </row>
    <row r="399" spans="1:6" ht="112.5" customHeight="1" outlineLevel="3">
      <c r="A399" s="4" t="s">
        <v>991</v>
      </c>
      <c r="B399" s="4"/>
      <c r="C399" s="6" t="s">
        <v>272</v>
      </c>
      <c r="D399" s="5">
        <v>1530.53</v>
      </c>
      <c r="E399" s="5">
        <v>1530.53</v>
      </c>
      <c r="F399" s="195">
        <f t="shared" si="6"/>
        <v>100</v>
      </c>
    </row>
    <row r="400" spans="1:6" ht="47.25" outlineLevel="7">
      <c r="A400" s="4" t="s">
        <v>991</v>
      </c>
      <c r="B400" s="4" t="s">
        <v>17</v>
      </c>
      <c r="C400" s="6" t="s">
        <v>18</v>
      </c>
      <c r="D400" s="5">
        <v>1530.53</v>
      </c>
      <c r="E400" s="5">
        <v>1530.53</v>
      </c>
      <c r="F400" s="195">
        <f t="shared" si="6"/>
        <v>100</v>
      </c>
    </row>
    <row r="401" spans="1:6" ht="31.5" outlineLevel="3">
      <c r="A401" s="4" t="s">
        <v>266</v>
      </c>
      <c r="B401" s="4"/>
      <c r="C401" s="6" t="s">
        <v>267</v>
      </c>
      <c r="D401" s="5">
        <v>250</v>
      </c>
      <c r="E401" s="5">
        <v>250</v>
      </c>
      <c r="F401" s="195">
        <f t="shared" si="6"/>
        <v>100</v>
      </c>
    </row>
    <row r="402" spans="1:6" ht="47.25" outlineLevel="7">
      <c r="A402" s="4" t="s">
        <v>266</v>
      </c>
      <c r="B402" s="4" t="s">
        <v>17</v>
      </c>
      <c r="C402" s="6" t="s">
        <v>18</v>
      </c>
      <c r="D402" s="5">
        <v>250</v>
      </c>
      <c r="E402" s="5">
        <v>250</v>
      </c>
      <c r="F402" s="195">
        <f t="shared" si="6"/>
        <v>100</v>
      </c>
    </row>
    <row r="403" spans="1:6" ht="31.5" outlineLevel="3">
      <c r="A403" s="4" t="s">
        <v>268</v>
      </c>
      <c r="B403" s="4"/>
      <c r="C403" s="6" t="s">
        <v>269</v>
      </c>
      <c r="D403" s="5">
        <v>394.5</v>
      </c>
      <c r="E403" s="5">
        <v>379.3</v>
      </c>
      <c r="F403" s="195">
        <f t="shared" si="6"/>
        <v>96.147021546261087</v>
      </c>
    </row>
    <row r="404" spans="1:6" ht="47.25" outlineLevel="7">
      <c r="A404" s="4" t="s">
        <v>268</v>
      </c>
      <c r="B404" s="4" t="s">
        <v>17</v>
      </c>
      <c r="C404" s="6" t="s">
        <v>18</v>
      </c>
      <c r="D404" s="5">
        <v>45.27</v>
      </c>
      <c r="E404" s="5">
        <v>30.15</v>
      </c>
      <c r="F404" s="195">
        <f t="shared" si="6"/>
        <v>66.600397614314105</v>
      </c>
    </row>
    <row r="405" spans="1:6" ht="63" outlineLevel="7">
      <c r="A405" s="4" t="s">
        <v>268</v>
      </c>
      <c r="B405" s="4" t="s">
        <v>79</v>
      </c>
      <c r="C405" s="6" t="s">
        <v>80</v>
      </c>
      <c r="D405" s="5">
        <v>212.42</v>
      </c>
      <c r="E405" s="5">
        <v>212.42</v>
      </c>
      <c r="F405" s="195">
        <f t="shared" si="6"/>
        <v>100</v>
      </c>
    </row>
    <row r="406" spans="1:6" ht="15.75" outlineLevel="7">
      <c r="A406" s="4" t="s">
        <v>268</v>
      </c>
      <c r="B406" s="4" t="s">
        <v>21</v>
      </c>
      <c r="C406" s="6" t="s">
        <v>22</v>
      </c>
      <c r="D406" s="5">
        <v>136.81</v>
      </c>
      <c r="E406" s="5">
        <v>136.72999999999999</v>
      </c>
      <c r="F406" s="195">
        <f t="shared" si="6"/>
        <v>99.94152474234339</v>
      </c>
    </row>
    <row r="407" spans="1:6" ht="31.5" outlineLevel="3">
      <c r="A407" s="4" t="s">
        <v>992</v>
      </c>
      <c r="B407" s="4"/>
      <c r="C407" s="6" t="s">
        <v>270</v>
      </c>
      <c r="D407" s="5">
        <v>109.25</v>
      </c>
      <c r="E407" s="5">
        <v>109.25</v>
      </c>
      <c r="F407" s="195">
        <f t="shared" si="6"/>
        <v>100</v>
      </c>
    </row>
    <row r="408" spans="1:6" ht="47.25" outlineLevel="7">
      <c r="A408" s="4" t="s">
        <v>992</v>
      </c>
      <c r="B408" s="4" t="s">
        <v>17</v>
      </c>
      <c r="C408" s="6" t="s">
        <v>18</v>
      </c>
      <c r="D408" s="5">
        <v>109.25</v>
      </c>
      <c r="E408" s="5">
        <v>109.25</v>
      </c>
      <c r="F408" s="195">
        <f t="shared" si="6"/>
        <v>100</v>
      </c>
    </row>
    <row r="409" spans="1:6" ht="15.75" outlineLevel="3">
      <c r="A409" s="4" t="s">
        <v>993</v>
      </c>
      <c r="B409" s="4"/>
      <c r="C409" s="6" t="s">
        <v>271</v>
      </c>
      <c r="D409" s="5">
        <v>1860</v>
      </c>
      <c r="E409" s="5">
        <v>1856.44</v>
      </c>
      <c r="F409" s="195">
        <f t="shared" si="6"/>
        <v>99.808602150537638</v>
      </c>
    </row>
    <row r="410" spans="1:6" ht="47.25" outlineLevel="7">
      <c r="A410" s="4" t="s">
        <v>993</v>
      </c>
      <c r="B410" s="4" t="s">
        <v>17</v>
      </c>
      <c r="C410" s="6" t="s">
        <v>18</v>
      </c>
      <c r="D410" s="5">
        <v>1821.92</v>
      </c>
      <c r="E410" s="5">
        <v>1818.36</v>
      </c>
      <c r="F410" s="195">
        <f t="shared" si="6"/>
        <v>99.804601738824971</v>
      </c>
    </row>
    <row r="411" spans="1:6" ht="63" outlineLevel="7">
      <c r="A411" s="4" t="s">
        <v>993</v>
      </c>
      <c r="B411" s="4" t="s">
        <v>79</v>
      </c>
      <c r="C411" s="6" t="s">
        <v>80</v>
      </c>
      <c r="D411" s="5">
        <v>38.08</v>
      </c>
      <c r="E411" s="5">
        <v>38.08</v>
      </c>
      <c r="F411" s="195">
        <f t="shared" si="6"/>
        <v>100</v>
      </c>
    </row>
    <row r="412" spans="1:6" ht="94.5" outlineLevel="3">
      <c r="A412" s="4" t="s">
        <v>248</v>
      </c>
      <c r="B412" s="4"/>
      <c r="C412" s="6" t="s">
        <v>249</v>
      </c>
      <c r="D412" s="5">
        <v>11</v>
      </c>
      <c r="E412" s="5">
        <v>11</v>
      </c>
      <c r="F412" s="195">
        <f t="shared" si="6"/>
        <v>100</v>
      </c>
    </row>
    <row r="413" spans="1:6" ht="47.25" outlineLevel="7">
      <c r="A413" s="4" t="s">
        <v>248</v>
      </c>
      <c r="B413" s="4" t="s">
        <v>17</v>
      </c>
      <c r="C413" s="6" t="s">
        <v>18</v>
      </c>
      <c r="D413" s="5">
        <v>11</v>
      </c>
      <c r="E413" s="5">
        <v>11</v>
      </c>
      <c r="F413" s="195">
        <f t="shared" si="6"/>
        <v>100</v>
      </c>
    </row>
    <row r="414" spans="1:6" ht="63" outlineLevel="3">
      <c r="A414" s="4" t="s">
        <v>181</v>
      </c>
      <c r="B414" s="4"/>
      <c r="C414" s="6" t="s">
        <v>182</v>
      </c>
      <c r="D414" s="5">
        <v>406.3</v>
      </c>
      <c r="E414" s="5">
        <v>322.56</v>
      </c>
      <c r="F414" s="195">
        <f t="shared" si="6"/>
        <v>79.389613586020175</v>
      </c>
    </row>
    <row r="415" spans="1:6" ht="47.25" outlineLevel="7">
      <c r="A415" s="4" t="s">
        <v>181</v>
      </c>
      <c r="B415" s="4" t="s">
        <v>17</v>
      </c>
      <c r="C415" s="6" t="s">
        <v>18</v>
      </c>
      <c r="D415" s="5">
        <v>406.3</v>
      </c>
      <c r="E415" s="5">
        <v>322.56</v>
      </c>
      <c r="F415" s="195">
        <f t="shared" si="6"/>
        <v>79.389613586020175</v>
      </c>
    </row>
    <row r="416" spans="1:6" ht="63" outlineLevel="2">
      <c r="A416" s="4" t="s">
        <v>273</v>
      </c>
      <c r="B416" s="4"/>
      <c r="C416" s="6" t="s">
        <v>274</v>
      </c>
      <c r="D416" s="5">
        <v>2103.7199999999998</v>
      </c>
      <c r="E416" s="5">
        <v>2100.36</v>
      </c>
      <c r="F416" s="195">
        <f t="shared" si="6"/>
        <v>99.840282927385786</v>
      </c>
    </row>
    <row r="417" spans="1:6" ht="78.75" outlineLevel="3">
      <c r="A417" s="4" t="s">
        <v>275</v>
      </c>
      <c r="B417" s="4"/>
      <c r="C417" s="6" t="s">
        <v>276</v>
      </c>
      <c r="D417" s="5">
        <v>2103.7199999999998</v>
      </c>
      <c r="E417" s="5">
        <v>2100.36</v>
      </c>
      <c r="F417" s="195">
        <f t="shared" si="6"/>
        <v>99.840282927385786</v>
      </c>
    </row>
    <row r="418" spans="1:6" ht="47.25" outlineLevel="7">
      <c r="A418" s="4" t="s">
        <v>275</v>
      </c>
      <c r="B418" s="4" t="s">
        <v>17</v>
      </c>
      <c r="C418" s="6" t="s">
        <v>18</v>
      </c>
      <c r="D418" s="5">
        <v>2103.7199999999998</v>
      </c>
      <c r="E418" s="5">
        <v>2100.36</v>
      </c>
      <c r="F418" s="195">
        <f t="shared" si="6"/>
        <v>99.840282927385786</v>
      </c>
    </row>
    <row r="419" spans="1:6" ht="63" outlineLevel="2">
      <c r="A419" s="4" t="s">
        <v>994</v>
      </c>
      <c r="B419" s="4"/>
      <c r="C419" s="6" t="s">
        <v>255</v>
      </c>
      <c r="D419" s="5">
        <v>5725.17</v>
      </c>
      <c r="E419" s="5">
        <v>5501.63</v>
      </c>
      <c r="F419" s="195">
        <f t="shared" si="6"/>
        <v>96.095487120906455</v>
      </c>
    </row>
    <row r="420" spans="1:6" ht="63" outlineLevel="3">
      <c r="A420" s="4" t="s">
        <v>995</v>
      </c>
      <c r="B420" s="4"/>
      <c r="C420" s="6" t="s">
        <v>256</v>
      </c>
      <c r="D420" s="5">
        <v>971.49</v>
      </c>
      <c r="E420" s="5">
        <v>747.95</v>
      </c>
      <c r="F420" s="195">
        <f t="shared" si="6"/>
        <v>76.98998445686523</v>
      </c>
    </row>
    <row r="421" spans="1:6" ht="47.25" outlineLevel="7">
      <c r="A421" s="4" t="s">
        <v>995</v>
      </c>
      <c r="B421" s="4" t="s">
        <v>17</v>
      </c>
      <c r="C421" s="6" t="s">
        <v>18</v>
      </c>
      <c r="D421" s="5">
        <v>971.49</v>
      </c>
      <c r="E421" s="5">
        <v>747.95</v>
      </c>
      <c r="F421" s="195">
        <f t="shared" si="6"/>
        <v>76.98998445686523</v>
      </c>
    </row>
    <row r="422" spans="1:6" ht="47.25" outlineLevel="3">
      <c r="A422" s="4" t="s">
        <v>996</v>
      </c>
      <c r="B422" s="4"/>
      <c r="C422" s="6" t="s">
        <v>257</v>
      </c>
      <c r="D422" s="5">
        <v>4753.68</v>
      </c>
      <c r="E422" s="5">
        <v>4753.68</v>
      </c>
      <c r="F422" s="195">
        <f t="shared" si="6"/>
        <v>100</v>
      </c>
    </row>
    <row r="423" spans="1:6" ht="47.25" outlineLevel="7">
      <c r="A423" s="4" t="s">
        <v>996</v>
      </c>
      <c r="B423" s="4" t="s">
        <v>17</v>
      </c>
      <c r="C423" s="6" t="s">
        <v>18</v>
      </c>
      <c r="D423" s="5">
        <v>4753.68</v>
      </c>
      <c r="E423" s="5">
        <v>4753.68</v>
      </c>
      <c r="F423" s="195">
        <f t="shared" si="6"/>
        <v>100</v>
      </c>
    </row>
    <row r="424" spans="1:6" ht="63" outlineLevel="1">
      <c r="A424" s="4" t="s">
        <v>188</v>
      </c>
      <c r="B424" s="4"/>
      <c r="C424" s="6" t="s">
        <v>186</v>
      </c>
      <c r="D424" s="5">
        <v>9740.42</v>
      </c>
      <c r="E424" s="5">
        <v>9723.84</v>
      </c>
      <c r="F424" s="195">
        <f t="shared" si="6"/>
        <v>99.829781467328928</v>
      </c>
    </row>
    <row r="425" spans="1:6" ht="47.25" outlineLevel="2">
      <c r="A425" s="4" t="s">
        <v>189</v>
      </c>
      <c r="B425" s="4"/>
      <c r="C425" s="6" t="s">
        <v>187</v>
      </c>
      <c r="D425" s="5">
        <v>385.92</v>
      </c>
      <c r="E425" s="5">
        <v>377.54</v>
      </c>
      <c r="F425" s="195">
        <f t="shared" si="6"/>
        <v>97.828565505804306</v>
      </c>
    </row>
    <row r="426" spans="1:6" ht="31.5" outlineLevel="3">
      <c r="A426" s="4" t="s">
        <v>997</v>
      </c>
      <c r="B426" s="4"/>
      <c r="C426" s="6" t="s">
        <v>278</v>
      </c>
      <c r="D426" s="5">
        <v>55.46</v>
      </c>
      <c r="E426" s="5">
        <v>55.46</v>
      </c>
      <c r="F426" s="195">
        <f t="shared" si="6"/>
        <v>100</v>
      </c>
    </row>
    <row r="427" spans="1:6" ht="63" outlineLevel="7">
      <c r="A427" s="4" t="s">
        <v>997</v>
      </c>
      <c r="B427" s="4" t="s">
        <v>79</v>
      </c>
      <c r="C427" s="6" t="s">
        <v>80</v>
      </c>
      <c r="D427" s="5">
        <v>55.46</v>
      </c>
      <c r="E427" s="5">
        <v>55.46</v>
      </c>
      <c r="F427" s="195">
        <f t="shared" si="6"/>
        <v>100</v>
      </c>
    </row>
    <row r="428" spans="1:6" ht="31.5" outlineLevel="3">
      <c r="A428" s="4" t="s">
        <v>277</v>
      </c>
      <c r="B428" s="4"/>
      <c r="C428" s="6" t="s">
        <v>279</v>
      </c>
      <c r="D428" s="5">
        <v>330.46</v>
      </c>
      <c r="E428" s="5">
        <v>322.08</v>
      </c>
      <c r="F428" s="195">
        <f t="shared" si="6"/>
        <v>97.464140894510692</v>
      </c>
    </row>
    <row r="429" spans="1:6" ht="47.25" outlineLevel="7">
      <c r="A429" s="4" t="s">
        <v>277</v>
      </c>
      <c r="B429" s="4" t="s">
        <v>17</v>
      </c>
      <c r="C429" s="6" t="s">
        <v>18</v>
      </c>
      <c r="D429" s="5">
        <v>330.46</v>
      </c>
      <c r="E429" s="5">
        <v>322.08</v>
      </c>
      <c r="F429" s="195">
        <f t="shared" si="6"/>
        <v>97.464140894510692</v>
      </c>
    </row>
    <row r="430" spans="1:6" ht="47.25" outlineLevel="2">
      <c r="A430" s="4" t="s">
        <v>192</v>
      </c>
      <c r="B430" s="4"/>
      <c r="C430" s="6" t="s">
        <v>193</v>
      </c>
      <c r="D430" s="5">
        <v>9354.5</v>
      </c>
      <c r="E430" s="5">
        <v>9346.2999999999993</v>
      </c>
      <c r="F430" s="195">
        <f t="shared" si="6"/>
        <v>99.912341653749522</v>
      </c>
    </row>
    <row r="431" spans="1:6" ht="63" outlineLevel="3">
      <c r="A431" s="4" t="s">
        <v>194</v>
      </c>
      <c r="B431" s="4"/>
      <c r="C431" s="6" t="s">
        <v>195</v>
      </c>
      <c r="D431" s="5">
        <v>5000</v>
      </c>
      <c r="E431" s="5">
        <v>5000</v>
      </c>
      <c r="F431" s="195">
        <f t="shared" si="6"/>
        <v>100</v>
      </c>
    </row>
    <row r="432" spans="1:6" ht="15.75" outlineLevel="7">
      <c r="A432" s="4" t="s">
        <v>194</v>
      </c>
      <c r="B432" s="4" t="s">
        <v>21</v>
      </c>
      <c r="C432" s="6" t="s">
        <v>22</v>
      </c>
      <c r="D432" s="5">
        <v>5000</v>
      </c>
      <c r="E432" s="5">
        <v>5000</v>
      </c>
      <c r="F432" s="195">
        <f t="shared" si="6"/>
        <v>100</v>
      </c>
    </row>
    <row r="433" spans="1:6" ht="47.25" outlineLevel="3">
      <c r="A433" s="4" t="s">
        <v>250</v>
      </c>
      <c r="B433" s="4"/>
      <c r="C433" s="6" t="s">
        <v>990</v>
      </c>
      <c r="D433" s="5">
        <v>4354.5</v>
      </c>
      <c r="E433" s="5">
        <v>4346.3</v>
      </c>
      <c r="F433" s="195">
        <f t="shared" si="6"/>
        <v>99.811689057297045</v>
      </c>
    </row>
    <row r="434" spans="1:6" ht="15.75" outlineLevel="7">
      <c r="A434" s="4" t="s">
        <v>250</v>
      </c>
      <c r="B434" s="4" t="s">
        <v>21</v>
      </c>
      <c r="C434" s="6" t="s">
        <v>22</v>
      </c>
      <c r="D434" s="5">
        <v>4354.5</v>
      </c>
      <c r="E434" s="5">
        <v>4346.3</v>
      </c>
      <c r="F434" s="195">
        <f t="shared" si="6"/>
        <v>99.811689057297045</v>
      </c>
    </row>
    <row r="435" spans="1:6" ht="47.25" outlineLevel="1">
      <c r="A435" s="4" t="s">
        <v>282</v>
      </c>
      <c r="B435" s="4"/>
      <c r="C435" s="6" t="s">
        <v>167</v>
      </c>
      <c r="D435" s="5">
        <v>10116.31</v>
      </c>
      <c r="E435" s="5">
        <v>10113.290000000001</v>
      </c>
      <c r="F435" s="195">
        <f t="shared" si="6"/>
        <v>99.970147217710817</v>
      </c>
    </row>
    <row r="436" spans="1:6" ht="63" outlineLevel="2">
      <c r="A436" s="4" t="s">
        <v>283</v>
      </c>
      <c r="B436" s="4"/>
      <c r="C436" s="6" t="s">
        <v>284</v>
      </c>
      <c r="D436" s="5">
        <v>10116.31</v>
      </c>
      <c r="E436" s="5">
        <v>10113.290000000001</v>
      </c>
      <c r="F436" s="195">
        <f t="shared" si="6"/>
        <v>99.970147217710817</v>
      </c>
    </row>
    <row r="437" spans="1:6" ht="63" outlineLevel="3">
      <c r="A437" s="4" t="s">
        <v>285</v>
      </c>
      <c r="B437" s="4"/>
      <c r="C437" s="6" t="s">
        <v>119</v>
      </c>
      <c r="D437" s="5">
        <v>10116.31</v>
      </c>
      <c r="E437" s="5">
        <v>10113.290000000001</v>
      </c>
      <c r="F437" s="195">
        <f t="shared" si="6"/>
        <v>99.970147217710817</v>
      </c>
    </row>
    <row r="438" spans="1:6" ht="110.25" outlineLevel="7">
      <c r="A438" s="4" t="s">
        <v>285</v>
      </c>
      <c r="B438" s="4" t="s">
        <v>5</v>
      </c>
      <c r="C438" s="6" t="s">
        <v>6</v>
      </c>
      <c r="D438" s="5">
        <v>7281.14</v>
      </c>
      <c r="E438" s="5">
        <v>7281.11</v>
      </c>
      <c r="F438" s="195">
        <f t="shared" si="6"/>
        <v>99.999587976608055</v>
      </c>
    </row>
    <row r="439" spans="1:6" ht="47.25" outlineLevel="7">
      <c r="A439" s="4" t="s">
        <v>285</v>
      </c>
      <c r="B439" s="4" t="s">
        <v>17</v>
      </c>
      <c r="C439" s="6" t="s">
        <v>18</v>
      </c>
      <c r="D439" s="5">
        <v>1351.69</v>
      </c>
      <c r="E439" s="5">
        <v>1348.7</v>
      </c>
      <c r="F439" s="195">
        <f t="shared" si="6"/>
        <v>99.778795433864275</v>
      </c>
    </row>
    <row r="440" spans="1:6" ht="63" outlineLevel="7">
      <c r="A440" s="4" t="s">
        <v>285</v>
      </c>
      <c r="B440" s="4" t="s">
        <v>79</v>
      </c>
      <c r="C440" s="6" t="s">
        <v>80</v>
      </c>
      <c r="D440" s="5">
        <v>1407.48</v>
      </c>
      <c r="E440" s="5">
        <v>1407.48</v>
      </c>
      <c r="F440" s="195">
        <f t="shared" si="6"/>
        <v>100</v>
      </c>
    </row>
    <row r="441" spans="1:6" ht="15.75" outlineLevel="7">
      <c r="A441" s="4" t="s">
        <v>285</v>
      </c>
      <c r="B441" s="4" t="s">
        <v>21</v>
      </c>
      <c r="C441" s="6" t="s">
        <v>22</v>
      </c>
      <c r="D441" s="5">
        <v>76</v>
      </c>
      <c r="E441" s="5">
        <v>76</v>
      </c>
      <c r="F441" s="195">
        <f t="shared" si="6"/>
        <v>100</v>
      </c>
    </row>
    <row r="442" spans="1:6" ht="47.25">
      <c r="A442" s="4" t="s">
        <v>348</v>
      </c>
      <c r="B442" s="4"/>
      <c r="C442" s="6" t="s">
        <v>349</v>
      </c>
      <c r="D442" s="5">
        <v>14263.3</v>
      </c>
      <c r="E442" s="5">
        <v>13642.78</v>
      </c>
      <c r="F442" s="195">
        <f t="shared" si="6"/>
        <v>95.649534119032779</v>
      </c>
    </row>
    <row r="443" spans="1:6" ht="31.5" outlineLevel="1">
      <c r="A443" s="4" t="s">
        <v>350</v>
      </c>
      <c r="B443" s="4"/>
      <c r="C443" s="6" t="s">
        <v>351</v>
      </c>
      <c r="D443" s="5">
        <v>5459</v>
      </c>
      <c r="E443" s="5">
        <v>5458.95</v>
      </c>
      <c r="F443" s="195">
        <f t="shared" si="6"/>
        <v>99.999084081333578</v>
      </c>
    </row>
    <row r="444" spans="1:6" ht="47.25" outlineLevel="2">
      <c r="A444" s="4" t="s">
        <v>352</v>
      </c>
      <c r="B444" s="4"/>
      <c r="C444" s="6" t="s">
        <v>353</v>
      </c>
      <c r="D444" s="5">
        <v>5051</v>
      </c>
      <c r="E444" s="5">
        <v>5051</v>
      </c>
      <c r="F444" s="195">
        <f t="shared" si="6"/>
        <v>100</v>
      </c>
    </row>
    <row r="445" spans="1:6" ht="63" outlineLevel="3">
      <c r="A445" s="4" t="s">
        <v>354</v>
      </c>
      <c r="B445" s="4"/>
      <c r="C445" s="6" t="s">
        <v>119</v>
      </c>
      <c r="D445" s="5">
        <v>5051</v>
      </c>
      <c r="E445" s="5">
        <v>5051</v>
      </c>
      <c r="F445" s="195">
        <f t="shared" si="6"/>
        <v>100</v>
      </c>
    </row>
    <row r="446" spans="1:6" ht="63" outlineLevel="7">
      <c r="A446" s="4" t="s">
        <v>354</v>
      </c>
      <c r="B446" s="4" t="s">
        <v>79</v>
      </c>
      <c r="C446" s="6" t="s">
        <v>80</v>
      </c>
      <c r="D446" s="5">
        <v>5051</v>
      </c>
      <c r="E446" s="5">
        <v>5051</v>
      </c>
      <c r="F446" s="195">
        <f t="shared" si="6"/>
        <v>100</v>
      </c>
    </row>
    <row r="447" spans="1:6" ht="63" outlineLevel="2">
      <c r="A447" s="4" t="s">
        <v>355</v>
      </c>
      <c r="B447" s="4"/>
      <c r="C447" s="6" t="s">
        <v>356</v>
      </c>
      <c r="D447" s="5">
        <v>407</v>
      </c>
      <c r="E447" s="5">
        <v>406.95</v>
      </c>
      <c r="F447" s="195">
        <f t="shared" si="6"/>
        <v>99.98771498771498</v>
      </c>
    </row>
    <row r="448" spans="1:6" ht="47.25" outlineLevel="3">
      <c r="A448" s="4" t="s">
        <v>1012</v>
      </c>
      <c r="B448" s="4"/>
      <c r="C448" s="6" t="s">
        <v>1013</v>
      </c>
      <c r="D448" s="5">
        <v>407</v>
      </c>
      <c r="E448" s="5">
        <v>406.95</v>
      </c>
      <c r="F448" s="195">
        <f t="shared" si="6"/>
        <v>99.98771498771498</v>
      </c>
    </row>
    <row r="449" spans="1:6" ht="63" outlineLevel="7">
      <c r="A449" s="4" t="s">
        <v>1012</v>
      </c>
      <c r="B449" s="4" t="s">
        <v>79</v>
      </c>
      <c r="C449" s="6" t="s">
        <v>80</v>
      </c>
      <c r="D449" s="5">
        <v>407</v>
      </c>
      <c r="E449" s="5">
        <v>406.95</v>
      </c>
      <c r="F449" s="195">
        <f t="shared" si="6"/>
        <v>99.98771498771498</v>
      </c>
    </row>
    <row r="450" spans="1:6" ht="78.75" outlineLevel="2">
      <c r="A450" s="4" t="s">
        <v>1014</v>
      </c>
      <c r="B450" s="4"/>
      <c r="C450" s="6" t="s">
        <v>424</v>
      </c>
      <c r="D450" s="5">
        <v>1</v>
      </c>
      <c r="E450" s="5">
        <v>1</v>
      </c>
      <c r="F450" s="195">
        <f t="shared" si="6"/>
        <v>100</v>
      </c>
    </row>
    <row r="451" spans="1:6" ht="47.25" outlineLevel="3">
      <c r="A451" s="4" t="s">
        <v>1015</v>
      </c>
      <c r="B451" s="4"/>
      <c r="C451" s="6" t="s">
        <v>1016</v>
      </c>
      <c r="D451" s="5">
        <v>1</v>
      </c>
      <c r="E451" s="5">
        <v>1</v>
      </c>
      <c r="F451" s="195">
        <f t="shared" si="6"/>
        <v>100</v>
      </c>
    </row>
    <row r="452" spans="1:6" ht="63" outlineLevel="7">
      <c r="A452" s="4" t="s">
        <v>1015</v>
      </c>
      <c r="B452" s="4" t="s">
        <v>79</v>
      </c>
      <c r="C452" s="6" t="s">
        <v>80</v>
      </c>
      <c r="D452" s="5">
        <v>1</v>
      </c>
      <c r="E452" s="5">
        <v>1</v>
      </c>
      <c r="F452" s="195">
        <f t="shared" si="6"/>
        <v>100</v>
      </c>
    </row>
    <row r="453" spans="1:6" ht="31.5" outlineLevel="1">
      <c r="A453" s="4" t="s">
        <v>358</v>
      </c>
      <c r="B453" s="4"/>
      <c r="C453" s="6" t="s">
        <v>359</v>
      </c>
      <c r="D453" s="5">
        <v>442</v>
      </c>
      <c r="E453" s="5">
        <v>436.38</v>
      </c>
      <c r="F453" s="195">
        <f t="shared" si="6"/>
        <v>98.728506787330318</v>
      </c>
    </row>
    <row r="454" spans="1:6" ht="63" outlineLevel="2">
      <c r="A454" s="4" t="s">
        <v>360</v>
      </c>
      <c r="B454" s="4"/>
      <c r="C454" s="6" t="s">
        <v>361</v>
      </c>
      <c r="D454" s="5">
        <v>80</v>
      </c>
      <c r="E454" s="5">
        <v>79.989999999999995</v>
      </c>
      <c r="F454" s="195">
        <f t="shared" si="6"/>
        <v>99.987499999999997</v>
      </c>
    </row>
    <row r="455" spans="1:6" ht="47.25" outlineLevel="3">
      <c r="A455" s="4" t="s">
        <v>362</v>
      </c>
      <c r="B455" s="4"/>
      <c r="C455" s="6" t="s">
        <v>363</v>
      </c>
      <c r="D455" s="5">
        <v>50</v>
      </c>
      <c r="E455" s="5">
        <v>49.99</v>
      </c>
      <c r="F455" s="195">
        <f t="shared" si="6"/>
        <v>99.98</v>
      </c>
    </row>
    <row r="456" spans="1:6" ht="63" outlineLevel="7">
      <c r="A456" s="4" t="s">
        <v>362</v>
      </c>
      <c r="B456" s="4" t="s">
        <v>79</v>
      </c>
      <c r="C456" s="6" t="s">
        <v>80</v>
      </c>
      <c r="D456" s="5">
        <v>50</v>
      </c>
      <c r="E456" s="5">
        <v>49.99</v>
      </c>
      <c r="F456" s="195">
        <f t="shared" si="6"/>
        <v>99.98</v>
      </c>
    </row>
    <row r="457" spans="1:6" ht="63" outlineLevel="3">
      <c r="A457" s="4" t="s">
        <v>364</v>
      </c>
      <c r="B457" s="4"/>
      <c r="C457" s="6" t="s">
        <v>365</v>
      </c>
      <c r="D457" s="5">
        <v>30</v>
      </c>
      <c r="E457" s="5">
        <v>30</v>
      </c>
      <c r="F457" s="195">
        <f t="shared" si="6"/>
        <v>100</v>
      </c>
    </row>
    <row r="458" spans="1:6" ht="63" outlineLevel="7">
      <c r="A458" s="4" t="s">
        <v>364</v>
      </c>
      <c r="B458" s="4" t="s">
        <v>79</v>
      </c>
      <c r="C458" s="6" t="s">
        <v>80</v>
      </c>
      <c r="D458" s="5">
        <v>30</v>
      </c>
      <c r="E458" s="5">
        <v>30</v>
      </c>
      <c r="F458" s="195">
        <f t="shared" si="6"/>
        <v>100</v>
      </c>
    </row>
    <row r="459" spans="1:6" ht="47.25" outlineLevel="2">
      <c r="A459" s="4" t="s">
        <v>366</v>
      </c>
      <c r="B459" s="4"/>
      <c r="C459" s="6" t="s">
        <v>367</v>
      </c>
      <c r="D459" s="5">
        <v>90</v>
      </c>
      <c r="E459" s="5">
        <v>85</v>
      </c>
      <c r="F459" s="195">
        <f t="shared" ref="F459:F522" si="7">(E459/D459)*100</f>
        <v>94.444444444444443</v>
      </c>
    </row>
    <row r="460" spans="1:6" ht="78.75" outlineLevel="3">
      <c r="A460" s="4" t="s">
        <v>368</v>
      </c>
      <c r="B460" s="4"/>
      <c r="C460" s="6" t="s">
        <v>369</v>
      </c>
      <c r="D460" s="5">
        <v>55</v>
      </c>
      <c r="E460" s="5">
        <v>55</v>
      </c>
      <c r="F460" s="195">
        <f t="shared" si="7"/>
        <v>100</v>
      </c>
    </row>
    <row r="461" spans="1:6" ht="63" outlineLevel="7">
      <c r="A461" s="4" t="s">
        <v>368</v>
      </c>
      <c r="B461" s="4" t="s">
        <v>79</v>
      </c>
      <c r="C461" s="6" t="s">
        <v>80</v>
      </c>
      <c r="D461" s="5">
        <v>55</v>
      </c>
      <c r="E461" s="5">
        <v>55</v>
      </c>
      <c r="F461" s="195">
        <f t="shared" si="7"/>
        <v>100</v>
      </c>
    </row>
    <row r="462" spans="1:6" ht="47.25" outlineLevel="3">
      <c r="A462" s="4" t="s">
        <v>370</v>
      </c>
      <c r="B462" s="4"/>
      <c r="C462" s="6" t="s">
        <v>371</v>
      </c>
      <c r="D462" s="5">
        <v>30</v>
      </c>
      <c r="E462" s="5">
        <v>30</v>
      </c>
      <c r="F462" s="195">
        <f t="shared" si="7"/>
        <v>100</v>
      </c>
    </row>
    <row r="463" spans="1:6" ht="63" outlineLevel="7">
      <c r="A463" s="4" t="s">
        <v>370</v>
      </c>
      <c r="B463" s="4" t="s">
        <v>79</v>
      </c>
      <c r="C463" s="6" t="s">
        <v>80</v>
      </c>
      <c r="D463" s="5">
        <v>30</v>
      </c>
      <c r="E463" s="5">
        <v>30</v>
      </c>
      <c r="F463" s="195">
        <f t="shared" si="7"/>
        <v>100</v>
      </c>
    </row>
    <row r="464" spans="1:6" ht="31.5" outlineLevel="3">
      <c r="A464" s="4" t="s">
        <v>372</v>
      </c>
      <c r="B464" s="4"/>
      <c r="C464" s="6" t="s">
        <v>373</v>
      </c>
      <c r="D464" s="5">
        <v>5</v>
      </c>
      <c r="E464" s="5">
        <v>0</v>
      </c>
      <c r="F464" s="195">
        <f t="shared" si="7"/>
        <v>0</v>
      </c>
    </row>
    <row r="465" spans="1:6" ht="63" outlineLevel="7">
      <c r="A465" s="4" t="s">
        <v>372</v>
      </c>
      <c r="B465" s="4" t="s">
        <v>79</v>
      </c>
      <c r="C465" s="6" t="s">
        <v>80</v>
      </c>
      <c r="D465" s="5">
        <v>5</v>
      </c>
      <c r="E465" s="5">
        <v>0</v>
      </c>
      <c r="F465" s="195">
        <f t="shared" si="7"/>
        <v>0</v>
      </c>
    </row>
    <row r="466" spans="1:6" ht="47.25" outlineLevel="2">
      <c r="A466" s="4" t="s">
        <v>374</v>
      </c>
      <c r="B466" s="4"/>
      <c r="C466" s="6" t="s">
        <v>375</v>
      </c>
      <c r="D466" s="5">
        <v>272</v>
      </c>
      <c r="E466" s="5">
        <v>271.39</v>
      </c>
      <c r="F466" s="195">
        <f t="shared" si="7"/>
        <v>99.775735294117638</v>
      </c>
    </row>
    <row r="467" spans="1:6" ht="78.75" outlineLevel="3">
      <c r="A467" s="4" t="s">
        <v>376</v>
      </c>
      <c r="B467" s="4"/>
      <c r="C467" s="6" t="s">
        <v>377</v>
      </c>
      <c r="D467" s="5">
        <v>130.6</v>
      </c>
      <c r="E467" s="5">
        <v>129.99</v>
      </c>
      <c r="F467" s="195">
        <f t="shared" si="7"/>
        <v>99.532924961715167</v>
      </c>
    </row>
    <row r="468" spans="1:6" ht="63" outlineLevel="7">
      <c r="A468" s="4" t="s">
        <v>376</v>
      </c>
      <c r="B468" s="4" t="s">
        <v>79</v>
      </c>
      <c r="C468" s="6" t="s">
        <v>80</v>
      </c>
      <c r="D468" s="5">
        <v>130.6</v>
      </c>
      <c r="E468" s="5">
        <v>129.99</v>
      </c>
      <c r="F468" s="195">
        <f t="shared" si="7"/>
        <v>99.532924961715167</v>
      </c>
    </row>
    <row r="469" spans="1:6" ht="47.25" outlineLevel="3">
      <c r="A469" s="4" t="s">
        <v>378</v>
      </c>
      <c r="B469" s="4"/>
      <c r="C469" s="6" t="s">
        <v>379</v>
      </c>
      <c r="D469" s="5">
        <v>42.4</v>
      </c>
      <c r="E469" s="5">
        <v>42.4</v>
      </c>
      <c r="F469" s="195">
        <f t="shared" si="7"/>
        <v>100</v>
      </c>
    </row>
    <row r="470" spans="1:6" ht="63" outlineLevel="7">
      <c r="A470" s="4" t="s">
        <v>378</v>
      </c>
      <c r="B470" s="4" t="s">
        <v>79</v>
      </c>
      <c r="C470" s="6" t="s">
        <v>80</v>
      </c>
      <c r="D470" s="5">
        <v>42.4</v>
      </c>
      <c r="E470" s="5">
        <v>42.4</v>
      </c>
      <c r="F470" s="195">
        <f t="shared" si="7"/>
        <v>100</v>
      </c>
    </row>
    <row r="471" spans="1:6" ht="47.25" outlineLevel="3">
      <c r="A471" s="4" t="s">
        <v>380</v>
      </c>
      <c r="B471" s="4"/>
      <c r="C471" s="6" t="s">
        <v>381</v>
      </c>
      <c r="D471" s="5">
        <v>99</v>
      </c>
      <c r="E471" s="5">
        <v>99</v>
      </c>
      <c r="F471" s="195">
        <f t="shared" si="7"/>
        <v>100</v>
      </c>
    </row>
    <row r="472" spans="1:6" ht="63" outlineLevel="7">
      <c r="A472" s="4" t="s">
        <v>380</v>
      </c>
      <c r="B472" s="4" t="s">
        <v>79</v>
      </c>
      <c r="C472" s="6" t="s">
        <v>80</v>
      </c>
      <c r="D472" s="5">
        <v>99</v>
      </c>
      <c r="E472" s="5">
        <v>99</v>
      </c>
      <c r="F472" s="195">
        <f t="shared" si="7"/>
        <v>100</v>
      </c>
    </row>
    <row r="473" spans="1:6" ht="15.75" outlineLevel="1">
      <c r="A473" s="4" t="s">
        <v>462</v>
      </c>
      <c r="B473" s="4"/>
      <c r="C473" s="6" t="s">
        <v>463</v>
      </c>
      <c r="D473" s="5">
        <v>8362.2999999999993</v>
      </c>
      <c r="E473" s="5">
        <v>7747.45</v>
      </c>
      <c r="F473" s="195">
        <f t="shared" si="7"/>
        <v>92.647357784341636</v>
      </c>
    </row>
    <row r="474" spans="1:6" ht="47.25" outlineLevel="2">
      <c r="A474" s="4" t="s">
        <v>464</v>
      </c>
      <c r="B474" s="4"/>
      <c r="C474" s="6" t="s">
        <v>465</v>
      </c>
      <c r="D474" s="5">
        <v>8362.2999999999993</v>
      </c>
      <c r="E474" s="5">
        <v>7747.45</v>
      </c>
      <c r="F474" s="195">
        <f t="shared" si="7"/>
        <v>92.647357784341636</v>
      </c>
    </row>
    <row r="475" spans="1:6" ht="126" outlineLevel="3">
      <c r="A475" s="4" t="s">
        <v>466</v>
      </c>
      <c r="B475" s="4"/>
      <c r="C475" s="6" t="s">
        <v>1033</v>
      </c>
      <c r="D475" s="5">
        <v>2996.61</v>
      </c>
      <c r="E475" s="5">
        <v>2996.6</v>
      </c>
      <c r="F475" s="195">
        <f t="shared" si="7"/>
        <v>99.999666289573881</v>
      </c>
    </row>
    <row r="476" spans="1:6" ht="31.5" outlineLevel="7">
      <c r="A476" s="4" t="s">
        <v>466</v>
      </c>
      <c r="B476" s="4" t="s">
        <v>384</v>
      </c>
      <c r="C476" s="6" t="s">
        <v>385</v>
      </c>
      <c r="D476" s="5">
        <v>2996.61</v>
      </c>
      <c r="E476" s="5">
        <v>2996.6</v>
      </c>
      <c r="F476" s="195">
        <f t="shared" si="7"/>
        <v>99.999666289573881</v>
      </c>
    </row>
    <row r="477" spans="1:6" ht="15.75" outlineLevel="3">
      <c r="A477" s="4" t="s">
        <v>467</v>
      </c>
      <c r="B477" s="4"/>
      <c r="C477" s="6" t="s">
        <v>468</v>
      </c>
      <c r="D477" s="5">
        <v>5365.69</v>
      </c>
      <c r="E477" s="5">
        <v>4750.8500000000004</v>
      </c>
      <c r="F477" s="195">
        <f t="shared" si="7"/>
        <v>88.541268690513249</v>
      </c>
    </row>
    <row r="478" spans="1:6" ht="31.5" outlineLevel="7">
      <c r="A478" s="4" t="s">
        <v>467</v>
      </c>
      <c r="B478" s="4" t="s">
        <v>384</v>
      </c>
      <c r="C478" s="6" t="s">
        <v>385</v>
      </c>
      <c r="D478" s="5">
        <v>5365.69</v>
      </c>
      <c r="E478" s="5">
        <v>4750.8500000000004</v>
      </c>
      <c r="F478" s="195">
        <f t="shared" si="7"/>
        <v>88.541268690513249</v>
      </c>
    </row>
    <row r="479" spans="1:6" ht="63">
      <c r="A479" s="4" t="s">
        <v>836</v>
      </c>
      <c r="B479" s="4"/>
      <c r="C479" s="6" t="s">
        <v>837</v>
      </c>
      <c r="D479" s="5">
        <v>47140.09</v>
      </c>
      <c r="E479" s="5">
        <v>46328.33</v>
      </c>
      <c r="F479" s="195">
        <f t="shared" si="7"/>
        <v>98.277983771350463</v>
      </c>
    </row>
    <row r="480" spans="1:6" ht="47.25" outlineLevel="1">
      <c r="A480" s="4" t="s">
        <v>880</v>
      </c>
      <c r="B480" s="4"/>
      <c r="C480" s="6" t="s">
        <v>881</v>
      </c>
      <c r="D480" s="5">
        <v>736.51</v>
      </c>
      <c r="E480" s="5">
        <v>675.85</v>
      </c>
      <c r="F480" s="195">
        <f t="shared" si="7"/>
        <v>91.763859282290809</v>
      </c>
    </row>
    <row r="481" spans="1:6" ht="47.25" outlineLevel="2">
      <c r="A481" s="4" t="s">
        <v>882</v>
      </c>
      <c r="B481" s="4"/>
      <c r="C481" s="6" t="s">
        <v>883</v>
      </c>
      <c r="D481" s="5">
        <v>736.51</v>
      </c>
      <c r="E481" s="5">
        <v>675.85</v>
      </c>
      <c r="F481" s="195">
        <f t="shared" si="7"/>
        <v>91.763859282290809</v>
      </c>
    </row>
    <row r="482" spans="1:6" ht="31.5" outlineLevel="3">
      <c r="A482" s="4" t="s">
        <v>884</v>
      </c>
      <c r="B482" s="4"/>
      <c r="C482" s="6" t="s">
        <v>885</v>
      </c>
      <c r="D482" s="5">
        <v>736.51</v>
      </c>
      <c r="E482" s="5">
        <v>675.85</v>
      </c>
      <c r="F482" s="195">
        <f t="shared" si="7"/>
        <v>91.763859282290809</v>
      </c>
    </row>
    <row r="483" spans="1:6" ht="47.25" outlineLevel="7">
      <c r="A483" s="4" t="s">
        <v>884</v>
      </c>
      <c r="B483" s="4" t="s">
        <v>17</v>
      </c>
      <c r="C483" s="6" t="s">
        <v>18</v>
      </c>
      <c r="D483" s="5">
        <v>736.51</v>
      </c>
      <c r="E483" s="5">
        <v>675.85</v>
      </c>
      <c r="F483" s="195">
        <f t="shared" si="7"/>
        <v>91.763859282290809</v>
      </c>
    </row>
    <row r="484" spans="1:6" ht="63" outlineLevel="1">
      <c r="A484" s="4" t="s">
        <v>838</v>
      </c>
      <c r="B484" s="4"/>
      <c r="C484" s="6" t="s">
        <v>839</v>
      </c>
      <c r="D484" s="5">
        <v>46403.58</v>
      </c>
      <c r="E484" s="5">
        <v>45652.47</v>
      </c>
      <c r="F484" s="195">
        <f t="shared" si="7"/>
        <v>98.381353335238359</v>
      </c>
    </row>
    <row r="485" spans="1:6" ht="47.25" outlineLevel="2">
      <c r="A485" s="4" t="s">
        <v>840</v>
      </c>
      <c r="B485" s="4"/>
      <c r="C485" s="6" t="s">
        <v>42</v>
      </c>
      <c r="D485" s="5">
        <v>46403.58</v>
      </c>
      <c r="E485" s="5">
        <v>45652.47</v>
      </c>
      <c r="F485" s="195">
        <f t="shared" si="7"/>
        <v>98.381353335238359</v>
      </c>
    </row>
    <row r="486" spans="1:6" ht="31.5" outlineLevel="3">
      <c r="A486" s="4" t="s">
        <v>842</v>
      </c>
      <c r="B486" s="4"/>
      <c r="C486" s="6" t="s">
        <v>16</v>
      </c>
      <c r="D486" s="5">
        <v>41490.99</v>
      </c>
      <c r="E486" s="5">
        <v>40742.14</v>
      </c>
      <c r="F486" s="195">
        <f t="shared" si="7"/>
        <v>98.195150320587672</v>
      </c>
    </row>
    <row r="487" spans="1:6" ht="110.25" outlineLevel="7">
      <c r="A487" s="4" t="s">
        <v>842</v>
      </c>
      <c r="B487" s="4" t="s">
        <v>5</v>
      </c>
      <c r="C487" s="6" t="s">
        <v>6</v>
      </c>
      <c r="D487" s="5">
        <v>32230.54</v>
      </c>
      <c r="E487" s="5">
        <v>32202.26</v>
      </c>
      <c r="F487" s="195">
        <f t="shared" si="7"/>
        <v>99.912257132520892</v>
      </c>
    </row>
    <row r="488" spans="1:6" ht="47.25" outlineLevel="7">
      <c r="A488" s="4" t="s">
        <v>842</v>
      </c>
      <c r="B488" s="4" t="s">
        <v>17</v>
      </c>
      <c r="C488" s="6" t="s">
        <v>18</v>
      </c>
      <c r="D488" s="5">
        <v>8867.77</v>
      </c>
      <c r="E488" s="5">
        <v>8147.19</v>
      </c>
      <c r="F488" s="195">
        <f t="shared" si="7"/>
        <v>91.874169041371161</v>
      </c>
    </row>
    <row r="489" spans="1:6" ht="31.5" outlineLevel="7">
      <c r="A489" s="4" t="s">
        <v>842</v>
      </c>
      <c r="B489" s="4" t="s">
        <v>384</v>
      </c>
      <c r="C489" s="6" t="s">
        <v>385</v>
      </c>
      <c r="D489" s="5">
        <v>84.54</v>
      </c>
      <c r="E489" s="5">
        <v>84.54</v>
      </c>
      <c r="F489" s="195">
        <f t="shared" si="7"/>
        <v>100</v>
      </c>
    </row>
    <row r="490" spans="1:6" ht="15.75" outlineLevel="7">
      <c r="A490" s="4" t="s">
        <v>842</v>
      </c>
      <c r="B490" s="4" t="s">
        <v>21</v>
      </c>
      <c r="C490" s="6" t="s">
        <v>22</v>
      </c>
      <c r="D490" s="5">
        <v>308.14999999999998</v>
      </c>
      <c r="E490" s="5">
        <v>308.14999999999998</v>
      </c>
      <c r="F490" s="195">
        <f t="shared" si="7"/>
        <v>100</v>
      </c>
    </row>
    <row r="491" spans="1:6" ht="31.5" outlineLevel="3">
      <c r="A491" s="4" t="s">
        <v>841</v>
      </c>
      <c r="B491" s="4"/>
      <c r="C491" s="6" t="s">
        <v>4</v>
      </c>
      <c r="D491" s="5">
        <v>2205.2600000000002</v>
      </c>
      <c r="E491" s="5">
        <v>2203.0100000000002</v>
      </c>
      <c r="F491" s="195">
        <f t="shared" si="7"/>
        <v>99.897971214278584</v>
      </c>
    </row>
    <row r="492" spans="1:6" ht="110.25" outlineLevel="7">
      <c r="A492" s="4" t="s">
        <v>841</v>
      </c>
      <c r="B492" s="4" t="s">
        <v>5</v>
      </c>
      <c r="C492" s="6" t="s">
        <v>6</v>
      </c>
      <c r="D492" s="5">
        <v>2205.2600000000002</v>
      </c>
      <c r="E492" s="5">
        <v>2203.0100000000002</v>
      </c>
      <c r="F492" s="195">
        <f t="shared" si="7"/>
        <v>99.897971214278584</v>
      </c>
    </row>
    <row r="493" spans="1:6" ht="94.5" outlineLevel="3">
      <c r="A493" s="4" t="s">
        <v>843</v>
      </c>
      <c r="B493" s="4"/>
      <c r="C493" s="6" t="s">
        <v>23</v>
      </c>
      <c r="D493" s="5">
        <v>16.399999999999999</v>
      </c>
      <c r="E493" s="5">
        <v>16.399999999999999</v>
      </c>
      <c r="F493" s="195">
        <f t="shared" si="7"/>
        <v>100</v>
      </c>
    </row>
    <row r="494" spans="1:6" ht="110.25" outlineLevel="7">
      <c r="A494" s="4" t="s">
        <v>843</v>
      </c>
      <c r="B494" s="4" t="s">
        <v>5</v>
      </c>
      <c r="C494" s="6" t="s">
        <v>6</v>
      </c>
      <c r="D494" s="5">
        <v>16.399999999999999</v>
      </c>
      <c r="E494" s="5">
        <v>16.399999999999999</v>
      </c>
      <c r="F494" s="195">
        <f t="shared" si="7"/>
        <v>100</v>
      </c>
    </row>
    <row r="495" spans="1:6" ht="78.75" outlineLevel="3">
      <c r="A495" s="4" t="s">
        <v>844</v>
      </c>
      <c r="B495" s="4"/>
      <c r="C495" s="6" t="s">
        <v>24</v>
      </c>
      <c r="D495" s="5">
        <v>523.4</v>
      </c>
      <c r="E495" s="5">
        <v>523.4</v>
      </c>
      <c r="F495" s="195">
        <f t="shared" si="7"/>
        <v>100</v>
      </c>
    </row>
    <row r="496" spans="1:6" ht="110.25" outlineLevel="7">
      <c r="A496" s="4" t="s">
        <v>844</v>
      </c>
      <c r="B496" s="4" t="s">
        <v>5</v>
      </c>
      <c r="C496" s="6" t="s">
        <v>6</v>
      </c>
      <c r="D496" s="5">
        <v>447.55</v>
      </c>
      <c r="E496" s="5">
        <v>447.55</v>
      </c>
      <c r="F496" s="195">
        <f t="shared" si="7"/>
        <v>100</v>
      </c>
    </row>
    <row r="497" spans="1:6" ht="47.25" outlineLevel="7">
      <c r="A497" s="4" t="s">
        <v>844</v>
      </c>
      <c r="B497" s="4" t="s">
        <v>17</v>
      </c>
      <c r="C497" s="6" t="s">
        <v>18</v>
      </c>
      <c r="D497" s="5">
        <v>75.849999999999994</v>
      </c>
      <c r="E497" s="5">
        <v>75.849999999999994</v>
      </c>
      <c r="F497" s="195">
        <f t="shared" si="7"/>
        <v>100</v>
      </c>
    </row>
    <row r="498" spans="1:6" ht="31.5" outlineLevel="3">
      <c r="A498" s="4" t="s">
        <v>845</v>
      </c>
      <c r="B498" s="4"/>
      <c r="C498" s="6" t="s">
        <v>25</v>
      </c>
      <c r="D498" s="5">
        <v>12.2</v>
      </c>
      <c r="E498" s="5">
        <v>12.2</v>
      </c>
      <c r="F498" s="195">
        <f t="shared" si="7"/>
        <v>100</v>
      </c>
    </row>
    <row r="499" spans="1:6" ht="47.25" outlineLevel="7">
      <c r="A499" s="4" t="s">
        <v>845</v>
      </c>
      <c r="B499" s="4" t="s">
        <v>17</v>
      </c>
      <c r="C499" s="6" t="s">
        <v>18</v>
      </c>
      <c r="D499" s="5">
        <v>12.2</v>
      </c>
      <c r="E499" s="5">
        <v>12.2</v>
      </c>
      <c r="F499" s="195">
        <f t="shared" si="7"/>
        <v>100</v>
      </c>
    </row>
    <row r="500" spans="1:6" ht="63" outlineLevel="3">
      <c r="A500" s="4" t="s">
        <v>846</v>
      </c>
      <c r="B500" s="4"/>
      <c r="C500" s="6" t="s">
        <v>26</v>
      </c>
      <c r="D500" s="5">
        <v>69.3</v>
      </c>
      <c r="E500" s="5">
        <v>69.3</v>
      </c>
      <c r="F500" s="195">
        <f t="shared" si="7"/>
        <v>100</v>
      </c>
    </row>
    <row r="501" spans="1:6" ht="110.25" outlineLevel="7">
      <c r="A501" s="4" t="s">
        <v>846</v>
      </c>
      <c r="B501" s="4" t="s">
        <v>5</v>
      </c>
      <c r="C501" s="6" t="s">
        <v>6</v>
      </c>
      <c r="D501" s="5">
        <v>64.3</v>
      </c>
      <c r="E501" s="5">
        <v>64.3</v>
      </c>
      <c r="F501" s="195">
        <f t="shared" si="7"/>
        <v>100</v>
      </c>
    </row>
    <row r="502" spans="1:6" ht="47.25" outlineLevel="7">
      <c r="A502" s="4" t="s">
        <v>846</v>
      </c>
      <c r="B502" s="4" t="s">
        <v>17</v>
      </c>
      <c r="C502" s="6" t="s">
        <v>18</v>
      </c>
      <c r="D502" s="5">
        <v>5</v>
      </c>
      <c r="E502" s="5">
        <v>5</v>
      </c>
      <c r="F502" s="195">
        <f t="shared" si="7"/>
        <v>100</v>
      </c>
    </row>
    <row r="503" spans="1:6" ht="47.25" outlineLevel="3">
      <c r="A503" s="4" t="s">
        <v>847</v>
      </c>
      <c r="B503" s="4"/>
      <c r="C503" s="6" t="s">
        <v>27</v>
      </c>
      <c r="D503" s="5">
        <v>1262.0999999999999</v>
      </c>
      <c r="E503" s="5">
        <v>1262.0999999999999</v>
      </c>
      <c r="F503" s="195">
        <f t="shared" si="7"/>
        <v>100</v>
      </c>
    </row>
    <row r="504" spans="1:6" ht="110.25" outlineLevel="7">
      <c r="A504" s="4" t="s">
        <v>847</v>
      </c>
      <c r="B504" s="4" t="s">
        <v>5</v>
      </c>
      <c r="C504" s="6" t="s">
        <v>6</v>
      </c>
      <c r="D504" s="5">
        <v>1219.6099999999999</v>
      </c>
      <c r="E504" s="5">
        <v>1219.6099999999999</v>
      </c>
      <c r="F504" s="195">
        <f t="shared" si="7"/>
        <v>100</v>
      </c>
    </row>
    <row r="505" spans="1:6" ht="47.25" outlineLevel="7">
      <c r="A505" s="4" t="s">
        <v>847</v>
      </c>
      <c r="B505" s="4" t="s">
        <v>17</v>
      </c>
      <c r="C505" s="6" t="s">
        <v>18</v>
      </c>
      <c r="D505" s="5">
        <v>42.49</v>
      </c>
      <c r="E505" s="5">
        <v>42.49</v>
      </c>
      <c r="F505" s="195">
        <f t="shared" si="7"/>
        <v>100</v>
      </c>
    </row>
    <row r="506" spans="1:6" ht="110.25" outlineLevel="3">
      <c r="A506" s="4" t="s">
        <v>848</v>
      </c>
      <c r="B506" s="4"/>
      <c r="C506" s="6" t="s">
        <v>28</v>
      </c>
      <c r="D506" s="5">
        <v>86.8</v>
      </c>
      <c r="E506" s="5">
        <v>86.8</v>
      </c>
      <c r="F506" s="195">
        <f t="shared" si="7"/>
        <v>100</v>
      </c>
    </row>
    <row r="507" spans="1:6" ht="110.25" outlineLevel="7">
      <c r="A507" s="4" t="s">
        <v>848</v>
      </c>
      <c r="B507" s="4" t="s">
        <v>5</v>
      </c>
      <c r="C507" s="6" t="s">
        <v>6</v>
      </c>
      <c r="D507" s="5">
        <v>86.8</v>
      </c>
      <c r="E507" s="5">
        <v>86.8</v>
      </c>
      <c r="F507" s="195">
        <f t="shared" si="7"/>
        <v>100</v>
      </c>
    </row>
    <row r="508" spans="1:6" ht="110.25" outlineLevel="3">
      <c r="A508" s="4" t="s">
        <v>849</v>
      </c>
      <c r="B508" s="4"/>
      <c r="C508" s="6" t="s">
        <v>29</v>
      </c>
      <c r="D508" s="5">
        <v>1.02</v>
      </c>
      <c r="E508" s="5">
        <v>1.02</v>
      </c>
      <c r="F508" s="195">
        <f t="shared" si="7"/>
        <v>100</v>
      </c>
    </row>
    <row r="509" spans="1:6" ht="110.25" outlineLevel="7">
      <c r="A509" s="4" t="s">
        <v>849</v>
      </c>
      <c r="B509" s="4" t="s">
        <v>5</v>
      </c>
      <c r="C509" s="6" t="s">
        <v>6</v>
      </c>
      <c r="D509" s="5">
        <v>1.02</v>
      </c>
      <c r="E509" s="5">
        <v>1.02</v>
      </c>
      <c r="F509" s="195">
        <f t="shared" si="7"/>
        <v>100</v>
      </c>
    </row>
    <row r="510" spans="1:6" ht="31.5" outlineLevel="3">
      <c r="A510" s="4" t="s">
        <v>886</v>
      </c>
      <c r="B510" s="4"/>
      <c r="C510" s="6" t="s">
        <v>887</v>
      </c>
      <c r="D510" s="5">
        <v>295</v>
      </c>
      <c r="E510" s="5">
        <v>295</v>
      </c>
      <c r="F510" s="195">
        <f t="shared" si="7"/>
        <v>100</v>
      </c>
    </row>
    <row r="511" spans="1:6" ht="15.75" outlineLevel="7">
      <c r="A511" s="4" t="s">
        <v>886</v>
      </c>
      <c r="B511" s="4" t="s">
        <v>21</v>
      </c>
      <c r="C511" s="6" t="s">
        <v>22</v>
      </c>
      <c r="D511" s="5">
        <v>295</v>
      </c>
      <c r="E511" s="5">
        <v>295</v>
      </c>
      <c r="F511" s="195">
        <f t="shared" si="7"/>
        <v>100</v>
      </c>
    </row>
    <row r="512" spans="1:6" ht="94.5" outlineLevel="3">
      <c r="A512" s="4" t="s">
        <v>850</v>
      </c>
      <c r="B512" s="4"/>
      <c r="C512" s="6" t="s">
        <v>30</v>
      </c>
      <c r="D512" s="5">
        <v>14.4</v>
      </c>
      <c r="E512" s="5">
        <v>14.4</v>
      </c>
      <c r="F512" s="195">
        <f t="shared" si="7"/>
        <v>100</v>
      </c>
    </row>
    <row r="513" spans="1:6" ht="110.25" outlineLevel="7">
      <c r="A513" s="4" t="s">
        <v>850</v>
      </c>
      <c r="B513" s="4" t="s">
        <v>5</v>
      </c>
      <c r="C513" s="6" t="s">
        <v>6</v>
      </c>
      <c r="D513" s="5">
        <v>14.4</v>
      </c>
      <c r="E513" s="5">
        <v>14.4</v>
      </c>
      <c r="F513" s="195">
        <f t="shared" si="7"/>
        <v>100</v>
      </c>
    </row>
    <row r="514" spans="1:6" ht="63" outlineLevel="3">
      <c r="A514" s="4" t="s">
        <v>851</v>
      </c>
      <c r="B514" s="4"/>
      <c r="C514" s="6" t="s">
        <v>852</v>
      </c>
      <c r="D514" s="5">
        <v>426.7</v>
      </c>
      <c r="E514" s="5">
        <v>426.7</v>
      </c>
      <c r="F514" s="195">
        <f t="shared" si="7"/>
        <v>100</v>
      </c>
    </row>
    <row r="515" spans="1:6" ht="110.25" outlineLevel="7">
      <c r="A515" s="4" t="s">
        <v>851</v>
      </c>
      <c r="B515" s="4" t="s">
        <v>5</v>
      </c>
      <c r="C515" s="6" t="s">
        <v>6</v>
      </c>
      <c r="D515" s="5">
        <v>426.7</v>
      </c>
      <c r="E515" s="5">
        <v>426.7</v>
      </c>
      <c r="F515" s="195">
        <f t="shared" si="7"/>
        <v>100</v>
      </c>
    </row>
    <row r="516" spans="1:6" ht="63">
      <c r="A516" s="4" t="s">
        <v>2</v>
      </c>
      <c r="B516" s="4"/>
      <c r="C516" s="6" t="s">
        <v>3</v>
      </c>
      <c r="D516" s="5">
        <v>34787.199999999997</v>
      </c>
      <c r="E516" s="5">
        <v>33670.42</v>
      </c>
      <c r="F516" s="195">
        <f t="shared" si="7"/>
        <v>96.789681262073415</v>
      </c>
    </row>
    <row r="517" spans="1:6" ht="31.5" outlineLevel="1">
      <c r="A517" s="4" t="s">
        <v>44</v>
      </c>
      <c r="B517" s="4"/>
      <c r="C517" s="6" t="s">
        <v>45</v>
      </c>
      <c r="D517" s="5">
        <v>1068.72</v>
      </c>
      <c r="E517" s="5">
        <v>1068.6099999999999</v>
      </c>
      <c r="F517" s="195">
        <f t="shared" si="7"/>
        <v>99.989707313421647</v>
      </c>
    </row>
    <row r="518" spans="1:6" ht="110.25" outlineLevel="7">
      <c r="A518" s="4" t="s">
        <v>44</v>
      </c>
      <c r="B518" s="4" t="s">
        <v>5</v>
      </c>
      <c r="C518" s="6" t="s">
        <v>6</v>
      </c>
      <c r="D518" s="5">
        <v>1068.72</v>
      </c>
      <c r="E518" s="5">
        <v>1068.6099999999999</v>
      </c>
      <c r="F518" s="195">
        <f t="shared" si="7"/>
        <v>99.989707313421647</v>
      </c>
    </row>
    <row r="519" spans="1:6" ht="15.75" outlineLevel="1">
      <c r="A519" s="4" t="s">
        <v>13</v>
      </c>
      <c r="B519" s="4"/>
      <c r="C519" s="6" t="s">
        <v>14</v>
      </c>
      <c r="D519" s="5">
        <v>95</v>
      </c>
      <c r="E519" s="5">
        <v>94.67</v>
      </c>
      <c r="F519" s="195">
        <f t="shared" si="7"/>
        <v>99.652631578947364</v>
      </c>
    </row>
    <row r="520" spans="1:6" ht="110.25" outlineLevel="7">
      <c r="A520" s="4" t="s">
        <v>13</v>
      </c>
      <c r="B520" s="4" t="s">
        <v>5</v>
      </c>
      <c r="C520" s="6" t="s">
        <v>6</v>
      </c>
      <c r="D520" s="5">
        <v>95</v>
      </c>
      <c r="E520" s="5">
        <v>94.67</v>
      </c>
      <c r="F520" s="195">
        <f t="shared" si="7"/>
        <v>99.652631578947364</v>
      </c>
    </row>
    <row r="521" spans="1:6" ht="31.5" outlineLevel="1">
      <c r="A521" s="4" t="s">
        <v>15</v>
      </c>
      <c r="B521" s="4"/>
      <c r="C521" s="6" t="s">
        <v>16</v>
      </c>
      <c r="D521" s="5">
        <v>1928.38</v>
      </c>
      <c r="E521" s="5">
        <v>1925.98</v>
      </c>
      <c r="F521" s="195">
        <f t="shared" si="7"/>
        <v>99.87554320206597</v>
      </c>
    </row>
    <row r="522" spans="1:6" ht="110.25" outlineLevel="7">
      <c r="A522" s="4" t="s">
        <v>15</v>
      </c>
      <c r="B522" s="4" t="s">
        <v>5</v>
      </c>
      <c r="C522" s="6" t="s">
        <v>6</v>
      </c>
      <c r="D522" s="5">
        <v>1597.42</v>
      </c>
      <c r="E522" s="5">
        <v>1597.2</v>
      </c>
      <c r="F522" s="195">
        <f t="shared" si="7"/>
        <v>99.986227792315105</v>
      </c>
    </row>
    <row r="523" spans="1:6" ht="47.25" outlineLevel="7">
      <c r="A523" s="4" t="s">
        <v>15</v>
      </c>
      <c r="B523" s="4" t="s">
        <v>17</v>
      </c>
      <c r="C523" s="6" t="s">
        <v>18</v>
      </c>
      <c r="D523" s="5">
        <v>329.13</v>
      </c>
      <c r="E523" s="5">
        <v>326.95999999999998</v>
      </c>
      <c r="F523" s="195">
        <f t="shared" ref="F523:F567" si="8">(E523/D523)*100</f>
        <v>99.340686051104427</v>
      </c>
    </row>
    <row r="524" spans="1:6" ht="31.5" outlineLevel="7">
      <c r="A524" s="4" t="s">
        <v>15</v>
      </c>
      <c r="B524" s="4" t="s">
        <v>384</v>
      </c>
      <c r="C524" s="6" t="s">
        <v>385</v>
      </c>
      <c r="D524" s="5">
        <v>1.83</v>
      </c>
      <c r="E524" s="5">
        <v>1.83</v>
      </c>
      <c r="F524" s="195">
        <f t="shared" si="8"/>
        <v>100</v>
      </c>
    </row>
    <row r="525" spans="1:6" ht="63" outlineLevel="1">
      <c r="A525" s="4" t="s">
        <v>118</v>
      </c>
      <c r="B525" s="4"/>
      <c r="C525" s="6" t="s">
        <v>119</v>
      </c>
      <c r="D525" s="5">
        <v>27233.14</v>
      </c>
      <c r="E525" s="5">
        <v>26125.49</v>
      </c>
      <c r="F525" s="195">
        <f t="shared" si="8"/>
        <v>95.93271286381227</v>
      </c>
    </row>
    <row r="526" spans="1:6" ht="110.25" outlineLevel="7">
      <c r="A526" s="4" t="s">
        <v>118</v>
      </c>
      <c r="B526" s="4" t="s">
        <v>5</v>
      </c>
      <c r="C526" s="6" t="s">
        <v>6</v>
      </c>
      <c r="D526" s="5">
        <v>23124.93</v>
      </c>
      <c r="E526" s="5">
        <v>22234.71</v>
      </c>
      <c r="F526" s="195">
        <f t="shared" si="8"/>
        <v>96.150388347121478</v>
      </c>
    </row>
    <row r="527" spans="1:6" ht="47.25" outlineLevel="7">
      <c r="A527" s="4" t="s">
        <v>118</v>
      </c>
      <c r="B527" s="4" t="s">
        <v>17</v>
      </c>
      <c r="C527" s="6" t="s">
        <v>18</v>
      </c>
      <c r="D527" s="5">
        <v>4026.01</v>
      </c>
      <c r="E527" s="5">
        <v>3815.21</v>
      </c>
      <c r="F527" s="195">
        <f t="shared" si="8"/>
        <v>94.764046785775491</v>
      </c>
    </row>
    <row r="528" spans="1:6" ht="15.75" outlineLevel="7">
      <c r="A528" s="4" t="s">
        <v>118</v>
      </c>
      <c r="B528" s="4" t="s">
        <v>21</v>
      </c>
      <c r="C528" s="6" t="s">
        <v>22</v>
      </c>
      <c r="D528" s="5">
        <v>82.2</v>
      </c>
      <c r="E528" s="5">
        <v>75.569999999999993</v>
      </c>
      <c r="F528" s="195">
        <f t="shared" si="8"/>
        <v>91.93430656934305</v>
      </c>
    </row>
    <row r="529" spans="1:6" ht="94.5" outlineLevel="1">
      <c r="A529" s="4" t="s">
        <v>7</v>
      </c>
      <c r="B529" s="4"/>
      <c r="C529" s="6" t="s">
        <v>8</v>
      </c>
      <c r="D529" s="5">
        <v>582.27</v>
      </c>
      <c r="E529" s="5">
        <v>582.27</v>
      </c>
      <c r="F529" s="195">
        <f t="shared" si="8"/>
        <v>100</v>
      </c>
    </row>
    <row r="530" spans="1:6" ht="110.25" outlineLevel="7">
      <c r="A530" s="4" t="s">
        <v>7</v>
      </c>
      <c r="B530" s="4" t="s">
        <v>5</v>
      </c>
      <c r="C530" s="6" t="s">
        <v>6</v>
      </c>
      <c r="D530" s="5">
        <v>582.27</v>
      </c>
      <c r="E530" s="5">
        <v>582.27</v>
      </c>
      <c r="F530" s="195">
        <f t="shared" si="8"/>
        <v>100</v>
      </c>
    </row>
    <row r="531" spans="1:6" ht="63" outlineLevel="1">
      <c r="A531" s="4" t="s">
        <v>130</v>
      </c>
      <c r="B531" s="4"/>
      <c r="C531" s="6" t="s">
        <v>892</v>
      </c>
      <c r="D531" s="5">
        <v>1382.9</v>
      </c>
      <c r="E531" s="5">
        <v>1382.9</v>
      </c>
      <c r="F531" s="195">
        <f t="shared" si="8"/>
        <v>100</v>
      </c>
    </row>
    <row r="532" spans="1:6" ht="110.25" outlineLevel="7">
      <c r="A532" s="4" t="s">
        <v>130</v>
      </c>
      <c r="B532" s="4" t="s">
        <v>5</v>
      </c>
      <c r="C532" s="6" t="s">
        <v>6</v>
      </c>
      <c r="D532" s="5">
        <v>1371.25</v>
      </c>
      <c r="E532" s="5">
        <v>1371.25</v>
      </c>
      <c r="F532" s="195">
        <f t="shared" si="8"/>
        <v>100</v>
      </c>
    </row>
    <row r="533" spans="1:6" ht="47.25" outlineLevel="7">
      <c r="A533" s="4" t="s">
        <v>130</v>
      </c>
      <c r="B533" s="4" t="s">
        <v>17</v>
      </c>
      <c r="C533" s="6" t="s">
        <v>18</v>
      </c>
      <c r="D533" s="5">
        <v>11.65</v>
      </c>
      <c r="E533" s="5">
        <v>11.65</v>
      </c>
      <c r="F533" s="195">
        <f t="shared" si="8"/>
        <v>100</v>
      </c>
    </row>
    <row r="534" spans="1:6" ht="94.5" outlineLevel="1">
      <c r="A534" s="4" t="s">
        <v>33</v>
      </c>
      <c r="B534" s="4"/>
      <c r="C534" s="6" t="s">
        <v>34</v>
      </c>
      <c r="D534" s="5">
        <v>7.2</v>
      </c>
      <c r="E534" s="5">
        <v>0.9</v>
      </c>
      <c r="F534" s="195">
        <f t="shared" si="8"/>
        <v>12.5</v>
      </c>
    </row>
    <row r="535" spans="1:6" ht="47.25" outlineLevel="7">
      <c r="A535" s="4" t="s">
        <v>33</v>
      </c>
      <c r="B535" s="4" t="s">
        <v>17</v>
      </c>
      <c r="C535" s="6" t="s">
        <v>18</v>
      </c>
      <c r="D535" s="5">
        <v>7.2</v>
      </c>
      <c r="E535" s="5">
        <v>0.9</v>
      </c>
      <c r="F535" s="195">
        <f t="shared" si="8"/>
        <v>12.5</v>
      </c>
    </row>
    <row r="536" spans="1:6" ht="47.25" outlineLevel="1">
      <c r="A536" s="4" t="s">
        <v>9</v>
      </c>
      <c r="B536" s="4"/>
      <c r="C536" s="6" t="s">
        <v>10</v>
      </c>
      <c r="D536" s="5">
        <v>1025</v>
      </c>
      <c r="E536" s="5">
        <v>1025</v>
      </c>
      <c r="F536" s="195">
        <f t="shared" si="8"/>
        <v>100</v>
      </c>
    </row>
    <row r="537" spans="1:6" ht="110.25" outlineLevel="7">
      <c r="A537" s="4" t="s">
        <v>9</v>
      </c>
      <c r="B537" s="4" t="s">
        <v>5</v>
      </c>
      <c r="C537" s="6" t="s">
        <v>6</v>
      </c>
      <c r="D537" s="5">
        <v>1025</v>
      </c>
      <c r="E537" s="5">
        <v>1025</v>
      </c>
      <c r="F537" s="195">
        <f t="shared" si="8"/>
        <v>100</v>
      </c>
    </row>
    <row r="538" spans="1:6" ht="31.5" outlineLevel="1">
      <c r="A538" s="4" t="s">
        <v>120</v>
      </c>
      <c r="B538" s="4"/>
      <c r="C538" s="6" t="s">
        <v>121</v>
      </c>
      <c r="D538" s="5">
        <v>1464.6</v>
      </c>
      <c r="E538" s="5">
        <v>1464.6</v>
      </c>
      <c r="F538" s="195">
        <f t="shared" si="8"/>
        <v>100</v>
      </c>
    </row>
    <row r="539" spans="1:6" ht="110.25" outlineLevel="7">
      <c r="A539" s="4" t="s">
        <v>120</v>
      </c>
      <c r="B539" s="4" t="s">
        <v>5</v>
      </c>
      <c r="C539" s="6" t="s">
        <v>6</v>
      </c>
      <c r="D539" s="5">
        <v>881.11</v>
      </c>
      <c r="E539" s="5">
        <v>881.11</v>
      </c>
      <c r="F539" s="195">
        <f t="shared" si="8"/>
        <v>100</v>
      </c>
    </row>
    <row r="540" spans="1:6" ht="47.25" outlineLevel="7">
      <c r="A540" s="4" t="s">
        <v>120</v>
      </c>
      <c r="B540" s="4" t="s">
        <v>17</v>
      </c>
      <c r="C540" s="6" t="s">
        <v>18</v>
      </c>
      <c r="D540" s="5">
        <v>554.04999999999995</v>
      </c>
      <c r="E540" s="5">
        <v>554.04999999999995</v>
      </c>
      <c r="F540" s="195">
        <f t="shared" si="8"/>
        <v>100</v>
      </c>
    </row>
    <row r="541" spans="1:6" ht="31.5" outlineLevel="7">
      <c r="A541" s="4" t="s">
        <v>120</v>
      </c>
      <c r="B541" s="4" t="s">
        <v>384</v>
      </c>
      <c r="C541" s="6" t="s">
        <v>385</v>
      </c>
      <c r="D541" s="5">
        <v>29.44</v>
      </c>
      <c r="E541" s="5">
        <v>29.44</v>
      </c>
      <c r="F541" s="195">
        <f t="shared" si="8"/>
        <v>100</v>
      </c>
    </row>
    <row r="542" spans="1:6" ht="47.25">
      <c r="A542" s="4" t="s">
        <v>122</v>
      </c>
      <c r="B542" s="4"/>
      <c r="C542" s="6" t="s">
        <v>123</v>
      </c>
      <c r="D542" s="5">
        <v>12550.69</v>
      </c>
      <c r="E542" s="5">
        <v>10641.23</v>
      </c>
      <c r="F542" s="195">
        <f t="shared" si="8"/>
        <v>84.786015748934915</v>
      </c>
    </row>
    <row r="543" spans="1:6" ht="63" outlineLevel="1">
      <c r="A543" s="4" t="s">
        <v>443</v>
      </c>
      <c r="B543" s="4"/>
      <c r="C543" s="6" t="s">
        <v>444</v>
      </c>
      <c r="D543" s="5">
        <v>285.14999999999998</v>
      </c>
      <c r="E543" s="5">
        <v>285.14999999999998</v>
      </c>
      <c r="F543" s="195">
        <f t="shared" si="8"/>
        <v>100</v>
      </c>
    </row>
    <row r="544" spans="1:6" ht="47.25" outlineLevel="7">
      <c r="A544" s="4" t="s">
        <v>443</v>
      </c>
      <c r="B544" s="4" t="s">
        <v>17</v>
      </c>
      <c r="C544" s="6" t="s">
        <v>18</v>
      </c>
      <c r="D544" s="5">
        <v>285.14999999999998</v>
      </c>
      <c r="E544" s="5">
        <v>285.14999999999998</v>
      </c>
      <c r="F544" s="195">
        <f t="shared" si="8"/>
        <v>100</v>
      </c>
    </row>
    <row r="545" spans="1:6" ht="31.5" outlineLevel="1">
      <c r="A545" s="4" t="s">
        <v>888</v>
      </c>
      <c r="B545" s="4"/>
      <c r="C545" s="6" t="s">
        <v>889</v>
      </c>
      <c r="D545" s="5">
        <v>25</v>
      </c>
      <c r="E545" s="5">
        <v>25</v>
      </c>
      <c r="F545" s="195">
        <f t="shared" si="8"/>
        <v>100</v>
      </c>
    </row>
    <row r="546" spans="1:6" ht="31.5" outlineLevel="7">
      <c r="A546" s="4" t="s">
        <v>888</v>
      </c>
      <c r="B546" s="4" t="s">
        <v>384</v>
      </c>
      <c r="C546" s="6" t="s">
        <v>385</v>
      </c>
      <c r="D546" s="5">
        <v>25</v>
      </c>
      <c r="E546" s="5">
        <v>25</v>
      </c>
      <c r="F546" s="195">
        <f t="shared" si="8"/>
        <v>100</v>
      </c>
    </row>
    <row r="547" spans="1:6" ht="31.5" outlineLevel="1">
      <c r="A547" s="4" t="s">
        <v>382</v>
      </c>
      <c r="B547" s="4"/>
      <c r="C547" s="6" t="s">
        <v>383</v>
      </c>
      <c r="D547" s="5">
        <v>4667.5</v>
      </c>
      <c r="E547" s="5">
        <v>2800.34</v>
      </c>
      <c r="F547" s="195">
        <f t="shared" si="8"/>
        <v>59.996572040707022</v>
      </c>
    </row>
    <row r="548" spans="1:6" ht="47.25" outlineLevel="7">
      <c r="A548" s="4" t="s">
        <v>382</v>
      </c>
      <c r="B548" s="4" t="s">
        <v>17</v>
      </c>
      <c r="C548" s="6" t="s">
        <v>18</v>
      </c>
      <c r="D548" s="5">
        <v>30</v>
      </c>
      <c r="E548" s="5">
        <v>30</v>
      </c>
      <c r="F548" s="195">
        <f t="shared" si="8"/>
        <v>100</v>
      </c>
    </row>
    <row r="549" spans="1:6" ht="31.5" outlineLevel="7">
      <c r="A549" s="4" t="s">
        <v>382</v>
      </c>
      <c r="B549" s="4" t="s">
        <v>384</v>
      </c>
      <c r="C549" s="6" t="s">
        <v>385</v>
      </c>
      <c r="D549" s="5">
        <v>78.430000000000007</v>
      </c>
      <c r="E549" s="5">
        <v>78.430000000000007</v>
      </c>
      <c r="F549" s="195">
        <f t="shared" si="8"/>
        <v>100</v>
      </c>
    </row>
    <row r="550" spans="1:6" ht="63" outlineLevel="7">
      <c r="A550" s="4" t="s">
        <v>382</v>
      </c>
      <c r="B550" s="4" t="s">
        <v>79</v>
      </c>
      <c r="C550" s="6" t="s">
        <v>80</v>
      </c>
      <c r="D550" s="5">
        <v>2632.33</v>
      </c>
      <c r="E550" s="5">
        <v>2632.33</v>
      </c>
      <c r="F550" s="195">
        <f t="shared" si="8"/>
        <v>100</v>
      </c>
    </row>
    <row r="551" spans="1:6" ht="15.75" outlineLevel="7">
      <c r="A551" s="4" t="s">
        <v>382</v>
      </c>
      <c r="B551" s="4" t="s">
        <v>21</v>
      </c>
      <c r="C551" s="6" t="s">
        <v>22</v>
      </c>
      <c r="D551" s="5">
        <v>1926.74</v>
      </c>
      <c r="E551" s="5">
        <v>59.58</v>
      </c>
      <c r="F551" s="195">
        <f t="shared" si="8"/>
        <v>3.092269844400386</v>
      </c>
    </row>
    <row r="552" spans="1:6" ht="15.75" outlineLevel="1">
      <c r="A552" s="4" t="s">
        <v>386</v>
      </c>
      <c r="B552" s="4"/>
      <c r="C552" s="6" t="s">
        <v>387</v>
      </c>
      <c r="D552" s="5">
        <v>2122</v>
      </c>
      <c r="E552" s="5">
        <v>2121.39</v>
      </c>
      <c r="F552" s="195">
        <f t="shared" si="8"/>
        <v>99.971253534401512</v>
      </c>
    </row>
    <row r="553" spans="1:6" ht="63" outlineLevel="7">
      <c r="A553" s="4" t="s">
        <v>386</v>
      </c>
      <c r="B553" s="4" t="s">
        <v>79</v>
      </c>
      <c r="C553" s="6" t="s">
        <v>80</v>
      </c>
      <c r="D553" s="5">
        <v>2121.39</v>
      </c>
      <c r="E553" s="5">
        <v>2121.39</v>
      </c>
      <c r="F553" s="195">
        <f t="shared" si="8"/>
        <v>100</v>
      </c>
    </row>
    <row r="554" spans="1:6" ht="15.75" outlineLevel="7">
      <c r="A554" s="4" t="s">
        <v>386</v>
      </c>
      <c r="B554" s="4" t="s">
        <v>21</v>
      </c>
      <c r="C554" s="6" t="s">
        <v>22</v>
      </c>
      <c r="D554" s="5">
        <v>0.61</v>
      </c>
      <c r="E554" s="5">
        <v>0</v>
      </c>
      <c r="F554" s="195">
        <f t="shared" si="8"/>
        <v>0</v>
      </c>
    </row>
    <row r="555" spans="1:6" ht="63" outlineLevel="1">
      <c r="A555" s="4" t="s">
        <v>124</v>
      </c>
      <c r="B555" s="4"/>
      <c r="C555" s="6" t="s">
        <v>125</v>
      </c>
      <c r="D555" s="5">
        <v>502.1</v>
      </c>
      <c r="E555" s="5">
        <v>467.62</v>
      </c>
      <c r="F555" s="195">
        <f t="shared" si="8"/>
        <v>93.132842063333996</v>
      </c>
    </row>
    <row r="556" spans="1:6" ht="15.75" outlineLevel="7">
      <c r="A556" s="4" t="s">
        <v>124</v>
      </c>
      <c r="B556" s="4" t="s">
        <v>21</v>
      </c>
      <c r="C556" s="6" t="s">
        <v>22</v>
      </c>
      <c r="D556" s="5">
        <v>502.1</v>
      </c>
      <c r="E556" s="5">
        <v>467.62</v>
      </c>
      <c r="F556" s="195">
        <f t="shared" si="8"/>
        <v>93.132842063333996</v>
      </c>
    </row>
    <row r="557" spans="1:6" ht="47.25" outlineLevel="1">
      <c r="A557" s="4" t="s">
        <v>890</v>
      </c>
      <c r="B557" s="4"/>
      <c r="C557" s="6" t="s">
        <v>891</v>
      </c>
      <c r="D557" s="5">
        <v>32.270000000000003</v>
      </c>
      <c r="E557" s="5">
        <v>32.270000000000003</v>
      </c>
      <c r="F557" s="195">
        <f t="shared" si="8"/>
        <v>100</v>
      </c>
    </row>
    <row r="558" spans="1:6" ht="47.25" outlineLevel="7">
      <c r="A558" s="4" t="s">
        <v>890</v>
      </c>
      <c r="B558" s="4" t="s">
        <v>17</v>
      </c>
      <c r="C558" s="6" t="s">
        <v>18</v>
      </c>
      <c r="D558" s="5">
        <v>32.270000000000003</v>
      </c>
      <c r="E558" s="5">
        <v>32.270000000000003</v>
      </c>
      <c r="F558" s="195">
        <f t="shared" si="8"/>
        <v>100</v>
      </c>
    </row>
    <row r="559" spans="1:6" ht="63" outlineLevel="1">
      <c r="A559" s="4" t="s">
        <v>919</v>
      </c>
      <c r="B559" s="4"/>
      <c r="C559" s="6" t="s">
        <v>920</v>
      </c>
      <c r="D559" s="5">
        <v>15</v>
      </c>
      <c r="E559" s="5">
        <v>15</v>
      </c>
      <c r="F559" s="195">
        <f t="shared" si="8"/>
        <v>100</v>
      </c>
    </row>
    <row r="560" spans="1:6" ht="47.25" outlineLevel="7">
      <c r="A560" s="4" t="s">
        <v>919</v>
      </c>
      <c r="B560" s="4" t="s">
        <v>17</v>
      </c>
      <c r="C560" s="6" t="s">
        <v>18</v>
      </c>
      <c r="D560" s="5">
        <v>15</v>
      </c>
      <c r="E560" s="5">
        <v>15</v>
      </c>
      <c r="F560" s="195">
        <f t="shared" si="8"/>
        <v>100</v>
      </c>
    </row>
    <row r="561" spans="1:6" ht="78.75" outlineLevel="1">
      <c r="A561" s="4" t="s">
        <v>447</v>
      </c>
      <c r="B561" s="4"/>
      <c r="C561" s="6" t="s">
        <v>448</v>
      </c>
      <c r="D561" s="5">
        <v>4752.8999999999996</v>
      </c>
      <c r="E561" s="5">
        <v>4746.96</v>
      </c>
      <c r="F561" s="195">
        <f t="shared" si="8"/>
        <v>99.875023669759528</v>
      </c>
    </row>
    <row r="562" spans="1:6" ht="31.5" outlineLevel="7">
      <c r="A562" s="4" t="s">
        <v>447</v>
      </c>
      <c r="B562" s="4" t="s">
        <v>384</v>
      </c>
      <c r="C562" s="6" t="s">
        <v>385</v>
      </c>
      <c r="D562" s="5">
        <v>4752.8999999999996</v>
      </c>
      <c r="E562" s="5">
        <v>4746.96</v>
      </c>
      <c r="F562" s="195">
        <f t="shared" si="8"/>
        <v>99.875023669759528</v>
      </c>
    </row>
    <row r="563" spans="1:6" ht="94.5" outlineLevel="1">
      <c r="A563" s="4" t="s">
        <v>126</v>
      </c>
      <c r="B563" s="4"/>
      <c r="C563" s="6" t="s">
        <v>127</v>
      </c>
      <c r="D563" s="5">
        <v>1.27</v>
      </c>
      <c r="E563" s="5">
        <v>0</v>
      </c>
      <c r="F563" s="195">
        <f t="shared" si="8"/>
        <v>0</v>
      </c>
    </row>
    <row r="564" spans="1:6" ht="15.75" outlineLevel="7">
      <c r="A564" s="4" t="s">
        <v>126</v>
      </c>
      <c r="B564" s="4" t="s">
        <v>21</v>
      </c>
      <c r="C564" s="6" t="s">
        <v>22</v>
      </c>
      <c r="D564" s="5">
        <v>1.27</v>
      </c>
      <c r="E564" s="5">
        <v>0</v>
      </c>
      <c r="F564" s="195">
        <f t="shared" si="8"/>
        <v>0</v>
      </c>
    </row>
    <row r="565" spans="1:6" ht="65.25" customHeight="1" outlineLevel="1">
      <c r="A565" s="4" t="s">
        <v>458</v>
      </c>
      <c r="B565" s="4"/>
      <c r="C565" s="6" t="s">
        <v>459</v>
      </c>
      <c r="D565" s="5">
        <v>147.5</v>
      </c>
      <c r="E565" s="5">
        <v>147.5</v>
      </c>
      <c r="F565" s="195">
        <f t="shared" si="8"/>
        <v>100</v>
      </c>
    </row>
    <row r="566" spans="1:6" ht="53.25" customHeight="1" outlineLevel="7">
      <c r="A566" s="4" t="s">
        <v>458</v>
      </c>
      <c r="B566" s="4" t="s">
        <v>17</v>
      </c>
      <c r="C566" s="6" t="s">
        <v>18</v>
      </c>
      <c r="D566" s="5">
        <v>147.5</v>
      </c>
      <c r="E566" s="5">
        <v>147.5</v>
      </c>
      <c r="F566" s="195">
        <f t="shared" si="8"/>
        <v>100</v>
      </c>
    </row>
    <row r="567" spans="1:6" ht="28.5" customHeight="1">
      <c r="A567" s="22"/>
      <c r="B567" s="22"/>
      <c r="C567" s="23" t="s">
        <v>560</v>
      </c>
      <c r="D567" s="205">
        <v>909593.16</v>
      </c>
      <c r="E567" s="205">
        <v>882749.09</v>
      </c>
      <c r="F567" s="196">
        <f t="shared" si="8"/>
        <v>97.048782776686664</v>
      </c>
    </row>
    <row r="570" spans="1:6" ht="12.75" customHeight="1">
      <c r="D570" s="18"/>
      <c r="E570" s="18"/>
    </row>
  </sheetData>
  <mergeCells count="3">
    <mergeCell ref="A5:G5"/>
    <mergeCell ref="A6:F6"/>
    <mergeCell ref="A7:F7"/>
  </mergeCells>
  <pageMargins left="0.55118110236220474" right="0.35433070866141736" top="0.39370078740157483" bottom="0.19685039370078741"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dimension ref="A1:H24"/>
  <sheetViews>
    <sheetView view="pageBreakPreview" topLeftCell="A10" zoomScaleSheetLayoutView="100" workbookViewId="0">
      <selection activeCell="C12" sqref="C12"/>
    </sheetView>
  </sheetViews>
  <sheetFormatPr defaultRowHeight="12.75"/>
  <cols>
    <col min="1" max="1" width="10.28515625" style="25" customWidth="1"/>
    <col min="2" max="2" width="30.140625" style="25" customWidth="1"/>
    <col min="3" max="3" width="45.7109375" style="25" customWidth="1"/>
    <col min="4" max="4" width="16.5703125" style="25" customWidth="1"/>
    <col min="5" max="5" width="16" style="25" customWidth="1"/>
    <col min="6" max="6" width="4.42578125" style="25" customWidth="1"/>
    <col min="7" max="256" width="9.140625" style="25"/>
    <col min="257" max="257" width="10.28515625" style="25" customWidth="1"/>
    <col min="258" max="258" width="30.140625" style="25" customWidth="1"/>
    <col min="259" max="259" width="45.7109375" style="25" customWidth="1"/>
    <col min="260" max="260" width="16.5703125" style="25" customWidth="1"/>
    <col min="261" max="261" width="16" style="25" customWidth="1"/>
    <col min="262" max="262" width="13.7109375" style="25" customWidth="1"/>
    <col min="263" max="512" width="9.140625" style="25"/>
    <col min="513" max="513" width="10.28515625" style="25" customWidth="1"/>
    <col min="514" max="514" width="30.140625" style="25" customWidth="1"/>
    <col min="515" max="515" width="45.7109375" style="25" customWidth="1"/>
    <col min="516" max="516" width="16.5703125" style="25" customWidth="1"/>
    <col min="517" max="517" width="16" style="25" customWidth="1"/>
    <col min="518" max="518" width="13.7109375" style="25" customWidth="1"/>
    <col min="519" max="768" width="9.140625" style="25"/>
    <col min="769" max="769" width="10.28515625" style="25" customWidth="1"/>
    <col min="770" max="770" width="30.140625" style="25" customWidth="1"/>
    <col min="771" max="771" width="45.7109375" style="25" customWidth="1"/>
    <col min="772" max="772" width="16.5703125" style="25" customWidth="1"/>
    <col min="773" max="773" width="16" style="25" customWidth="1"/>
    <col min="774" max="774" width="13.7109375" style="25" customWidth="1"/>
    <col min="775" max="1024" width="9.140625" style="25"/>
    <col min="1025" max="1025" width="10.28515625" style="25" customWidth="1"/>
    <col min="1026" max="1026" width="30.140625" style="25" customWidth="1"/>
    <col min="1027" max="1027" width="45.7109375" style="25" customWidth="1"/>
    <col min="1028" max="1028" width="16.5703125" style="25" customWidth="1"/>
    <col min="1029" max="1029" width="16" style="25" customWidth="1"/>
    <col min="1030" max="1030" width="13.7109375" style="25" customWidth="1"/>
    <col min="1031" max="1280" width="9.140625" style="25"/>
    <col min="1281" max="1281" width="10.28515625" style="25" customWidth="1"/>
    <col min="1282" max="1282" width="30.140625" style="25" customWidth="1"/>
    <col min="1283" max="1283" width="45.7109375" style="25" customWidth="1"/>
    <col min="1284" max="1284" width="16.5703125" style="25" customWidth="1"/>
    <col min="1285" max="1285" width="16" style="25" customWidth="1"/>
    <col min="1286" max="1286" width="13.7109375" style="25" customWidth="1"/>
    <col min="1287" max="1536" width="9.140625" style="25"/>
    <col min="1537" max="1537" width="10.28515625" style="25" customWidth="1"/>
    <col min="1538" max="1538" width="30.140625" style="25" customWidth="1"/>
    <col min="1539" max="1539" width="45.7109375" style="25" customWidth="1"/>
    <col min="1540" max="1540" width="16.5703125" style="25" customWidth="1"/>
    <col min="1541" max="1541" width="16" style="25" customWidth="1"/>
    <col min="1542" max="1542" width="13.7109375" style="25" customWidth="1"/>
    <col min="1543" max="1792" width="9.140625" style="25"/>
    <col min="1793" max="1793" width="10.28515625" style="25" customWidth="1"/>
    <col min="1794" max="1794" width="30.140625" style="25" customWidth="1"/>
    <col min="1795" max="1795" width="45.7109375" style="25" customWidth="1"/>
    <col min="1796" max="1796" width="16.5703125" style="25" customWidth="1"/>
    <col min="1797" max="1797" width="16" style="25" customWidth="1"/>
    <col min="1798" max="1798" width="13.7109375" style="25" customWidth="1"/>
    <col min="1799" max="2048" width="9.140625" style="25"/>
    <col min="2049" max="2049" width="10.28515625" style="25" customWidth="1"/>
    <col min="2050" max="2050" width="30.140625" style="25" customWidth="1"/>
    <col min="2051" max="2051" width="45.7109375" style="25" customWidth="1"/>
    <col min="2052" max="2052" width="16.5703125" style="25" customWidth="1"/>
    <col min="2053" max="2053" width="16" style="25" customWidth="1"/>
    <col min="2054" max="2054" width="13.7109375" style="25" customWidth="1"/>
    <col min="2055" max="2304" width="9.140625" style="25"/>
    <col min="2305" max="2305" width="10.28515625" style="25" customWidth="1"/>
    <col min="2306" max="2306" width="30.140625" style="25" customWidth="1"/>
    <col min="2307" max="2307" width="45.7109375" style="25" customWidth="1"/>
    <col min="2308" max="2308" width="16.5703125" style="25" customWidth="1"/>
    <col min="2309" max="2309" width="16" style="25" customWidth="1"/>
    <col min="2310" max="2310" width="13.7109375" style="25" customWidth="1"/>
    <col min="2311" max="2560" width="9.140625" style="25"/>
    <col min="2561" max="2561" width="10.28515625" style="25" customWidth="1"/>
    <col min="2562" max="2562" width="30.140625" style="25" customWidth="1"/>
    <col min="2563" max="2563" width="45.7109375" style="25" customWidth="1"/>
    <col min="2564" max="2564" width="16.5703125" style="25" customWidth="1"/>
    <col min="2565" max="2565" width="16" style="25" customWidth="1"/>
    <col min="2566" max="2566" width="13.7109375" style="25" customWidth="1"/>
    <col min="2567" max="2816" width="9.140625" style="25"/>
    <col min="2817" max="2817" width="10.28515625" style="25" customWidth="1"/>
    <col min="2818" max="2818" width="30.140625" style="25" customWidth="1"/>
    <col min="2819" max="2819" width="45.7109375" style="25" customWidth="1"/>
    <col min="2820" max="2820" width="16.5703125" style="25" customWidth="1"/>
    <col min="2821" max="2821" width="16" style="25" customWidth="1"/>
    <col min="2822" max="2822" width="13.7109375" style="25" customWidth="1"/>
    <col min="2823" max="3072" width="9.140625" style="25"/>
    <col min="3073" max="3073" width="10.28515625" style="25" customWidth="1"/>
    <col min="3074" max="3074" width="30.140625" style="25" customWidth="1"/>
    <col min="3075" max="3075" width="45.7109375" style="25" customWidth="1"/>
    <col min="3076" max="3076" width="16.5703125" style="25" customWidth="1"/>
    <col min="3077" max="3077" width="16" style="25" customWidth="1"/>
    <col min="3078" max="3078" width="13.7109375" style="25" customWidth="1"/>
    <col min="3079" max="3328" width="9.140625" style="25"/>
    <col min="3329" max="3329" width="10.28515625" style="25" customWidth="1"/>
    <col min="3330" max="3330" width="30.140625" style="25" customWidth="1"/>
    <col min="3331" max="3331" width="45.7109375" style="25" customWidth="1"/>
    <col min="3332" max="3332" width="16.5703125" style="25" customWidth="1"/>
    <col min="3333" max="3333" width="16" style="25" customWidth="1"/>
    <col min="3334" max="3334" width="13.7109375" style="25" customWidth="1"/>
    <col min="3335" max="3584" width="9.140625" style="25"/>
    <col min="3585" max="3585" width="10.28515625" style="25" customWidth="1"/>
    <col min="3586" max="3586" width="30.140625" style="25" customWidth="1"/>
    <col min="3587" max="3587" width="45.7109375" style="25" customWidth="1"/>
    <col min="3588" max="3588" width="16.5703125" style="25" customWidth="1"/>
    <col min="3589" max="3589" width="16" style="25" customWidth="1"/>
    <col min="3590" max="3590" width="13.7109375" style="25" customWidth="1"/>
    <col min="3591" max="3840" width="9.140625" style="25"/>
    <col min="3841" max="3841" width="10.28515625" style="25" customWidth="1"/>
    <col min="3842" max="3842" width="30.140625" style="25" customWidth="1"/>
    <col min="3843" max="3843" width="45.7109375" style="25" customWidth="1"/>
    <col min="3844" max="3844" width="16.5703125" style="25" customWidth="1"/>
    <col min="3845" max="3845" width="16" style="25" customWidth="1"/>
    <col min="3846" max="3846" width="13.7109375" style="25" customWidth="1"/>
    <col min="3847" max="4096" width="9.140625" style="25"/>
    <col min="4097" max="4097" width="10.28515625" style="25" customWidth="1"/>
    <col min="4098" max="4098" width="30.140625" style="25" customWidth="1"/>
    <col min="4099" max="4099" width="45.7109375" style="25" customWidth="1"/>
    <col min="4100" max="4100" width="16.5703125" style="25" customWidth="1"/>
    <col min="4101" max="4101" width="16" style="25" customWidth="1"/>
    <col min="4102" max="4102" width="13.7109375" style="25" customWidth="1"/>
    <col min="4103" max="4352" width="9.140625" style="25"/>
    <col min="4353" max="4353" width="10.28515625" style="25" customWidth="1"/>
    <col min="4354" max="4354" width="30.140625" style="25" customWidth="1"/>
    <col min="4355" max="4355" width="45.7109375" style="25" customWidth="1"/>
    <col min="4356" max="4356" width="16.5703125" style="25" customWidth="1"/>
    <col min="4357" max="4357" width="16" style="25" customWidth="1"/>
    <col min="4358" max="4358" width="13.7109375" style="25" customWidth="1"/>
    <col min="4359" max="4608" width="9.140625" style="25"/>
    <col min="4609" max="4609" width="10.28515625" style="25" customWidth="1"/>
    <col min="4610" max="4610" width="30.140625" style="25" customWidth="1"/>
    <col min="4611" max="4611" width="45.7109375" style="25" customWidth="1"/>
    <col min="4612" max="4612" width="16.5703125" style="25" customWidth="1"/>
    <col min="4613" max="4613" width="16" style="25" customWidth="1"/>
    <col min="4614" max="4614" width="13.7109375" style="25" customWidth="1"/>
    <col min="4615" max="4864" width="9.140625" style="25"/>
    <col min="4865" max="4865" width="10.28515625" style="25" customWidth="1"/>
    <col min="4866" max="4866" width="30.140625" style="25" customWidth="1"/>
    <col min="4867" max="4867" width="45.7109375" style="25" customWidth="1"/>
    <col min="4868" max="4868" width="16.5703125" style="25" customWidth="1"/>
    <col min="4869" max="4869" width="16" style="25" customWidth="1"/>
    <col min="4870" max="4870" width="13.7109375" style="25" customWidth="1"/>
    <col min="4871" max="5120" width="9.140625" style="25"/>
    <col min="5121" max="5121" width="10.28515625" style="25" customWidth="1"/>
    <col min="5122" max="5122" width="30.140625" style="25" customWidth="1"/>
    <col min="5123" max="5123" width="45.7109375" style="25" customWidth="1"/>
    <col min="5124" max="5124" width="16.5703125" style="25" customWidth="1"/>
    <col min="5125" max="5125" width="16" style="25" customWidth="1"/>
    <col min="5126" max="5126" width="13.7109375" style="25" customWidth="1"/>
    <col min="5127" max="5376" width="9.140625" style="25"/>
    <col min="5377" max="5377" width="10.28515625" style="25" customWidth="1"/>
    <col min="5378" max="5378" width="30.140625" style="25" customWidth="1"/>
    <col min="5379" max="5379" width="45.7109375" style="25" customWidth="1"/>
    <col min="5380" max="5380" width="16.5703125" style="25" customWidth="1"/>
    <col min="5381" max="5381" width="16" style="25" customWidth="1"/>
    <col min="5382" max="5382" width="13.7109375" style="25" customWidth="1"/>
    <col min="5383" max="5632" width="9.140625" style="25"/>
    <col min="5633" max="5633" width="10.28515625" style="25" customWidth="1"/>
    <col min="5634" max="5634" width="30.140625" style="25" customWidth="1"/>
    <col min="5635" max="5635" width="45.7109375" style="25" customWidth="1"/>
    <col min="5636" max="5636" width="16.5703125" style="25" customWidth="1"/>
    <col min="5637" max="5637" width="16" style="25" customWidth="1"/>
    <col min="5638" max="5638" width="13.7109375" style="25" customWidth="1"/>
    <col min="5639" max="5888" width="9.140625" style="25"/>
    <col min="5889" max="5889" width="10.28515625" style="25" customWidth="1"/>
    <col min="5890" max="5890" width="30.140625" style="25" customWidth="1"/>
    <col min="5891" max="5891" width="45.7109375" style="25" customWidth="1"/>
    <col min="5892" max="5892" width="16.5703125" style="25" customWidth="1"/>
    <col min="5893" max="5893" width="16" style="25" customWidth="1"/>
    <col min="5894" max="5894" width="13.7109375" style="25" customWidth="1"/>
    <col min="5895" max="6144" width="9.140625" style="25"/>
    <col min="6145" max="6145" width="10.28515625" style="25" customWidth="1"/>
    <col min="6146" max="6146" width="30.140625" style="25" customWidth="1"/>
    <col min="6147" max="6147" width="45.7109375" style="25" customWidth="1"/>
    <col min="6148" max="6148" width="16.5703125" style="25" customWidth="1"/>
    <col min="6149" max="6149" width="16" style="25" customWidth="1"/>
    <col min="6150" max="6150" width="13.7109375" style="25" customWidth="1"/>
    <col min="6151" max="6400" width="9.140625" style="25"/>
    <col min="6401" max="6401" width="10.28515625" style="25" customWidth="1"/>
    <col min="6402" max="6402" width="30.140625" style="25" customWidth="1"/>
    <col min="6403" max="6403" width="45.7109375" style="25" customWidth="1"/>
    <col min="6404" max="6404" width="16.5703125" style="25" customWidth="1"/>
    <col min="6405" max="6405" width="16" style="25" customWidth="1"/>
    <col min="6406" max="6406" width="13.7109375" style="25" customWidth="1"/>
    <col min="6407" max="6656" width="9.140625" style="25"/>
    <col min="6657" max="6657" width="10.28515625" style="25" customWidth="1"/>
    <col min="6658" max="6658" width="30.140625" style="25" customWidth="1"/>
    <col min="6659" max="6659" width="45.7109375" style="25" customWidth="1"/>
    <col min="6660" max="6660" width="16.5703125" style="25" customWidth="1"/>
    <col min="6661" max="6661" width="16" style="25" customWidth="1"/>
    <col min="6662" max="6662" width="13.7109375" style="25" customWidth="1"/>
    <col min="6663" max="6912" width="9.140625" style="25"/>
    <col min="6913" max="6913" width="10.28515625" style="25" customWidth="1"/>
    <col min="6914" max="6914" width="30.140625" style="25" customWidth="1"/>
    <col min="6915" max="6915" width="45.7109375" style="25" customWidth="1"/>
    <col min="6916" max="6916" width="16.5703125" style="25" customWidth="1"/>
    <col min="6917" max="6917" width="16" style="25" customWidth="1"/>
    <col min="6918" max="6918" width="13.7109375" style="25" customWidth="1"/>
    <col min="6919" max="7168" width="9.140625" style="25"/>
    <col min="7169" max="7169" width="10.28515625" style="25" customWidth="1"/>
    <col min="7170" max="7170" width="30.140625" style="25" customWidth="1"/>
    <col min="7171" max="7171" width="45.7109375" style="25" customWidth="1"/>
    <col min="7172" max="7172" width="16.5703125" style="25" customWidth="1"/>
    <col min="7173" max="7173" width="16" style="25" customWidth="1"/>
    <col min="7174" max="7174" width="13.7109375" style="25" customWidth="1"/>
    <col min="7175" max="7424" width="9.140625" style="25"/>
    <col min="7425" max="7425" width="10.28515625" style="25" customWidth="1"/>
    <col min="7426" max="7426" width="30.140625" style="25" customWidth="1"/>
    <col min="7427" max="7427" width="45.7109375" style="25" customWidth="1"/>
    <col min="7428" max="7428" width="16.5703125" style="25" customWidth="1"/>
    <col min="7429" max="7429" width="16" style="25" customWidth="1"/>
    <col min="7430" max="7430" width="13.7109375" style="25" customWidth="1"/>
    <col min="7431" max="7680" width="9.140625" style="25"/>
    <col min="7681" max="7681" width="10.28515625" style="25" customWidth="1"/>
    <col min="7682" max="7682" width="30.140625" style="25" customWidth="1"/>
    <col min="7683" max="7683" width="45.7109375" style="25" customWidth="1"/>
    <col min="7684" max="7684" width="16.5703125" style="25" customWidth="1"/>
    <col min="7685" max="7685" width="16" style="25" customWidth="1"/>
    <col min="7686" max="7686" width="13.7109375" style="25" customWidth="1"/>
    <col min="7687" max="7936" width="9.140625" style="25"/>
    <col min="7937" max="7937" width="10.28515625" style="25" customWidth="1"/>
    <col min="7938" max="7938" width="30.140625" style="25" customWidth="1"/>
    <col min="7939" max="7939" width="45.7109375" style="25" customWidth="1"/>
    <col min="7940" max="7940" width="16.5703125" style="25" customWidth="1"/>
    <col min="7941" max="7941" width="16" style="25" customWidth="1"/>
    <col min="7942" max="7942" width="13.7109375" style="25" customWidth="1"/>
    <col min="7943" max="8192" width="9.140625" style="25"/>
    <col min="8193" max="8193" width="10.28515625" style="25" customWidth="1"/>
    <col min="8194" max="8194" width="30.140625" style="25" customWidth="1"/>
    <col min="8195" max="8195" width="45.7109375" style="25" customWidth="1"/>
    <col min="8196" max="8196" width="16.5703125" style="25" customWidth="1"/>
    <col min="8197" max="8197" width="16" style="25" customWidth="1"/>
    <col min="8198" max="8198" width="13.7109375" style="25" customWidth="1"/>
    <col min="8199" max="8448" width="9.140625" style="25"/>
    <col min="8449" max="8449" width="10.28515625" style="25" customWidth="1"/>
    <col min="8450" max="8450" width="30.140625" style="25" customWidth="1"/>
    <col min="8451" max="8451" width="45.7109375" style="25" customWidth="1"/>
    <col min="8452" max="8452" width="16.5703125" style="25" customWidth="1"/>
    <col min="8453" max="8453" width="16" style="25" customWidth="1"/>
    <col min="8454" max="8454" width="13.7109375" style="25" customWidth="1"/>
    <col min="8455" max="8704" width="9.140625" style="25"/>
    <col min="8705" max="8705" width="10.28515625" style="25" customWidth="1"/>
    <col min="8706" max="8706" width="30.140625" style="25" customWidth="1"/>
    <col min="8707" max="8707" width="45.7109375" style="25" customWidth="1"/>
    <col min="8708" max="8708" width="16.5703125" style="25" customWidth="1"/>
    <col min="8709" max="8709" width="16" style="25" customWidth="1"/>
    <col min="8710" max="8710" width="13.7109375" style="25" customWidth="1"/>
    <col min="8711" max="8960" width="9.140625" style="25"/>
    <col min="8961" max="8961" width="10.28515625" style="25" customWidth="1"/>
    <col min="8962" max="8962" width="30.140625" style="25" customWidth="1"/>
    <col min="8963" max="8963" width="45.7109375" style="25" customWidth="1"/>
    <col min="8964" max="8964" width="16.5703125" style="25" customWidth="1"/>
    <col min="8965" max="8965" width="16" style="25" customWidth="1"/>
    <col min="8966" max="8966" width="13.7109375" style="25" customWidth="1"/>
    <col min="8967" max="9216" width="9.140625" style="25"/>
    <col min="9217" max="9217" width="10.28515625" style="25" customWidth="1"/>
    <col min="9218" max="9218" width="30.140625" style="25" customWidth="1"/>
    <col min="9219" max="9219" width="45.7109375" style="25" customWidth="1"/>
    <col min="9220" max="9220" width="16.5703125" style="25" customWidth="1"/>
    <col min="9221" max="9221" width="16" style="25" customWidth="1"/>
    <col min="9222" max="9222" width="13.7109375" style="25" customWidth="1"/>
    <col min="9223" max="9472" width="9.140625" style="25"/>
    <col min="9473" max="9473" width="10.28515625" style="25" customWidth="1"/>
    <col min="9474" max="9474" width="30.140625" style="25" customWidth="1"/>
    <col min="9475" max="9475" width="45.7109375" style="25" customWidth="1"/>
    <col min="9476" max="9476" width="16.5703125" style="25" customWidth="1"/>
    <col min="9477" max="9477" width="16" style="25" customWidth="1"/>
    <col min="9478" max="9478" width="13.7109375" style="25" customWidth="1"/>
    <col min="9479" max="9728" width="9.140625" style="25"/>
    <col min="9729" max="9729" width="10.28515625" style="25" customWidth="1"/>
    <col min="9730" max="9730" width="30.140625" style="25" customWidth="1"/>
    <col min="9731" max="9731" width="45.7109375" style="25" customWidth="1"/>
    <col min="9732" max="9732" width="16.5703125" style="25" customWidth="1"/>
    <col min="9733" max="9733" width="16" style="25" customWidth="1"/>
    <col min="9734" max="9734" width="13.7109375" style="25" customWidth="1"/>
    <col min="9735" max="9984" width="9.140625" style="25"/>
    <col min="9985" max="9985" width="10.28515625" style="25" customWidth="1"/>
    <col min="9986" max="9986" width="30.140625" style="25" customWidth="1"/>
    <col min="9987" max="9987" width="45.7109375" style="25" customWidth="1"/>
    <col min="9988" max="9988" width="16.5703125" style="25" customWidth="1"/>
    <col min="9989" max="9989" width="16" style="25" customWidth="1"/>
    <col min="9990" max="9990" width="13.7109375" style="25" customWidth="1"/>
    <col min="9991" max="10240" width="9.140625" style="25"/>
    <col min="10241" max="10241" width="10.28515625" style="25" customWidth="1"/>
    <col min="10242" max="10242" width="30.140625" style="25" customWidth="1"/>
    <col min="10243" max="10243" width="45.7109375" style="25" customWidth="1"/>
    <col min="10244" max="10244" width="16.5703125" style="25" customWidth="1"/>
    <col min="10245" max="10245" width="16" style="25" customWidth="1"/>
    <col min="10246" max="10246" width="13.7109375" style="25" customWidth="1"/>
    <col min="10247" max="10496" width="9.140625" style="25"/>
    <col min="10497" max="10497" width="10.28515625" style="25" customWidth="1"/>
    <col min="10498" max="10498" width="30.140625" style="25" customWidth="1"/>
    <col min="10499" max="10499" width="45.7109375" style="25" customWidth="1"/>
    <col min="10500" max="10500" width="16.5703125" style="25" customWidth="1"/>
    <col min="10501" max="10501" width="16" style="25" customWidth="1"/>
    <col min="10502" max="10502" width="13.7109375" style="25" customWidth="1"/>
    <col min="10503" max="10752" width="9.140625" style="25"/>
    <col min="10753" max="10753" width="10.28515625" style="25" customWidth="1"/>
    <col min="10754" max="10754" width="30.140625" style="25" customWidth="1"/>
    <col min="10755" max="10755" width="45.7109375" style="25" customWidth="1"/>
    <col min="10756" max="10756" width="16.5703125" style="25" customWidth="1"/>
    <col min="10757" max="10757" width="16" style="25" customWidth="1"/>
    <col min="10758" max="10758" width="13.7109375" style="25" customWidth="1"/>
    <col min="10759" max="11008" width="9.140625" style="25"/>
    <col min="11009" max="11009" width="10.28515625" style="25" customWidth="1"/>
    <col min="11010" max="11010" width="30.140625" style="25" customWidth="1"/>
    <col min="11011" max="11011" width="45.7109375" style="25" customWidth="1"/>
    <col min="11012" max="11012" width="16.5703125" style="25" customWidth="1"/>
    <col min="11013" max="11013" width="16" style="25" customWidth="1"/>
    <col min="11014" max="11014" width="13.7109375" style="25" customWidth="1"/>
    <col min="11015" max="11264" width="9.140625" style="25"/>
    <col min="11265" max="11265" width="10.28515625" style="25" customWidth="1"/>
    <col min="11266" max="11266" width="30.140625" style="25" customWidth="1"/>
    <col min="11267" max="11267" width="45.7109375" style="25" customWidth="1"/>
    <col min="11268" max="11268" width="16.5703125" style="25" customWidth="1"/>
    <col min="11269" max="11269" width="16" style="25" customWidth="1"/>
    <col min="11270" max="11270" width="13.7109375" style="25" customWidth="1"/>
    <col min="11271" max="11520" width="9.140625" style="25"/>
    <col min="11521" max="11521" width="10.28515625" style="25" customWidth="1"/>
    <col min="11522" max="11522" width="30.140625" style="25" customWidth="1"/>
    <col min="11523" max="11523" width="45.7109375" style="25" customWidth="1"/>
    <col min="11524" max="11524" width="16.5703125" style="25" customWidth="1"/>
    <col min="11525" max="11525" width="16" style="25" customWidth="1"/>
    <col min="11526" max="11526" width="13.7109375" style="25" customWidth="1"/>
    <col min="11527" max="11776" width="9.140625" style="25"/>
    <col min="11777" max="11777" width="10.28515625" style="25" customWidth="1"/>
    <col min="11778" max="11778" width="30.140625" style="25" customWidth="1"/>
    <col min="11779" max="11779" width="45.7109375" style="25" customWidth="1"/>
    <col min="11780" max="11780" width="16.5703125" style="25" customWidth="1"/>
    <col min="11781" max="11781" width="16" style="25" customWidth="1"/>
    <col min="11782" max="11782" width="13.7109375" style="25" customWidth="1"/>
    <col min="11783" max="12032" width="9.140625" style="25"/>
    <col min="12033" max="12033" width="10.28515625" style="25" customWidth="1"/>
    <col min="12034" max="12034" width="30.140625" style="25" customWidth="1"/>
    <col min="12035" max="12035" width="45.7109375" style="25" customWidth="1"/>
    <col min="12036" max="12036" width="16.5703125" style="25" customWidth="1"/>
    <col min="12037" max="12037" width="16" style="25" customWidth="1"/>
    <col min="12038" max="12038" width="13.7109375" style="25" customWidth="1"/>
    <col min="12039" max="12288" width="9.140625" style="25"/>
    <col min="12289" max="12289" width="10.28515625" style="25" customWidth="1"/>
    <col min="12290" max="12290" width="30.140625" style="25" customWidth="1"/>
    <col min="12291" max="12291" width="45.7109375" style="25" customWidth="1"/>
    <col min="12292" max="12292" width="16.5703125" style="25" customWidth="1"/>
    <col min="12293" max="12293" width="16" style="25" customWidth="1"/>
    <col min="12294" max="12294" width="13.7109375" style="25" customWidth="1"/>
    <col min="12295" max="12544" width="9.140625" style="25"/>
    <col min="12545" max="12545" width="10.28515625" style="25" customWidth="1"/>
    <col min="12546" max="12546" width="30.140625" style="25" customWidth="1"/>
    <col min="12547" max="12547" width="45.7109375" style="25" customWidth="1"/>
    <col min="12548" max="12548" width="16.5703125" style="25" customWidth="1"/>
    <col min="12549" max="12549" width="16" style="25" customWidth="1"/>
    <col min="12550" max="12550" width="13.7109375" style="25" customWidth="1"/>
    <col min="12551" max="12800" width="9.140625" style="25"/>
    <col min="12801" max="12801" width="10.28515625" style="25" customWidth="1"/>
    <col min="12802" max="12802" width="30.140625" style="25" customWidth="1"/>
    <col min="12803" max="12803" width="45.7109375" style="25" customWidth="1"/>
    <col min="12804" max="12804" width="16.5703125" style="25" customWidth="1"/>
    <col min="12805" max="12805" width="16" style="25" customWidth="1"/>
    <col min="12806" max="12806" width="13.7109375" style="25" customWidth="1"/>
    <col min="12807" max="13056" width="9.140625" style="25"/>
    <col min="13057" max="13057" width="10.28515625" style="25" customWidth="1"/>
    <col min="13058" max="13058" width="30.140625" style="25" customWidth="1"/>
    <col min="13059" max="13059" width="45.7109375" style="25" customWidth="1"/>
    <col min="13060" max="13060" width="16.5703125" style="25" customWidth="1"/>
    <col min="13061" max="13061" width="16" style="25" customWidth="1"/>
    <col min="13062" max="13062" width="13.7109375" style="25" customWidth="1"/>
    <col min="13063" max="13312" width="9.140625" style="25"/>
    <col min="13313" max="13313" width="10.28515625" style="25" customWidth="1"/>
    <col min="13314" max="13314" width="30.140625" style="25" customWidth="1"/>
    <col min="13315" max="13315" width="45.7109375" style="25" customWidth="1"/>
    <col min="13316" max="13316" width="16.5703125" style="25" customWidth="1"/>
    <col min="13317" max="13317" width="16" style="25" customWidth="1"/>
    <col min="13318" max="13318" width="13.7109375" style="25" customWidth="1"/>
    <col min="13319" max="13568" width="9.140625" style="25"/>
    <col min="13569" max="13569" width="10.28515625" style="25" customWidth="1"/>
    <col min="13570" max="13570" width="30.140625" style="25" customWidth="1"/>
    <col min="13571" max="13571" width="45.7109375" style="25" customWidth="1"/>
    <col min="13572" max="13572" width="16.5703125" style="25" customWidth="1"/>
    <col min="13573" max="13573" width="16" style="25" customWidth="1"/>
    <col min="13574" max="13574" width="13.7109375" style="25" customWidth="1"/>
    <col min="13575" max="13824" width="9.140625" style="25"/>
    <col min="13825" max="13825" width="10.28515625" style="25" customWidth="1"/>
    <col min="13826" max="13826" width="30.140625" style="25" customWidth="1"/>
    <col min="13827" max="13827" width="45.7109375" style="25" customWidth="1"/>
    <col min="13828" max="13828" width="16.5703125" style="25" customWidth="1"/>
    <col min="13829" max="13829" width="16" style="25" customWidth="1"/>
    <col min="13830" max="13830" width="13.7109375" style="25" customWidth="1"/>
    <col min="13831" max="14080" width="9.140625" style="25"/>
    <col min="14081" max="14081" width="10.28515625" style="25" customWidth="1"/>
    <col min="14082" max="14082" width="30.140625" style="25" customWidth="1"/>
    <col min="14083" max="14083" width="45.7109375" style="25" customWidth="1"/>
    <col min="14084" max="14084" width="16.5703125" style="25" customWidth="1"/>
    <col min="14085" max="14085" width="16" style="25" customWidth="1"/>
    <col min="14086" max="14086" width="13.7109375" style="25" customWidth="1"/>
    <col min="14087" max="14336" width="9.140625" style="25"/>
    <col min="14337" max="14337" width="10.28515625" style="25" customWidth="1"/>
    <col min="14338" max="14338" width="30.140625" style="25" customWidth="1"/>
    <col min="14339" max="14339" width="45.7109375" style="25" customWidth="1"/>
    <col min="14340" max="14340" width="16.5703125" style="25" customWidth="1"/>
    <col min="14341" max="14341" width="16" style="25" customWidth="1"/>
    <col min="14342" max="14342" width="13.7109375" style="25" customWidth="1"/>
    <col min="14343" max="14592" width="9.140625" style="25"/>
    <col min="14593" max="14593" width="10.28515625" style="25" customWidth="1"/>
    <col min="14594" max="14594" width="30.140625" style="25" customWidth="1"/>
    <col min="14595" max="14595" width="45.7109375" style="25" customWidth="1"/>
    <col min="14596" max="14596" width="16.5703125" style="25" customWidth="1"/>
    <col min="14597" max="14597" width="16" style="25" customWidth="1"/>
    <col min="14598" max="14598" width="13.7109375" style="25" customWidth="1"/>
    <col min="14599" max="14848" width="9.140625" style="25"/>
    <col min="14849" max="14849" width="10.28515625" style="25" customWidth="1"/>
    <col min="14850" max="14850" width="30.140625" style="25" customWidth="1"/>
    <col min="14851" max="14851" width="45.7109375" style="25" customWidth="1"/>
    <col min="14852" max="14852" width="16.5703125" style="25" customWidth="1"/>
    <col min="14853" max="14853" width="16" style="25" customWidth="1"/>
    <col min="14854" max="14854" width="13.7109375" style="25" customWidth="1"/>
    <col min="14855" max="15104" width="9.140625" style="25"/>
    <col min="15105" max="15105" width="10.28515625" style="25" customWidth="1"/>
    <col min="15106" max="15106" width="30.140625" style="25" customWidth="1"/>
    <col min="15107" max="15107" width="45.7109375" style="25" customWidth="1"/>
    <col min="15108" max="15108" width="16.5703125" style="25" customWidth="1"/>
    <col min="15109" max="15109" width="16" style="25" customWidth="1"/>
    <col min="15110" max="15110" width="13.7109375" style="25" customWidth="1"/>
    <col min="15111" max="15360" width="9.140625" style="25"/>
    <col min="15361" max="15361" width="10.28515625" style="25" customWidth="1"/>
    <col min="15362" max="15362" width="30.140625" style="25" customWidth="1"/>
    <col min="15363" max="15363" width="45.7109375" style="25" customWidth="1"/>
    <col min="15364" max="15364" width="16.5703125" style="25" customWidth="1"/>
    <col min="15365" max="15365" width="16" style="25" customWidth="1"/>
    <col min="15366" max="15366" width="13.7109375" style="25" customWidth="1"/>
    <col min="15367" max="15616" width="9.140625" style="25"/>
    <col min="15617" max="15617" width="10.28515625" style="25" customWidth="1"/>
    <col min="15618" max="15618" width="30.140625" style="25" customWidth="1"/>
    <col min="15619" max="15619" width="45.7109375" style="25" customWidth="1"/>
    <col min="15620" max="15620" width="16.5703125" style="25" customWidth="1"/>
    <col min="15621" max="15621" width="16" style="25" customWidth="1"/>
    <col min="15622" max="15622" width="13.7109375" style="25" customWidth="1"/>
    <col min="15623" max="15872" width="9.140625" style="25"/>
    <col min="15873" max="15873" width="10.28515625" style="25" customWidth="1"/>
    <col min="15874" max="15874" width="30.140625" style="25" customWidth="1"/>
    <col min="15875" max="15875" width="45.7109375" style="25" customWidth="1"/>
    <col min="15876" max="15876" width="16.5703125" style="25" customWidth="1"/>
    <col min="15877" max="15877" width="16" style="25" customWidth="1"/>
    <col min="15878" max="15878" width="13.7109375" style="25" customWidth="1"/>
    <col min="15879" max="16128" width="9.140625" style="25"/>
    <col min="16129" max="16129" width="10.28515625" style="25" customWidth="1"/>
    <col min="16130" max="16130" width="30.140625" style="25" customWidth="1"/>
    <col min="16131" max="16131" width="45.7109375" style="25" customWidth="1"/>
    <col min="16132" max="16132" width="16.5703125" style="25" customWidth="1"/>
    <col min="16133" max="16133" width="16" style="25" customWidth="1"/>
    <col min="16134" max="16134" width="13.7109375" style="25" customWidth="1"/>
    <col min="16135" max="16384" width="9.140625" style="25"/>
  </cols>
  <sheetData>
    <row r="1" spans="1:8" ht="13.5">
      <c r="C1" s="232" t="s">
        <v>562</v>
      </c>
      <c r="D1" s="233"/>
      <c r="E1" s="233"/>
      <c r="F1" s="233"/>
    </row>
    <row r="2" spans="1:8" ht="13.5">
      <c r="C2" s="232" t="s">
        <v>563</v>
      </c>
      <c r="D2" s="233"/>
      <c r="E2" s="233"/>
      <c r="F2" s="233"/>
    </row>
    <row r="3" spans="1:8" ht="13.5">
      <c r="C3" s="232" t="s">
        <v>564</v>
      </c>
      <c r="D3" s="233"/>
      <c r="E3" s="233"/>
      <c r="F3" s="233"/>
    </row>
    <row r="4" spans="1:8" ht="13.5">
      <c r="C4" s="232" t="s">
        <v>826</v>
      </c>
      <c r="D4" s="233"/>
      <c r="E4" s="233"/>
      <c r="F4" s="233"/>
    </row>
    <row r="5" spans="1:8">
      <c r="D5" s="26"/>
      <c r="E5" s="27"/>
    </row>
    <row r="6" spans="1:8">
      <c r="D6" s="26"/>
      <c r="E6" s="27"/>
    </row>
    <row r="7" spans="1:8" ht="32.25" customHeight="1">
      <c r="A7" s="234" t="s">
        <v>827</v>
      </c>
      <c r="B7" s="235"/>
      <c r="C7" s="235"/>
      <c r="D7" s="235"/>
      <c r="E7" s="235"/>
      <c r="F7" s="28"/>
      <c r="G7" s="29"/>
      <c r="H7" s="29"/>
    </row>
    <row r="8" spans="1:8" ht="23.25" customHeight="1">
      <c r="D8" s="26"/>
      <c r="E8" s="27"/>
    </row>
    <row r="9" spans="1:8" ht="18.75" customHeight="1">
      <c r="A9" s="226" t="s">
        <v>565</v>
      </c>
      <c r="B9" s="227"/>
      <c r="C9" s="228" t="s">
        <v>566</v>
      </c>
      <c r="D9" s="230" t="s">
        <v>512</v>
      </c>
      <c r="E9" s="231" t="s">
        <v>513</v>
      </c>
      <c r="F9" s="30"/>
    </row>
    <row r="10" spans="1:8" ht="69" customHeight="1">
      <c r="A10" s="31" t="s">
        <v>567</v>
      </c>
      <c r="B10" s="32" t="s">
        <v>568</v>
      </c>
      <c r="C10" s="229"/>
      <c r="D10" s="229"/>
      <c r="E10" s="231"/>
      <c r="F10" s="30"/>
    </row>
    <row r="11" spans="1:8" ht="14.25" customHeight="1">
      <c r="A11" s="33">
        <v>1</v>
      </c>
      <c r="B11" s="34">
        <v>2</v>
      </c>
      <c r="C11" s="34">
        <v>3</v>
      </c>
      <c r="D11" s="35">
        <v>4</v>
      </c>
      <c r="E11" s="33">
        <v>5</v>
      </c>
      <c r="F11" s="36"/>
    </row>
    <row r="12" spans="1:8" ht="45" customHeight="1">
      <c r="A12" s="37">
        <v>680</v>
      </c>
      <c r="B12" s="38"/>
      <c r="C12" s="39" t="s">
        <v>569</v>
      </c>
      <c r="D12" s="40">
        <f t="shared" ref="D12:E14" si="0">D13</f>
        <v>-1638.0599999999395</v>
      </c>
      <c r="E12" s="40">
        <f t="shared" si="0"/>
        <v>-25419.520000000019</v>
      </c>
      <c r="F12" s="36"/>
    </row>
    <row r="13" spans="1:8" ht="48.6" customHeight="1">
      <c r="A13" s="41">
        <v>680</v>
      </c>
      <c r="B13" s="42" t="s">
        <v>570</v>
      </c>
      <c r="C13" s="42" t="s">
        <v>571</v>
      </c>
      <c r="D13" s="43">
        <f t="shared" si="0"/>
        <v>-1638.0599999999395</v>
      </c>
      <c r="E13" s="43">
        <f t="shared" si="0"/>
        <v>-25419.520000000019</v>
      </c>
      <c r="F13" s="44"/>
    </row>
    <row r="14" spans="1:8" ht="39.75" customHeight="1">
      <c r="A14" s="41">
        <v>680</v>
      </c>
      <c r="B14" s="45" t="s">
        <v>572</v>
      </c>
      <c r="C14" s="46" t="s">
        <v>573</v>
      </c>
      <c r="D14" s="43">
        <f t="shared" si="0"/>
        <v>-1638.0599999999395</v>
      </c>
      <c r="E14" s="43">
        <f t="shared" si="0"/>
        <v>-25419.520000000019</v>
      </c>
      <c r="F14" s="47"/>
    </row>
    <row r="15" spans="1:8" ht="31.7" customHeight="1">
      <c r="A15" s="41">
        <v>680</v>
      </c>
      <c r="B15" s="48" t="s">
        <v>574</v>
      </c>
      <c r="C15" s="49" t="s">
        <v>575</v>
      </c>
      <c r="D15" s="50">
        <f>D20+D16</f>
        <v>-1638.0599999999395</v>
      </c>
      <c r="E15" s="50">
        <f>E20+E16</f>
        <v>-25419.520000000019</v>
      </c>
      <c r="F15" s="51"/>
    </row>
    <row r="16" spans="1:8" ht="18.600000000000001" customHeight="1">
      <c r="A16" s="33">
        <v>680</v>
      </c>
      <c r="B16" s="52" t="s">
        <v>576</v>
      </c>
      <c r="C16" s="53" t="s">
        <v>577</v>
      </c>
      <c r="D16" s="54">
        <f t="shared" ref="D16:E18" si="1">D17</f>
        <v>-911231.22</v>
      </c>
      <c r="E16" s="54">
        <f t="shared" si="1"/>
        <v>-935958.93</v>
      </c>
      <c r="F16" s="55"/>
    </row>
    <row r="17" spans="1:6" ht="19.899999999999999" customHeight="1">
      <c r="A17" s="33">
        <v>680</v>
      </c>
      <c r="B17" s="52" t="s">
        <v>578</v>
      </c>
      <c r="C17" s="53" t="s">
        <v>579</v>
      </c>
      <c r="D17" s="54">
        <f t="shared" si="1"/>
        <v>-911231.22</v>
      </c>
      <c r="E17" s="54">
        <f t="shared" si="1"/>
        <v>-935958.93</v>
      </c>
      <c r="F17" s="55"/>
    </row>
    <row r="18" spans="1:6" ht="18" customHeight="1">
      <c r="A18" s="33">
        <v>680</v>
      </c>
      <c r="B18" s="52" t="s">
        <v>580</v>
      </c>
      <c r="C18" s="53" t="s">
        <v>579</v>
      </c>
      <c r="D18" s="54">
        <f t="shared" si="1"/>
        <v>-911231.22</v>
      </c>
      <c r="E18" s="54">
        <f t="shared" si="1"/>
        <v>-935958.93</v>
      </c>
      <c r="F18" s="55"/>
    </row>
    <row r="19" spans="1:6" ht="30.75" customHeight="1">
      <c r="A19" s="33">
        <v>680</v>
      </c>
      <c r="B19" s="56" t="s">
        <v>581</v>
      </c>
      <c r="C19" s="57" t="s">
        <v>582</v>
      </c>
      <c r="D19" s="54">
        <v>-911231.22</v>
      </c>
      <c r="E19" s="54">
        <v>-935958.93</v>
      </c>
      <c r="F19" s="55"/>
    </row>
    <row r="20" spans="1:6" ht="20.25" customHeight="1">
      <c r="A20" s="33">
        <v>680</v>
      </c>
      <c r="B20" s="52" t="s">
        <v>583</v>
      </c>
      <c r="C20" s="53" t="s">
        <v>584</v>
      </c>
      <c r="D20" s="58">
        <f t="shared" ref="D20:E22" si="2">D21</f>
        <v>909593.16</v>
      </c>
      <c r="E20" s="58">
        <f t="shared" si="2"/>
        <v>910539.41</v>
      </c>
      <c r="F20" s="59"/>
    </row>
    <row r="21" spans="1:6" ht="24" customHeight="1">
      <c r="A21" s="33">
        <v>680</v>
      </c>
      <c r="B21" s="52" t="s">
        <v>585</v>
      </c>
      <c r="C21" s="53" t="s">
        <v>586</v>
      </c>
      <c r="D21" s="58">
        <f t="shared" si="2"/>
        <v>909593.16</v>
      </c>
      <c r="E21" s="58">
        <f t="shared" si="2"/>
        <v>910539.41</v>
      </c>
      <c r="F21" s="59"/>
    </row>
    <row r="22" spans="1:6" ht="31.7" customHeight="1">
      <c r="A22" s="33">
        <v>680</v>
      </c>
      <c r="B22" s="52" t="s">
        <v>587</v>
      </c>
      <c r="C22" s="53" t="s">
        <v>588</v>
      </c>
      <c r="D22" s="58">
        <f t="shared" si="2"/>
        <v>909593.16</v>
      </c>
      <c r="E22" s="58">
        <f t="shared" si="2"/>
        <v>910539.41</v>
      </c>
      <c r="F22" s="59"/>
    </row>
    <row r="23" spans="1:6" ht="31.7" customHeight="1">
      <c r="A23" s="33">
        <v>680</v>
      </c>
      <c r="B23" s="52" t="s">
        <v>589</v>
      </c>
      <c r="C23" s="53" t="s">
        <v>590</v>
      </c>
      <c r="D23" s="58">
        <v>909593.16</v>
      </c>
      <c r="E23" s="58">
        <v>910539.41</v>
      </c>
      <c r="F23" s="59"/>
    </row>
    <row r="24" spans="1:6" ht="15.75">
      <c r="D24" s="60"/>
      <c r="F24" s="61"/>
    </row>
  </sheetData>
  <mergeCells count="9">
    <mergeCell ref="A9:B9"/>
    <mergeCell ref="C9:C10"/>
    <mergeCell ref="D9:D10"/>
    <mergeCell ref="E9:E10"/>
    <mergeCell ref="C1:F1"/>
    <mergeCell ref="C2:F2"/>
    <mergeCell ref="C3:F3"/>
    <mergeCell ref="C4:F4"/>
    <mergeCell ref="A7:E7"/>
  </mergeCells>
  <pageMargins left="0.6692913385826772" right="0.23622047244094491" top="0.27559055118110237" bottom="0.47244094488188981" header="0.27559055118110237" footer="0.47244094488188981"/>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dimension ref="A1:G46"/>
  <sheetViews>
    <sheetView view="pageBreakPreview" zoomScale="90" zoomScaleNormal="80" zoomScaleSheetLayoutView="90" workbookViewId="0">
      <selection activeCell="A7" sqref="A7:G7"/>
    </sheetView>
  </sheetViews>
  <sheetFormatPr defaultRowHeight="15"/>
  <cols>
    <col min="1" max="1" width="7" style="64" customWidth="1"/>
    <col min="2" max="2" width="45.42578125" style="102" customWidth="1"/>
    <col min="3" max="3" width="12.140625" style="102" customWidth="1"/>
    <col min="4" max="5" width="13.5703125" style="64" customWidth="1"/>
    <col min="6" max="6" width="14.140625" style="64" customWidth="1"/>
    <col min="7" max="7" width="14.28515625" style="68" customWidth="1"/>
    <col min="8" max="252" width="9.140625" style="64"/>
    <col min="253" max="253" width="7" style="64" customWidth="1"/>
    <col min="254" max="254" width="45.42578125" style="64" customWidth="1"/>
    <col min="255" max="255" width="12.140625" style="64" customWidth="1"/>
    <col min="256" max="256" width="13.5703125" style="64" customWidth="1"/>
    <col min="257" max="257" width="14.7109375" style="64" customWidth="1"/>
    <col min="258" max="258" width="14.140625" style="64" customWidth="1"/>
    <col min="259" max="259" width="11.5703125" style="64" customWidth="1"/>
    <col min="260" max="260" width="22.7109375" style="64" customWidth="1"/>
    <col min="261" max="261" width="27.7109375" style="64" customWidth="1"/>
    <col min="262" max="508" width="9.140625" style="64"/>
    <col min="509" max="509" width="7" style="64" customWidth="1"/>
    <col min="510" max="510" width="45.42578125" style="64" customWidth="1"/>
    <col min="511" max="511" width="12.140625" style="64" customWidth="1"/>
    <col min="512" max="512" width="13.5703125" style="64" customWidth="1"/>
    <col min="513" max="513" width="14.7109375" style="64" customWidth="1"/>
    <col min="514" max="514" width="14.140625" style="64" customWidth="1"/>
    <col min="515" max="515" width="11.5703125" style="64" customWidth="1"/>
    <col min="516" max="516" width="22.7109375" style="64" customWidth="1"/>
    <col min="517" max="517" width="27.7109375" style="64" customWidth="1"/>
    <col min="518" max="764" width="9.140625" style="64"/>
    <col min="765" max="765" width="7" style="64" customWidth="1"/>
    <col min="766" max="766" width="45.42578125" style="64" customWidth="1"/>
    <col min="767" max="767" width="12.140625" style="64" customWidth="1"/>
    <col min="768" max="768" width="13.5703125" style="64" customWidth="1"/>
    <col min="769" max="769" width="14.7109375" style="64" customWidth="1"/>
    <col min="770" max="770" width="14.140625" style="64" customWidth="1"/>
    <col min="771" max="771" width="11.5703125" style="64" customWidth="1"/>
    <col min="772" max="772" width="22.7109375" style="64" customWidth="1"/>
    <col min="773" max="773" width="27.7109375" style="64" customWidth="1"/>
    <col min="774" max="1020" width="9.140625" style="64"/>
    <col min="1021" max="1021" width="7" style="64" customWidth="1"/>
    <col min="1022" max="1022" width="45.42578125" style="64" customWidth="1"/>
    <col min="1023" max="1023" width="12.140625" style="64" customWidth="1"/>
    <col min="1024" max="1024" width="13.5703125" style="64" customWidth="1"/>
    <col min="1025" max="1025" width="14.7109375" style="64" customWidth="1"/>
    <col min="1026" max="1026" width="14.140625" style="64" customWidth="1"/>
    <col min="1027" max="1027" width="11.5703125" style="64" customWidth="1"/>
    <col min="1028" max="1028" width="22.7109375" style="64" customWidth="1"/>
    <col min="1029" max="1029" width="27.7109375" style="64" customWidth="1"/>
    <col min="1030" max="1276" width="9.140625" style="64"/>
    <col min="1277" max="1277" width="7" style="64" customWidth="1"/>
    <col min="1278" max="1278" width="45.42578125" style="64" customWidth="1"/>
    <col min="1279" max="1279" width="12.140625" style="64" customWidth="1"/>
    <col min="1280" max="1280" width="13.5703125" style="64" customWidth="1"/>
    <col min="1281" max="1281" width="14.7109375" style="64" customWidth="1"/>
    <col min="1282" max="1282" width="14.140625" style="64" customWidth="1"/>
    <col min="1283" max="1283" width="11.5703125" style="64" customWidth="1"/>
    <col min="1284" max="1284" width="22.7109375" style="64" customWidth="1"/>
    <col min="1285" max="1285" width="27.7109375" style="64" customWidth="1"/>
    <col min="1286" max="1532" width="9.140625" style="64"/>
    <col min="1533" max="1533" width="7" style="64" customWidth="1"/>
    <col min="1534" max="1534" width="45.42578125" style="64" customWidth="1"/>
    <col min="1535" max="1535" width="12.140625" style="64" customWidth="1"/>
    <col min="1536" max="1536" width="13.5703125" style="64" customWidth="1"/>
    <col min="1537" max="1537" width="14.7109375" style="64" customWidth="1"/>
    <col min="1538" max="1538" width="14.140625" style="64" customWidth="1"/>
    <col min="1539" max="1539" width="11.5703125" style="64" customWidth="1"/>
    <col min="1540" max="1540" width="22.7109375" style="64" customWidth="1"/>
    <col min="1541" max="1541" width="27.7109375" style="64" customWidth="1"/>
    <col min="1542" max="1788" width="9.140625" style="64"/>
    <col min="1789" max="1789" width="7" style="64" customWidth="1"/>
    <col min="1790" max="1790" width="45.42578125" style="64" customWidth="1"/>
    <col min="1791" max="1791" width="12.140625" style="64" customWidth="1"/>
    <col min="1792" max="1792" width="13.5703125" style="64" customWidth="1"/>
    <col min="1793" max="1793" width="14.7109375" style="64" customWidth="1"/>
    <col min="1794" max="1794" width="14.140625" style="64" customWidth="1"/>
    <col min="1795" max="1795" width="11.5703125" style="64" customWidth="1"/>
    <col min="1796" max="1796" width="22.7109375" style="64" customWidth="1"/>
    <col min="1797" max="1797" width="27.7109375" style="64" customWidth="1"/>
    <col min="1798" max="2044" width="9.140625" style="64"/>
    <col min="2045" max="2045" width="7" style="64" customWidth="1"/>
    <col min="2046" max="2046" width="45.42578125" style="64" customWidth="1"/>
    <col min="2047" max="2047" width="12.140625" style="64" customWidth="1"/>
    <col min="2048" max="2048" width="13.5703125" style="64" customWidth="1"/>
    <col min="2049" max="2049" width="14.7109375" style="64" customWidth="1"/>
    <col min="2050" max="2050" width="14.140625" style="64" customWidth="1"/>
    <col min="2051" max="2051" width="11.5703125" style="64" customWidth="1"/>
    <col min="2052" max="2052" width="22.7109375" style="64" customWidth="1"/>
    <col min="2053" max="2053" width="27.7109375" style="64" customWidth="1"/>
    <col min="2054" max="2300" width="9.140625" style="64"/>
    <col min="2301" max="2301" width="7" style="64" customWidth="1"/>
    <col min="2302" max="2302" width="45.42578125" style="64" customWidth="1"/>
    <col min="2303" max="2303" width="12.140625" style="64" customWidth="1"/>
    <col min="2304" max="2304" width="13.5703125" style="64" customWidth="1"/>
    <col min="2305" max="2305" width="14.7109375" style="64" customWidth="1"/>
    <col min="2306" max="2306" width="14.140625" style="64" customWidth="1"/>
    <col min="2307" max="2307" width="11.5703125" style="64" customWidth="1"/>
    <col min="2308" max="2308" width="22.7109375" style="64" customWidth="1"/>
    <col min="2309" max="2309" width="27.7109375" style="64" customWidth="1"/>
    <col min="2310" max="2556" width="9.140625" style="64"/>
    <col min="2557" max="2557" width="7" style="64" customWidth="1"/>
    <col min="2558" max="2558" width="45.42578125" style="64" customWidth="1"/>
    <col min="2559" max="2559" width="12.140625" style="64" customWidth="1"/>
    <col min="2560" max="2560" width="13.5703125" style="64" customWidth="1"/>
    <col min="2561" max="2561" width="14.7109375" style="64" customWidth="1"/>
    <col min="2562" max="2562" width="14.140625" style="64" customWidth="1"/>
    <col min="2563" max="2563" width="11.5703125" style="64" customWidth="1"/>
    <col min="2564" max="2564" width="22.7109375" style="64" customWidth="1"/>
    <col min="2565" max="2565" width="27.7109375" style="64" customWidth="1"/>
    <col min="2566" max="2812" width="9.140625" style="64"/>
    <col min="2813" max="2813" width="7" style="64" customWidth="1"/>
    <col min="2814" max="2814" width="45.42578125" style="64" customWidth="1"/>
    <col min="2815" max="2815" width="12.140625" style="64" customWidth="1"/>
    <col min="2816" max="2816" width="13.5703125" style="64" customWidth="1"/>
    <col min="2817" max="2817" width="14.7109375" style="64" customWidth="1"/>
    <col min="2818" max="2818" width="14.140625" style="64" customWidth="1"/>
    <col min="2819" max="2819" width="11.5703125" style="64" customWidth="1"/>
    <col min="2820" max="2820" width="22.7109375" style="64" customWidth="1"/>
    <col min="2821" max="2821" width="27.7109375" style="64" customWidth="1"/>
    <col min="2822" max="3068" width="9.140625" style="64"/>
    <col min="3069" max="3069" width="7" style="64" customWidth="1"/>
    <col min="3070" max="3070" width="45.42578125" style="64" customWidth="1"/>
    <col min="3071" max="3071" width="12.140625" style="64" customWidth="1"/>
    <col min="3072" max="3072" width="13.5703125" style="64" customWidth="1"/>
    <col min="3073" max="3073" width="14.7109375" style="64" customWidth="1"/>
    <col min="3074" max="3074" width="14.140625" style="64" customWidth="1"/>
    <col min="3075" max="3075" width="11.5703125" style="64" customWidth="1"/>
    <col min="3076" max="3076" width="22.7109375" style="64" customWidth="1"/>
    <col min="3077" max="3077" width="27.7109375" style="64" customWidth="1"/>
    <col min="3078" max="3324" width="9.140625" style="64"/>
    <col min="3325" max="3325" width="7" style="64" customWidth="1"/>
    <col min="3326" max="3326" width="45.42578125" style="64" customWidth="1"/>
    <col min="3327" max="3327" width="12.140625" style="64" customWidth="1"/>
    <col min="3328" max="3328" width="13.5703125" style="64" customWidth="1"/>
    <col min="3329" max="3329" width="14.7109375" style="64" customWidth="1"/>
    <col min="3330" max="3330" width="14.140625" style="64" customWidth="1"/>
    <col min="3331" max="3331" width="11.5703125" style="64" customWidth="1"/>
    <col min="3332" max="3332" width="22.7109375" style="64" customWidth="1"/>
    <col min="3333" max="3333" width="27.7109375" style="64" customWidth="1"/>
    <col min="3334" max="3580" width="9.140625" style="64"/>
    <col min="3581" max="3581" width="7" style="64" customWidth="1"/>
    <col min="3582" max="3582" width="45.42578125" style="64" customWidth="1"/>
    <col min="3583" max="3583" width="12.140625" style="64" customWidth="1"/>
    <col min="3584" max="3584" width="13.5703125" style="64" customWidth="1"/>
    <col min="3585" max="3585" width="14.7109375" style="64" customWidth="1"/>
    <col min="3586" max="3586" width="14.140625" style="64" customWidth="1"/>
    <col min="3587" max="3587" width="11.5703125" style="64" customWidth="1"/>
    <col min="3588" max="3588" width="22.7109375" style="64" customWidth="1"/>
    <col min="3589" max="3589" width="27.7109375" style="64" customWidth="1"/>
    <col min="3590" max="3836" width="9.140625" style="64"/>
    <col min="3837" max="3837" width="7" style="64" customWidth="1"/>
    <col min="3838" max="3838" width="45.42578125" style="64" customWidth="1"/>
    <col min="3839" max="3839" width="12.140625" style="64" customWidth="1"/>
    <col min="3840" max="3840" width="13.5703125" style="64" customWidth="1"/>
    <col min="3841" max="3841" width="14.7109375" style="64" customWidth="1"/>
    <col min="3842" max="3842" width="14.140625" style="64" customWidth="1"/>
    <col min="3843" max="3843" width="11.5703125" style="64" customWidth="1"/>
    <col min="3844" max="3844" width="22.7109375" style="64" customWidth="1"/>
    <col min="3845" max="3845" width="27.7109375" style="64" customWidth="1"/>
    <col min="3846" max="4092" width="9.140625" style="64"/>
    <col min="4093" max="4093" width="7" style="64" customWidth="1"/>
    <col min="4094" max="4094" width="45.42578125" style="64" customWidth="1"/>
    <col min="4095" max="4095" width="12.140625" style="64" customWidth="1"/>
    <col min="4096" max="4096" width="13.5703125" style="64" customWidth="1"/>
    <col min="4097" max="4097" width="14.7109375" style="64" customWidth="1"/>
    <col min="4098" max="4098" width="14.140625" style="64" customWidth="1"/>
    <col min="4099" max="4099" width="11.5703125" style="64" customWidth="1"/>
    <col min="4100" max="4100" width="22.7109375" style="64" customWidth="1"/>
    <col min="4101" max="4101" width="27.7109375" style="64" customWidth="1"/>
    <col min="4102" max="4348" width="9.140625" style="64"/>
    <col min="4349" max="4349" width="7" style="64" customWidth="1"/>
    <col min="4350" max="4350" width="45.42578125" style="64" customWidth="1"/>
    <col min="4351" max="4351" width="12.140625" style="64" customWidth="1"/>
    <col min="4352" max="4352" width="13.5703125" style="64" customWidth="1"/>
    <col min="4353" max="4353" width="14.7109375" style="64" customWidth="1"/>
    <col min="4354" max="4354" width="14.140625" style="64" customWidth="1"/>
    <col min="4355" max="4355" width="11.5703125" style="64" customWidth="1"/>
    <col min="4356" max="4356" width="22.7109375" style="64" customWidth="1"/>
    <col min="4357" max="4357" width="27.7109375" style="64" customWidth="1"/>
    <col min="4358" max="4604" width="9.140625" style="64"/>
    <col min="4605" max="4605" width="7" style="64" customWidth="1"/>
    <col min="4606" max="4606" width="45.42578125" style="64" customWidth="1"/>
    <col min="4607" max="4607" width="12.140625" style="64" customWidth="1"/>
    <col min="4608" max="4608" width="13.5703125" style="64" customWidth="1"/>
    <col min="4609" max="4609" width="14.7109375" style="64" customWidth="1"/>
    <col min="4610" max="4610" width="14.140625" style="64" customWidth="1"/>
    <col min="4611" max="4611" width="11.5703125" style="64" customWidth="1"/>
    <col min="4612" max="4612" width="22.7109375" style="64" customWidth="1"/>
    <col min="4613" max="4613" width="27.7109375" style="64" customWidth="1"/>
    <col min="4614" max="4860" width="9.140625" style="64"/>
    <col min="4861" max="4861" width="7" style="64" customWidth="1"/>
    <col min="4862" max="4862" width="45.42578125" style="64" customWidth="1"/>
    <col min="4863" max="4863" width="12.140625" style="64" customWidth="1"/>
    <col min="4864" max="4864" width="13.5703125" style="64" customWidth="1"/>
    <col min="4865" max="4865" width="14.7109375" style="64" customWidth="1"/>
    <col min="4866" max="4866" width="14.140625" style="64" customWidth="1"/>
    <col min="4867" max="4867" width="11.5703125" style="64" customWidth="1"/>
    <col min="4868" max="4868" width="22.7109375" style="64" customWidth="1"/>
    <col min="4869" max="4869" width="27.7109375" style="64" customWidth="1"/>
    <col min="4870" max="5116" width="9.140625" style="64"/>
    <col min="5117" max="5117" width="7" style="64" customWidth="1"/>
    <col min="5118" max="5118" width="45.42578125" style="64" customWidth="1"/>
    <col min="5119" max="5119" width="12.140625" style="64" customWidth="1"/>
    <col min="5120" max="5120" width="13.5703125" style="64" customWidth="1"/>
    <col min="5121" max="5121" width="14.7109375" style="64" customWidth="1"/>
    <col min="5122" max="5122" width="14.140625" style="64" customWidth="1"/>
    <col min="5123" max="5123" width="11.5703125" style="64" customWidth="1"/>
    <col min="5124" max="5124" width="22.7109375" style="64" customWidth="1"/>
    <col min="5125" max="5125" width="27.7109375" style="64" customWidth="1"/>
    <col min="5126" max="5372" width="9.140625" style="64"/>
    <col min="5373" max="5373" width="7" style="64" customWidth="1"/>
    <col min="5374" max="5374" width="45.42578125" style="64" customWidth="1"/>
    <col min="5375" max="5375" width="12.140625" style="64" customWidth="1"/>
    <col min="5376" max="5376" width="13.5703125" style="64" customWidth="1"/>
    <col min="5377" max="5377" width="14.7109375" style="64" customWidth="1"/>
    <col min="5378" max="5378" width="14.140625" style="64" customWidth="1"/>
    <col min="5379" max="5379" width="11.5703125" style="64" customWidth="1"/>
    <col min="5380" max="5380" width="22.7109375" style="64" customWidth="1"/>
    <col min="5381" max="5381" width="27.7109375" style="64" customWidth="1"/>
    <col min="5382" max="5628" width="9.140625" style="64"/>
    <col min="5629" max="5629" width="7" style="64" customWidth="1"/>
    <col min="5630" max="5630" width="45.42578125" style="64" customWidth="1"/>
    <col min="5631" max="5631" width="12.140625" style="64" customWidth="1"/>
    <col min="5632" max="5632" width="13.5703125" style="64" customWidth="1"/>
    <col min="5633" max="5633" width="14.7109375" style="64" customWidth="1"/>
    <col min="5634" max="5634" width="14.140625" style="64" customWidth="1"/>
    <col min="5635" max="5635" width="11.5703125" style="64" customWidth="1"/>
    <col min="5636" max="5636" width="22.7109375" style="64" customWidth="1"/>
    <col min="5637" max="5637" width="27.7109375" style="64" customWidth="1"/>
    <col min="5638" max="5884" width="9.140625" style="64"/>
    <col min="5885" max="5885" width="7" style="64" customWidth="1"/>
    <col min="5886" max="5886" width="45.42578125" style="64" customWidth="1"/>
    <col min="5887" max="5887" width="12.140625" style="64" customWidth="1"/>
    <col min="5888" max="5888" width="13.5703125" style="64" customWidth="1"/>
    <col min="5889" max="5889" width="14.7109375" style="64" customWidth="1"/>
    <col min="5890" max="5890" width="14.140625" style="64" customWidth="1"/>
    <col min="5891" max="5891" width="11.5703125" style="64" customWidth="1"/>
    <col min="5892" max="5892" width="22.7109375" style="64" customWidth="1"/>
    <col min="5893" max="5893" width="27.7109375" style="64" customWidth="1"/>
    <col min="5894" max="6140" width="9.140625" style="64"/>
    <col min="6141" max="6141" width="7" style="64" customWidth="1"/>
    <col min="6142" max="6142" width="45.42578125" style="64" customWidth="1"/>
    <col min="6143" max="6143" width="12.140625" style="64" customWidth="1"/>
    <col min="6144" max="6144" width="13.5703125" style="64" customWidth="1"/>
    <col min="6145" max="6145" width="14.7109375" style="64" customWidth="1"/>
    <col min="6146" max="6146" width="14.140625" style="64" customWidth="1"/>
    <col min="6147" max="6147" width="11.5703125" style="64" customWidth="1"/>
    <col min="6148" max="6148" width="22.7109375" style="64" customWidth="1"/>
    <col min="6149" max="6149" width="27.7109375" style="64" customWidth="1"/>
    <col min="6150" max="6396" width="9.140625" style="64"/>
    <col min="6397" max="6397" width="7" style="64" customWidth="1"/>
    <col min="6398" max="6398" width="45.42578125" style="64" customWidth="1"/>
    <col min="6399" max="6399" width="12.140625" style="64" customWidth="1"/>
    <col min="6400" max="6400" width="13.5703125" style="64" customWidth="1"/>
    <col min="6401" max="6401" width="14.7109375" style="64" customWidth="1"/>
    <col min="6402" max="6402" width="14.140625" style="64" customWidth="1"/>
    <col min="6403" max="6403" width="11.5703125" style="64" customWidth="1"/>
    <col min="6404" max="6404" width="22.7109375" style="64" customWidth="1"/>
    <col min="6405" max="6405" width="27.7109375" style="64" customWidth="1"/>
    <col min="6406" max="6652" width="9.140625" style="64"/>
    <col min="6653" max="6653" width="7" style="64" customWidth="1"/>
    <col min="6654" max="6654" width="45.42578125" style="64" customWidth="1"/>
    <col min="6655" max="6655" width="12.140625" style="64" customWidth="1"/>
    <col min="6656" max="6656" width="13.5703125" style="64" customWidth="1"/>
    <col min="6657" max="6657" width="14.7109375" style="64" customWidth="1"/>
    <col min="6658" max="6658" width="14.140625" style="64" customWidth="1"/>
    <col min="6659" max="6659" width="11.5703125" style="64" customWidth="1"/>
    <col min="6660" max="6660" width="22.7109375" style="64" customWidth="1"/>
    <col min="6661" max="6661" width="27.7109375" style="64" customWidth="1"/>
    <col min="6662" max="6908" width="9.140625" style="64"/>
    <col min="6909" max="6909" width="7" style="64" customWidth="1"/>
    <col min="6910" max="6910" width="45.42578125" style="64" customWidth="1"/>
    <col min="6911" max="6911" width="12.140625" style="64" customWidth="1"/>
    <col min="6912" max="6912" width="13.5703125" style="64" customWidth="1"/>
    <col min="6913" max="6913" width="14.7109375" style="64" customWidth="1"/>
    <col min="6914" max="6914" width="14.140625" style="64" customWidth="1"/>
    <col min="6915" max="6915" width="11.5703125" style="64" customWidth="1"/>
    <col min="6916" max="6916" width="22.7109375" style="64" customWidth="1"/>
    <col min="6917" max="6917" width="27.7109375" style="64" customWidth="1"/>
    <col min="6918" max="7164" width="9.140625" style="64"/>
    <col min="7165" max="7165" width="7" style="64" customWidth="1"/>
    <col min="7166" max="7166" width="45.42578125" style="64" customWidth="1"/>
    <col min="7167" max="7167" width="12.140625" style="64" customWidth="1"/>
    <col min="7168" max="7168" width="13.5703125" style="64" customWidth="1"/>
    <col min="7169" max="7169" width="14.7109375" style="64" customWidth="1"/>
    <col min="7170" max="7170" width="14.140625" style="64" customWidth="1"/>
    <col min="7171" max="7171" width="11.5703125" style="64" customWidth="1"/>
    <col min="7172" max="7172" width="22.7109375" style="64" customWidth="1"/>
    <col min="7173" max="7173" width="27.7109375" style="64" customWidth="1"/>
    <col min="7174" max="7420" width="9.140625" style="64"/>
    <col min="7421" max="7421" width="7" style="64" customWidth="1"/>
    <col min="7422" max="7422" width="45.42578125" style="64" customWidth="1"/>
    <col min="7423" max="7423" width="12.140625" style="64" customWidth="1"/>
    <col min="7424" max="7424" width="13.5703125" style="64" customWidth="1"/>
    <col min="7425" max="7425" width="14.7109375" style="64" customWidth="1"/>
    <col min="7426" max="7426" width="14.140625" style="64" customWidth="1"/>
    <col min="7427" max="7427" width="11.5703125" style="64" customWidth="1"/>
    <col min="7428" max="7428" width="22.7109375" style="64" customWidth="1"/>
    <col min="7429" max="7429" width="27.7109375" style="64" customWidth="1"/>
    <col min="7430" max="7676" width="9.140625" style="64"/>
    <col min="7677" max="7677" width="7" style="64" customWidth="1"/>
    <col min="7678" max="7678" width="45.42578125" style="64" customWidth="1"/>
    <col min="7679" max="7679" width="12.140625" style="64" customWidth="1"/>
    <col min="7680" max="7680" width="13.5703125" style="64" customWidth="1"/>
    <col min="7681" max="7681" width="14.7109375" style="64" customWidth="1"/>
    <col min="7682" max="7682" width="14.140625" style="64" customWidth="1"/>
    <col min="7683" max="7683" width="11.5703125" style="64" customWidth="1"/>
    <col min="7684" max="7684" width="22.7109375" style="64" customWidth="1"/>
    <col min="7685" max="7685" width="27.7109375" style="64" customWidth="1"/>
    <col min="7686" max="7932" width="9.140625" style="64"/>
    <col min="7933" max="7933" width="7" style="64" customWidth="1"/>
    <col min="7934" max="7934" width="45.42578125" style="64" customWidth="1"/>
    <col min="7935" max="7935" width="12.140625" style="64" customWidth="1"/>
    <col min="7936" max="7936" width="13.5703125" style="64" customWidth="1"/>
    <col min="7937" max="7937" width="14.7109375" style="64" customWidth="1"/>
    <col min="7938" max="7938" width="14.140625" style="64" customWidth="1"/>
    <col min="7939" max="7939" width="11.5703125" style="64" customWidth="1"/>
    <col min="7940" max="7940" width="22.7109375" style="64" customWidth="1"/>
    <col min="7941" max="7941" width="27.7109375" style="64" customWidth="1"/>
    <col min="7942" max="8188" width="9.140625" style="64"/>
    <col min="8189" max="8189" width="7" style="64" customWidth="1"/>
    <col min="8190" max="8190" width="45.42578125" style="64" customWidth="1"/>
    <col min="8191" max="8191" width="12.140625" style="64" customWidth="1"/>
    <col min="8192" max="8192" width="13.5703125" style="64" customWidth="1"/>
    <col min="8193" max="8193" width="14.7109375" style="64" customWidth="1"/>
    <col min="8194" max="8194" width="14.140625" style="64" customWidth="1"/>
    <col min="8195" max="8195" width="11.5703125" style="64" customWidth="1"/>
    <col min="8196" max="8196" width="22.7109375" style="64" customWidth="1"/>
    <col min="8197" max="8197" width="27.7109375" style="64" customWidth="1"/>
    <col min="8198" max="8444" width="9.140625" style="64"/>
    <col min="8445" max="8445" width="7" style="64" customWidth="1"/>
    <col min="8446" max="8446" width="45.42578125" style="64" customWidth="1"/>
    <col min="8447" max="8447" width="12.140625" style="64" customWidth="1"/>
    <col min="8448" max="8448" width="13.5703125" style="64" customWidth="1"/>
    <col min="8449" max="8449" width="14.7109375" style="64" customWidth="1"/>
    <col min="8450" max="8450" width="14.140625" style="64" customWidth="1"/>
    <col min="8451" max="8451" width="11.5703125" style="64" customWidth="1"/>
    <col min="8452" max="8452" width="22.7109375" style="64" customWidth="1"/>
    <col min="8453" max="8453" width="27.7109375" style="64" customWidth="1"/>
    <col min="8454" max="8700" width="9.140625" style="64"/>
    <col min="8701" max="8701" width="7" style="64" customWidth="1"/>
    <col min="8702" max="8702" width="45.42578125" style="64" customWidth="1"/>
    <col min="8703" max="8703" width="12.140625" style="64" customWidth="1"/>
    <col min="8704" max="8704" width="13.5703125" style="64" customWidth="1"/>
    <col min="8705" max="8705" width="14.7109375" style="64" customWidth="1"/>
    <col min="8706" max="8706" width="14.140625" style="64" customWidth="1"/>
    <col min="8707" max="8707" width="11.5703125" style="64" customWidth="1"/>
    <col min="8708" max="8708" width="22.7109375" style="64" customWidth="1"/>
    <col min="8709" max="8709" width="27.7109375" style="64" customWidth="1"/>
    <col min="8710" max="8956" width="9.140625" style="64"/>
    <col min="8957" max="8957" width="7" style="64" customWidth="1"/>
    <col min="8958" max="8958" width="45.42578125" style="64" customWidth="1"/>
    <col min="8959" max="8959" width="12.140625" style="64" customWidth="1"/>
    <col min="8960" max="8960" width="13.5703125" style="64" customWidth="1"/>
    <col min="8961" max="8961" width="14.7109375" style="64" customWidth="1"/>
    <col min="8962" max="8962" width="14.140625" style="64" customWidth="1"/>
    <col min="8963" max="8963" width="11.5703125" style="64" customWidth="1"/>
    <col min="8964" max="8964" width="22.7109375" style="64" customWidth="1"/>
    <col min="8965" max="8965" width="27.7109375" style="64" customWidth="1"/>
    <col min="8966" max="9212" width="9.140625" style="64"/>
    <col min="9213" max="9213" width="7" style="64" customWidth="1"/>
    <col min="9214" max="9214" width="45.42578125" style="64" customWidth="1"/>
    <col min="9215" max="9215" width="12.140625" style="64" customWidth="1"/>
    <col min="9216" max="9216" width="13.5703125" style="64" customWidth="1"/>
    <col min="9217" max="9217" width="14.7109375" style="64" customWidth="1"/>
    <col min="9218" max="9218" width="14.140625" style="64" customWidth="1"/>
    <col min="9219" max="9219" width="11.5703125" style="64" customWidth="1"/>
    <col min="9220" max="9220" width="22.7109375" style="64" customWidth="1"/>
    <col min="9221" max="9221" width="27.7109375" style="64" customWidth="1"/>
    <col min="9222" max="9468" width="9.140625" style="64"/>
    <col min="9469" max="9469" width="7" style="64" customWidth="1"/>
    <col min="9470" max="9470" width="45.42578125" style="64" customWidth="1"/>
    <col min="9471" max="9471" width="12.140625" style="64" customWidth="1"/>
    <col min="9472" max="9472" width="13.5703125" style="64" customWidth="1"/>
    <col min="9473" max="9473" width="14.7109375" style="64" customWidth="1"/>
    <col min="9474" max="9474" width="14.140625" style="64" customWidth="1"/>
    <col min="9475" max="9475" width="11.5703125" style="64" customWidth="1"/>
    <col min="9476" max="9476" width="22.7109375" style="64" customWidth="1"/>
    <col min="9477" max="9477" width="27.7109375" style="64" customWidth="1"/>
    <col min="9478" max="9724" width="9.140625" style="64"/>
    <col min="9725" max="9725" width="7" style="64" customWidth="1"/>
    <col min="9726" max="9726" width="45.42578125" style="64" customWidth="1"/>
    <col min="9727" max="9727" width="12.140625" style="64" customWidth="1"/>
    <col min="9728" max="9728" width="13.5703125" style="64" customWidth="1"/>
    <col min="9729" max="9729" width="14.7109375" style="64" customWidth="1"/>
    <col min="9730" max="9730" width="14.140625" style="64" customWidth="1"/>
    <col min="9731" max="9731" width="11.5703125" style="64" customWidth="1"/>
    <col min="9732" max="9732" width="22.7109375" style="64" customWidth="1"/>
    <col min="9733" max="9733" width="27.7109375" style="64" customWidth="1"/>
    <col min="9734" max="9980" width="9.140625" style="64"/>
    <col min="9981" max="9981" width="7" style="64" customWidth="1"/>
    <col min="9982" max="9982" width="45.42578125" style="64" customWidth="1"/>
    <col min="9983" max="9983" width="12.140625" style="64" customWidth="1"/>
    <col min="9984" max="9984" width="13.5703125" style="64" customWidth="1"/>
    <col min="9985" max="9985" width="14.7109375" style="64" customWidth="1"/>
    <col min="9986" max="9986" width="14.140625" style="64" customWidth="1"/>
    <col min="9987" max="9987" width="11.5703125" style="64" customWidth="1"/>
    <col min="9988" max="9988" width="22.7109375" style="64" customWidth="1"/>
    <col min="9989" max="9989" width="27.7109375" style="64" customWidth="1"/>
    <col min="9990" max="10236" width="9.140625" style="64"/>
    <col min="10237" max="10237" width="7" style="64" customWidth="1"/>
    <col min="10238" max="10238" width="45.42578125" style="64" customWidth="1"/>
    <col min="10239" max="10239" width="12.140625" style="64" customWidth="1"/>
    <col min="10240" max="10240" width="13.5703125" style="64" customWidth="1"/>
    <col min="10241" max="10241" width="14.7109375" style="64" customWidth="1"/>
    <col min="10242" max="10242" width="14.140625" style="64" customWidth="1"/>
    <col min="10243" max="10243" width="11.5703125" style="64" customWidth="1"/>
    <col min="10244" max="10244" width="22.7109375" style="64" customWidth="1"/>
    <col min="10245" max="10245" width="27.7109375" style="64" customWidth="1"/>
    <col min="10246" max="10492" width="9.140625" style="64"/>
    <col min="10493" max="10493" width="7" style="64" customWidth="1"/>
    <col min="10494" max="10494" width="45.42578125" style="64" customWidth="1"/>
    <col min="10495" max="10495" width="12.140625" style="64" customWidth="1"/>
    <col min="10496" max="10496" width="13.5703125" style="64" customWidth="1"/>
    <col min="10497" max="10497" width="14.7109375" style="64" customWidth="1"/>
    <col min="10498" max="10498" width="14.140625" style="64" customWidth="1"/>
    <col min="10499" max="10499" width="11.5703125" style="64" customWidth="1"/>
    <col min="10500" max="10500" width="22.7109375" style="64" customWidth="1"/>
    <col min="10501" max="10501" width="27.7109375" style="64" customWidth="1"/>
    <col min="10502" max="10748" width="9.140625" style="64"/>
    <col min="10749" max="10749" width="7" style="64" customWidth="1"/>
    <col min="10750" max="10750" width="45.42578125" style="64" customWidth="1"/>
    <col min="10751" max="10751" width="12.140625" style="64" customWidth="1"/>
    <col min="10752" max="10752" width="13.5703125" style="64" customWidth="1"/>
    <col min="10753" max="10753" width="14.7109375" style="64" customWidth="1"/>
    <col min="10754" max="10754" width="14.140625" style="64" customWidth="1"/>
    <col min="10755" max="10755" width="11.5703125" style="64" customWidth="1"/>
    <col min="10756" max="10756" width="22.7109375" style="64" customWidth="1"/>
    <col min="10757" max="10757" width="27.7109375" style="64" customWidth="1"/>
    <col min="10758" max="11004" width="9.140625" style="64"/>
    <col min="11005" max="11005" width="7" style="64" customWidth="1"/>
    <col min="11006" max="11006" width="45.42578125" style="64" customWidth="1"/>
    <col min="11007" max="11007" width="12.140625" style="64" customWidth="1"/>
    <col min="11008" max="11008" width="13.5703125" style="64" customWidth="1"/>
    <col min="11009" max="11009" width="14.7109375" style="64" customWidth="1"/>
    <col min="11010" max="11010" width="14.140625" style="64" customWidth="1"/>
    <col min="11011" max="11011" width="11.5703125" style="64" customWidth="1"/>
    <col min="11012" max="11012" width="22.7109375" style="64" customWidth="1"/>
    <col min="11013" max="11013" width="27.7109375" style="64" customWidth="1"/>
    <col min="11014" max="11260" width="9.140625" style="64"/>
    <col min="11261" max="11261" width="7" style="64" customWidth="1"/>
    <col min="11262" max="11262" width="45.42578125" style="64" customWidth="1"/>
    <col min="11263" max="11263" width="12.140625" style="64" customWidth="1"/>
    <col min="11264" max="11264" width="13.5703125" style="64" customWidth="1"/>
    <col min="11265" max="11265" width="14.7109375" style="64" customWidth="1"/>
    <col min="11266" max="11266" width="14.140625" style="64" customWidth="1"/>
    <col min="11267" max="11267" width="11.5703125" style="64" customWidth="1"/>
    <col min="11268" max="11268" width="22.7109375" style="64" customWidth="1"/>
    <col min="11269" max="11269" width="27.7109375" style="64" customWidth="1"/>
    <col min="11270" max="11516" width="9.140625" style="64"/>
    <col min="11517" max="11517" width="7" style="64" customWidth="1"/>
    <col min="11518" max="11518" width="45.42578125" style="64" customWidth="1"/>
    <col min="11519" max="11519" width="12.140625" style="64" customWidth="1"/>
    <col min="11520" max="11520" width="13.5703125" style="64" customWidth="1"/>
    <col min="11521" max="11521" width="14.7109375" style="64" customWidth="1"/>
    <col min="11522" max="11522" width="14.140625" style="64" customWidth="1"/>
    <col min="11523" max="11523" width="11.5703125" style="64" customWidth="1"/>
    <col min="11524" max="11524" width="22.7109375" style="64" customWidth="1"/>
    <col min="11525" max="11525" width="27.7109375" style="64" customWidth="1"/>
    <col min="11526" max="11772" width="9.140625" style="64"/>
    <col min="11773" max="11773" width="7" style="64" customWidth="1"/>
    <col min="11774" max="11774" width="45.42578125" style="64" customWidth="1"/>
    <col min="11775" max="11775" width="12.140625" style="64" customWidth="1"/>
    <col min="11776" max="11776" width="13.5703125" style="64" customWidth="1"/>
    <col min="11777" max="11777" width="14.7109375" style="64" customWidth="1"/>
    <col min="11778" max="11778" width="14.140625" style="64" customWidth="1"/>
    <col min="11779" max="11779" width="11.5703125" style="64" customWidth="1"/>
    <col min="11780" max="11780" width="22.7109375" style="64" customWidth="1"/>
    <col min="11781" max="11781" width="27.7109375" style="64" customWidth="1"/>
    <col min="11782" max="12028" width="9.140625" style="64"/>
    <col min="12029" max="12029" width="7" style="64" customWidth="1"/>
    <col min="12030" max="12030" width="45.42578125" style="64" customWidth="1"/>
    <col min="12031" max="12031" width="12.140625" style="64" customWidth="1"/>
    <col min="12032" max="12032" width="13.5703125" style="64" customWidth="1"/>
    <col min="12033" max="12033" width="14.7109375" style="64" customWidth="1"/>
    <col min="12034" max="12034" width="14.140625" style="64" customWidth="1"/>
    <col min="12035" max="12035" width="11.5703125" style="64" customWidth="1"/>
    <col min="12036" max="12036" width="22.7109375" style="64" customWidth="1"/>
    <col min="12037" max="12037" width="27.7109375" style="64" customWidth="1"/>
    <col min="12038" max="12284" width="9.140625" style="64"/>
    <col min="12285" max="12285" width="7" style="64" customWidth="1"/>
    <col min="12286" max="12286" width="45.42578125" style="64" customWidth="1"/>
    <col min="12287" max="12287" width="12.140625" style="64" customWidth="1"/>
    <col min="12288" max="12288" width="13.5703125" style="64" customWidth="1"/>
    <col min="12289" max="12289" width="14.7109375" style="64" customWidth="1"/>
    <col min="12290" max="12290" width="14.140625" style="64" customWidth="1"/>
    <col min="12291" max="12291" width="11.5703125" style="64" customWidth="1"/>
    <col min="12292" max="12292" width="22.7109375" style="64" customWidth="1"/>
    <col min="12293" max="12293" width="27.7109375" style="64" customWidth="1"/>
    <col min="12294" max="12540" width="9.140625" style="64"/>
    <col min="12541" max="12541" width="7" style="64" customWidth="1"/>
    <col min="12542" max="12542" width="45.42578125" style="64" customWidth="1"/>
    <col min="12543" max="12543" width="12.140625" style="64" customWidth="1"/>
    <col min="12544" max="12544" width="13.5703125" style="64" customWidth="1"/>
    <col min="12545" max="12545" width="14.7109375" style="64" customWidth="1"/>
    <col min="12546" max="12546" width="14.140625" style="64" customWidth="1"/>
    <col min="12547" max="12547" width="11.5703125" style="64" customWidth="1"/>
    <col min="12548" max="12548" width="22.7109375" style="64" customWidth="1"/>
    <col min="12549" max="12549" width="27.7109375" style="64" customWidth="1"/>
    <col min="12550" max="12796" width="9.140625" style="64"/>
    <col min="12797" max="12797" width="7" style="64" customWidth="1"/>
    <col min="12798" max="12798" width="45.42578125" style="64" customWidth="1"/>
    <col min="12799" max="12799" width="12.140625" style="64" customWidth="1"/>
    <col min="12800" max="12800" width="13.5703125" style="64" customWidth="1"/>
    <col min="12801" max="12801" width="14.7109375" style="64" customWidth="1"/>
    <col min="12802" max="12802" width="14.140625" style="64" customWidth="1"/>
    <col min="12803" max="12803" width="11.5703125" style="64" customWidth="1"/>
    <col min="12804" max="12804" width="22.7109375" style="64" customWidth="1"/>
    <col min="12805" max="12805" width="27.7109375" style="64" customWidth="1"/>
    <col min="12806" max="13052" width="9.140625" style="64"/>
    <col min="13053" max="13053" width="7" style="64" customWidth="1"/>
    <col min="13054" max="13054" width="45.42578125" style="64" customWidth="1"/>
    <col min="13055" max="13055" width="12.140625" style="64" customWidth="1"/>
    <col min="13056" max="13056" width="13.5703125" style="64" customWidth="1"/>
    <col min="13057" max="13057" width="14.7109375" style="64" customWidth="1"/>
    <col min="13058" max="13058" width="14.140625" style="64" customWidth="1"/>
    <col min="13059" max="13059" width="11.5703125" style="64" customWidth="1"/>
    <col min="13060" max="13060" width="22.7109375" style="64" customWidth="1"/>
    <col min="13061" max="13061" width="27.7109375" style="64" customWidth="1"/>
    <col min="13062" max="13308" width="9.140625" style="64"/>
    <col min="13309" max="13309" width="7" style="64" customWidth="1"/>
    <col min="13310" max="13310" width="45.42578125" style="64" customWidth="1"/>
    <col min="13311" max="13311" width="12.140625" style="64" customWidth="1"/>
    <col min="13312" max="13312" width="13.5703125" style="64" customWidth="1"/>
    <col min="13313" max="13313" width="14.7109375" style="64" customWidth="1"/>
    <col min="13314" max="13314" width="14.140625" style="64" customWidth="1"/>
    <col min="13315" max="13315" width="11.5703125" style="64" customWidth="1"/>
    <col min="13316" max="13316" width="22.7109375" style="64" customWidth="1"/>
    <col min="13317" max="13317" width="27.7109375" style="64" customWidth="1"/>
    <col min="13318" max="13564" width="9.140625" style="64"/>
    <col min="13565" max="13565" width="7" style="64" customWidth="1"/>
    <col min="13566" max="13566" width="45.42578125" style="64" customWidth="1"/>
    <col min="13567" max="13567" width="12.140625" style="64" customWidth="1"/>
    <col min="13568" max="13568" width="13.5703125" style="64" customWidth="1"/>
    <col min="13569" max="13569" width="14.7109375" style="64" customWidth="1"/>
    <col min="13570" max="13570" width="14.140625" style="64" customWidth="1"/>
    <col min="13571" max="13571" width="11.5703125" style="64" customWidth="1"/>
    <col min="13572" max="13572" width="22.7109375" style="64" customWidth="1"/>
    <col min="13573" max="13573" width="27.7109375" style="64" customWidth="1"/>
    <col min="13574" max="13820" width="9.140625" style="64"/>
    <col min="13821" max="13821" width="7" style="64" customWidth="1"/>
    <col min="13822" max="13822" width="45.42578125" style="64" customWidth="1"/>
    <col min="13823" max="13823" width="12.140625" style="64" customWidth="1"/>
    <col min="13824" max="13824" width="13.5703125" style="64" customWidth="1"/>
    <col min="13825" max="13825" width="14.7109375" style="64" customWidth="1"/>
    <col min="13826" max="13826" width="14.140625" style="64" customWidth="1"/>
    <col min="13827" max="13827" width="11.5703125" style="64" customWidth="1"/>
    <col min="13828" max="13828" width="22.7109375" style="64" customWidth="1"/>
    <col min="13829" max="13829" width="27.7109375" style="64" customWidth="1"/>
    <col min="13830" max="14076" width="9.140625" style="64"/>
    <col min="14077" max="14077" width="7" style="64" customWidth="1"/>
    <col min="14078" max="14078" width="45.42578125" style="64" customWidth="1"/>
    <col min="14079" max="14079" width="12.140625" style="64" customWidth="1"/>
    <col min="14080" max="14080" width="13.5703125" style="64" customWidth="1"/>
    <col min="14081" max="14081" width="14.7109375" style="64" customWidth="1"/>
    <col min="14082" max="14082" width="14.140625" style="64" customWidth="1"/>
    <col min="14083" max="14083" width="11.5703125" style="64" customWidth="1"/>
    <col min="14084" max="14084" width="22.7109375" style="64" customWidth="1"/>
    <col min="14085" max="14085" width="27.7109375" style="64" customWidth="1"/>
    <col min="14086" max="14332" width="9.140625" style="64"/>
    <col min="14333" max="14333" width="7" style="64" customWidth="1"/>
    <col min="14334" max="14334" width="45.42578125" style="64" customWidth="1"/>
    <col min="14335" max="14335" width="12.140625" style="64" customWidth="1"/>
    <col min="14336" max="14336" width="13.5703125" style="64" customWidth="1"/>
    <col min="14337" max="14337" width="14.7109375" style="64" customWidth="1"/>
    <col min="14338" max="14338" width="14.140625" style="64" customWidth="1"/>
    <col min="14339" max="14339" width="11.5703125" style="64" customWidth="1"/>
    <col min="14340" max="14340" width="22.7109375" style="64" customWidth="1"/>
    <col min="14341" max="14341" width="27.7109375" style="64" customWidth="1"/>
    <col min="14342" max="14588" width="9.140625" style="64"/>
    <col min="14589" max="14589" width="7" style="64" customWidth="1"/>
    <col min="14590" max="14590" width="45.42578125" style="64" customWidth="1"/>
    <col min="14591" max="14591" width="12.140625" style="64" customWidth="1"/>
    <col min="14592" max="14592" width="13.5703125" style="64" customWidth="1"/>
    <col min="14593" max="14593" width="14.7109375" style="64" customWidth="1"/>
    <col min="14594" max="14594" width="14.140625" style="64" customWidth="1"/>
    <col min="14595" max="14595" width="11.5703125" style="64" customWidth="1"/>
    <col min="14596" max="14596" width="22.7109375" style="64" customWidth="1"/>
    <col min="14597" max="14597" width="27.7109375" style="64" customWidth="1"/>
    <col min="14598" max="14844" width="9.140625" style="64"/>
    <col min="14845" max="14845" width="7" style="64" customWidth="1"/>
    <col min="14846" max="14846" width="45.42578125" style="64" customWidth="1"/>
    <col min="14847" max="14847" width="12.140625" style="64" customWidth="1"/>
    <col min="14848" max="14848" width="13.5703125" style="64" customWidth="1"/>
    <col min="14849" max="14849" width="14.7109375" style="64" customWidth="1"/>
    <col min="14850" max="14850" width="14.140625" style="64" customWidth="1"/>
    <col min="14851" max="14851" width="11.5703125" style="64" customWidth="1"/>
    <col min="14852" max="14852" width="22.7109375" style="64" customWidth="1"/>
    <col min="14853" max="14853" width="27.7109375" style="64" customWidth="1"/>
    <col min="14854" max="15100" width="9.140625" style="64"/>
    <col min="15101" max="15101" width="7" style="64" customWidth="1"/>
    <col min="15102" max="15102" width="45.42578125" style="64" customWidth="1"/>
    <col min="15103" max="15103" width="12.140625" style="64" customWidth="1"/>
    <col min="15104" max="15104" width="13.5703125" style="64" customWidth="1"/>
    <col min="15105" max="15105" width="14.7109375" style="64" customWidth="1"/>
    <col min="15106" max="15106" width="14.140625" style="64" customWidth="1"/>
    <col min="15107" max="15107" width="11.5703125" style="64" customWidth="1"/>
    <col min="15108" max="15108" width="22.7109375" style="64" customWidth="1"/>
    <col min="15109" max="15109" width="27.7109375" style="64" customWidth="1"/>
    <col min="15110" max="15356" width="9.140625" style="64"/>
    <col min="15357" max="15357" width="7" style="64" customWidth="1"/>
    <col min="15358" max="15358" width="45.42578125" style="64" customWidth="1"/>
    <col min="15359" max="15359" width="12.140625" style="64" customWidth="1"/>
    <col min="15360" max="15360" width="13.5703125" style="64" customWidth="1"/>
    <col min="15361" max="15361" width="14.7109375" style="64" customWidth="1"/>
    <col min="15362" max="15362" width="14.140625" style="64" customWidth="1"/>
    <col min="15363" max="15363" width="11.5703125" style="64" customWidth="1"/>
    <col min="15364" max="15364" width="22.7109375" style="64" customWidth="1"/>
    <col min="15365" max="15365" width="27.7109375" style="64" customWidth="1"/>
    <col min="15366" max="15612" width="9.140625" style="64"/>
    <col min="15613" max="15613" width="7" style="64" customWidth="1"/>
    <col min="15614" max="15614" width="45.42578125" style="64" customWidth="1"/>
    <col min="15615" max="15615" width="12.140625" style="64" customWidth="1"/>
    <col min="15616" max="15616" width="13.5703125" style="64" customWidth="1"/>
    <col min="15617" max="15617" width="14.7109375" style="64" customWidth="1"/>
    <col min="15618" max="15618" width="14.140625" style="64" customWidth="1"/>
    <col min="15619" max="15619" width="11.5703125" style="64" customWidth="1"/>
    <col min="15620" max="15620" width="22.7109375" style="64" customWidth="1"/>
    <col min="15621" max="15621" width="27.7109375" style="64" customWidth="1"/>
    <col min="15622" max="15868" width="9.140625" style="64"/>
    <col min="15869" max="15869" width="7" style="64" customWidth="1"/>
    <col min="15870" max="15870" width="45.42578125" style="64" customWidth="1"/>
    <col min="15871" max="15871" width="12.140625" style="64" customWidth="1"/>
    <col min="15872" max="15872" width="13.5703125" style="64" customWidth="1"/>
    <col min="15873" max="15873" width="14.7109375" style="64" customWidth="1"/>
    <col min="15874" max="15874" width="14.140625" style="64" customWidth="1"/>
    <col min="15875" max="15875" width="11.5703125" style="64" customWidth="1"/>
    <col min="15876" max="15876" width="22.7109375" style="64" customWidth="1"/>
    <col min="15877" max="15877" width="27.7109375" style="64" customWidth="1"/>
    <col min="15878" max="16124" width="9.140625" style="64"/>
    <col min="16125" max="16125" width="7" style="64" customWidth="1"/>
    <col min="16126" max="16126" width="45.42578125" style="64" customWidth="1"/>
    <col min="16127" max="16127" width="12.140625" style="64" customWidth="1"/>
    <col min="16128" max="16128" width="13.5703125" style="64" customWidth="1"/>
    <col min="16129" max="16129" width="14.7109375" style="64" customWidth="1"/>
    <col min="16130" max="16130" width="14.140625" style="64" customWidth="1"/>
    <col min="16131" max="16131" width="11.5703125" style="64" customWidth="1"/>
    <col min="16132" max="16132" width="22.7109375" style="64" customWidth="1"/>
    <col min="16133" max="16133" width="27.7109375" style="64" customWidth="1"/>
    <col min="16134" max="16384" width="9.140625" style="64"/>
  </cols>
  <sheetData>
    <row r="1" spans="1:7" ht="15" customHeight="1">
      <c r="A1" s="62"/>
      <c r="B1" s="63"/>
      <c r="C1" s="63"/>
      <c r="D1" s="63"/>
      <c r="E1" s="63"/>
      <c r="F1" s="232" t="s">
        <v>591</v>
      </c>
      <c r="G1" s="242"/>
    </row>
    <row r="2" spans="1:7" ht="15" customHeight="1">
      <c r="A2" s="62"/>
      <c r="B2" s="63"/>
      <c r="C2" s="63"/>
      <c r="D2" s="63"/>
      <c r="E2" s="63"/>
      <c r="F2" s="232" t="s">
        <v>563</v>
      </c>
      <c r="G2" s="242"/>
    </row>
    <row r="3" spans="1:7" ht="15" customHeight="1">
      <c r="A3" s="65"/>
      <c r="B3" s="66"/>
      <c r="C3" s="66"/>
      <c r="D3" s="66"/>
      <c r="E3" s="63"/>
      <c r="F3" s="243" t="s">
        <v>564</v>
      </c>
      <c r="G3" s="244"/>
    </row>
    <row r="4" spans="1:7" ht="15" customHeight="1">
      <c r="A4" s="62"/>
      <c r="B4" s="63"/>
      <c r="C4" s="63"/>
      <c r="D4" s="63"/>
      <c r="E4" s="63"/>
      <c r="F4" s="232" t="s">
        <v>828</v>
      </c>
      <c r="G4" s="242"/>
    </row>
    <row r="7" spans="1:7" ht="35.25" customHeight="1">
      <c r="A7" s="245" t="s">
        <v>829</v>
      </c>
      <c r="B7" s="245"/>
      <c r="C7" s="245"/>
      <c r="D7" s="245"/>
      <c r="E7" s="246"/>
      <c r="F7" s="246"/>
      <c r="G7" s="246"/>
    </row>
    <row r="8" spans="1:7" ht="10.5" customHeight="1">
      <c r="A8" s="67"/>
      <c r="B8" s="67"/>
      <c r="C8" s="67"/>
      <c r="D8" s="67"/>
    </row>
    <row r="9" spans="1:7" ht="62.25" customHeight="1">
      <c r="A9" s="236" t="s">
        <v>592</v>
      </c>
      <c r="B9" s="236" t="s">
        <v>593</v>
      </c>
      <c r="C9" s="69" t="s">
        <v>594</v>
      </c>
      <c r="D9" s="239" t="s">
        <v>512</v>
      </c>
      <c r="E9" s="240"/>
      <c r="F9" s="239" t="s">
        <v>513</v>
      </c>
      <c r="G9" s="241"/>
    </row>
    <row r="10" spans="1:7" ht="84" customHeight="1">
      <c r="A10" s="237"/>
      <c r="B10" s="238"/>
      <c r="C10" s="70" t="s">
        <v>595</v>
      </c>
      <c r="D10" s="71" t="s">
        <v>596</v>
      </c>
      <c r="E10" s="71" t="s">
        <v>597</v>
      </c>
      <c r="F10" s="71" t="s">
        <v>596</v>
      </c>
      <c r="G10" s="71" t="s">
        <v>597</v>
      </c>
    </row>
    <row r="11" spans="1:7" ht="15" customHeight="1">
      <c r="A11" s="72">
        <v>1</v>
      </c>
      <c r="B11" s="72">
        <v>2</v>
      </c>
      <c r="C11" s="72">
        <v>3</v>
      </c>
      <c r="D11" s="72">
        <v>4</v>
      </c>
      <c r="E11" s="72">
        <v>5</v>
      </c>
      <c r="F11" s="72">
        <f>E11+1</f>
        <v>6</v>
      </c>
      <c r="G11" s="73">
        <v>7</v>
      </c>
    </row>
    <row r="12" spans="1:7" ht="54" customHeight="1">
      <c r="A12" s="74" t="s">
        <v>598</v>
      </c>
      <c r="B12" s="75" t="s">
        <v>599</v>
      </c>
      <c r="C12" s="75"/>
      <c r="D12" s="76">
        <f>D14+D15+D36+D16+D37</f>
        <v>112210.39393000001</v>
      </c>
      <c r="E12" s="76">
        <f>E14+E15+E36+E16</f>
        <v>50466.477520000008</v>
      </c>
      <c r="F12" s="76">
        <f>F14+F15+F36+F16+F37</f>
        <v>108673.44108</v>
      </c>
      <c r="G12" s="76">
        <f>G14+G15+G36+G16</f>
        <v>50466.477520000008</v>
      </c>
    </row>
    <row r="13" spans="1:7" ht="18" customHeight="1">
      <c r="A13" s="77"/>
      <c r="B13" s="78" t="s">
        <v>600</v>
      </c>
      <c r="C13" s="78"/>
      <c r="D13" s="79"/>
      <c r="E13" s="80"/>
      <c r="F13" s="80"/>
      <c r="G13" s="73"/>
    </row>
    <row r="14" spans="1:7" ht="31.5" customHeight="1">
      <c r="A14" s="81" t="s">
        <v>601</v>
      </c>
      <c r="B14" s="82" t="s">
        <v>602</v>
      </c>
      <c r="C14" s="82"/>
      <c r="D14" s="83">
        <v>43635.89</v>
      </c>
      <c r="E14" s="84"/>
      <c r="F14" s="83">
        <v>43555.78</v>
      </c>
      <c r="G14" s="73"/>
    </row>
    <row r="15" spans="1:7" ht="51" customHeight="1">
      <c r="A15" s="81" t="s">
        <v>603</v>
      </c>
      <c r="B15" s="85" t="s">
        <v>1070</v>
      </c>
      <c r="C15" s="85"/>
      <c r="D15" s="86">
        <v>6437.6599399999996</v>
      </c>
      <c r="E15" s="86"/>
      <c r="F15" s="86">
        <v>2987.65994</v>
      </c>
      <c r="G15" s="84"/>
    </row>
    <row r="16" spans="1:7" ht="76.7" customHeight="1">
      <c r="A16" s="81" t="s">
        <v>604</v>
      </c>
      <c r="B16" s="85" t="s">
        <v>605</v>
      </c>
      <c r="C16" s="86">
        <f>SUM(C17:C35)</f>
        <v>16.573999999999998</v>
      </c>
      <c r="D16" s="86">
        <f>SUM(D17:D35)</f>
        <v>56074.923990000003</v>
      </c>
      <c r="E16" s="86">
        <f>SUM(E17:E35)</f>
        <v>50466.477520000008</v>
      </c>
      <c r="F16" s="86">
        <f>SUM(F17:F35)</f>
        <v>56073.863990000005</v>
      </c>
      <c r="G16" s="86">
        <f>SUM(G17:G35)</f>
        <v>50466.477520000008</v>
      </c>
    </row>
    <row r="17" spans="1:7" ht="34.5" customHeight="1">
      <c r="A17" s="81" t="s">
        <v>606</v>
      </c>
      <c r="B17" s="87" t="s">
        <v>1050</v>
      </c>
      <c r="C17" s="170">
        <v>1</v>
      </c>
      <c r="D17" s="88">
        <v>1293.32124</v>
      </c>
      <c r="E17" s="89">
        <v>1163.98911</v>
      </c>
      <c r="F17" s="88">
        <v>1293.32124</v>
      </c>
      <c r="G17" s="89">
        <v>1163.98911</v>
      </c>
    </row>
    <row r="18" spans="1:7" ht="36.75" customHeight="1">
      <c r="A18" s="81" t="s">
        <v>607</v>
      </c>
      <c r="B18" s="90" t="s">
        <v>1051</v>
      </c>
      <c r="C18" s="170">
        <v>1</v>
      </c>
      <c r="D18" s="88">
        <v>1037.0968600000001</v>
      </c>
      <c r="E18" s="89">
        <v>933.38716999999997</v>
      </c>
      <c r="F18" s="88">
        <v>1037.0968600000001</v>
      </c>
      <c r="G18" s="89">
        <v>933.38716999999997</v>
      </c>
    </row>
    <row r="19" spans="1:7" ht="39.75" customHeight="1">
      <c r="A19" s="81" t="s">
        <v>608</v>
      </c>
      <c r="B19" s="90" t="s">
        <v>1052</v>
      </c>
      <c r="C19" s="104">
        <v>0.56799999999999995</v>
      </c>
      <c r="D19" s="88">
        <v>687.81741</v>
      </c>
      <c r="E19" s="89">
        <v>619.03566000000001</v>
      </c>
      <c r="F19" s="88">
        <v>687.81741</v>
      </c>
      <c r="G19" s="89">
        <v>619.03566000000001</v>
      </c>
    </row>
    <row r="20" spans="1:7" ht="54" customHeight="1">
      <c r="A20" s="81" t="s">
        <v>609</v>
      </c>
      <c r="B20" s="90" t="s">
        <v>1053</v>
      </c>
      <c r="C20" s="104">
        <v>0.94300000000000139</v>
      </c>
      <c r="D20" s="88">
        <v>990.06911000000002</v>
      </c>
      <c r="E20" s="89">
        <v>891.06218999999999</v>
      </c>
      <c r="F20" s="88">
        <v>990.06911000000002</v>
      </c>
      <c r="G20" s="89">
        <v>891.06218999999999</v>
      </c>
    </row>
    <row r="21" spans="1:7" s="92" customFormat="1" ht="44.25" customHeight="1">
      <c r="A21" s="81" t="s">
        <v>610</v>
      </c>
      <c r="B21" s="90" t="s">
        <v>1054</v>
      </c>
      <c r="C21" s="104">
        <v>0.54199999999999982</v>
      </c>
      <c r="D21" s="91">
        <v>827.71654999999998</v>
      </c>
      <c r="E21" s="89">
        <v>744.94488999999999</v>
      </c>
      <c r="F21" s="91">
        <v>827.71654999999998</v>
      </c>
      <c r="G21" s="89">
        <v>744.94488999999999</v>
      </c>
    </row>
    <row r="22" spans="1:7" s="92" customFormat="1" ht="33" customHeight="1">
      <c r="A22" s="81" t="s">
        <v>611</v>
      </c>
      <c r="B22" s="90" t="s">
        <v>1055</v>
      </c>
      <c r="C22" s="104">
        <v>1</v>
      </c>
      <c r="D22" s="91">
        <v>1220.73244</v>
      </c>
      <c r="E22" s="89">
        <v>1098.6591900000001</v>
      </c>
      <c r="F22" s="91">
        <v>1220.73244</v>
      </c>
      <c r="G22" s="89">
        <v>1098.6591900000001</v>
      </c>
    </row>
    <row r="23" spans="1:7" s="92" customFormat="1" ht="44.25" customHeight="1">
      <c r="A23" s="81" t="s">
        <v>612</v>
      </c>
      <c r="B23" s="90" t="s">
        <v>1056</v>
      </c>
      <c r="C23" s="104">
        <v>0.71699999999999997</v>
      </c>
      <c r="D23" s="91">
        <v>6620.4651000000003</v>
      </c>
      <c r="E23" s="89">
        <v>5958.4185900000002</v>
      </c>
      <c r="F23" s="91">
        <v>6620.4651000000003</v>
      </c>
      <c r="G23" s="89">
        <v>5958.4185900000002</v>
      </c>
    </row>
    <row r="24" spans="1:7" s="92" customFormat="1" ht="40.5" customHeight="1">
      <c r="A24" s="81" t="s">
        <v>613</v>
      </c>
      <c r="B24" s="90" t="s">
        <v>1057</v>
      </c>
      <c r="C24" s="104">
        <v>0.77400000000000002</v>
      </c>
      <c r="D24" s="91">
        <v>1248.9826800000001</v>
      </c>
      <c r="E24" s="89">
        <v>1124.0844099999999</v>
      </c>
      <c r="F24" s="91">
        <v>1248.9826800000001</v>
      </c>
      <c r="G24" s="89">
        <v>1124.0844099999999</v>
      </c>
    </row>
    <row r="25" spans="1:7" s="92" customFormat="1" ht="39" customHeight="1">
      <c r="A25" s="81" t="s">
        <v>614</v>
      </c>
      <c r="B25" s="90" t="s">
        <v>1058</v>
      </c>
      <c r="C25" s="104">
        <v>0.92900000000000005</v>
      </c>
      <c r="D25" s="91">
        <v>1145.53721</v>
      </c>
      <c r="E25" s="89">
        <v>1030.9834800000001</v>
      </c>
      <c r="F25" s="91">
        <v>1145.53721</v>
      </c>
      <c r="G25" s="89">
        <v>1030.9834800000001</v>
      </c>
    </row>
    <row r="26" spans="1:7" s="92" customFormat="1" ht="39" customHeight="1">
      <c r="A26" s="81" t="s">
        <v>615</v>
      </c>
      <c r="B26" s="90" t="s">
        <v>1059</v>
      </c>
      <c r="C26" s="104">
        <v>0.78700000000000014</v>
      </c>
      <c r="D26" s="91">
        <v>1232.51954</v>
      </c>
      <c r="E26" s="89">
        <v>1109.26758</v>
      </c>
      <c r="F26" s="91">
        <v>1232.51954</v>
      </c>
      <c r="G26" s="89">
        <v>1109.26758</v>
      </c>
    </row>
    <row r="27" spans="1:7" s="92" customFormat="1" ht="37.5" customHeight="1">
      <c r="A27" s="81" t="s">
        <v>616</v>
      </c>
      <c r="B27" s="90" t="s">
        <v>1060</v>
      </c>
      <c r="C27" s="105">
        <v>0.40100000000000002</v>
      </c>
      <c r="D27" s="91">
        <v>7074.1988799999999</v>
      </c>
      <c r="E27" s="89">
        <v>6366.7789899999998</v>
      </c>
      <c r="F27" s="91">
        <v>7074.1988799999999</v>
      </c>
      <c r="G27" s="89">
        <v>6366.7789899999998</v>
      </c>
    </row>
    <row r="28" spans="1:7" s="92" customFormat="1" ht="65.25" customHeight="1">
      <c r="A28" s="81" t="s">
        <v>617</v>
      </c>
      <c r="B28" s="90" t="s">
        <v>1061</v>
      </c>
      <c r="C28" s="104">
        <v>0.95099999999999996</v>
      </c>
      <c r="D28" s="91">
        <v>11433.7701</v>
      </c>
      <c r="E28" s="89">
        <v>10290.39309</v>
      </c>
      <c r="F28" s="91">
        <v>11433.7701</v>
      </c>
      <c r="G28" s="89">
        <v>10290.39309</v>
      </c>
    </row>
    <row r="29" spans="1:7" s="92" customFormat="1" ht="30.75" customHeight="1">
      <c r="A29" s="81" t="s">
        <v>618</v>
      </c>
      <c r="B29" s="90" t="s">
        <v>1062</v>
      </c>
      <c r="C29" s="104">
        <v>1.2030000000000001</v>
      </c>
      <c r="D29" s="91">
        <v>2446.1511999999998</v>
      </c>
      <c r="E29" s="89">
        <v>2201.5360799999999</v>
      </c>
      <c r="F29" s="91">
        <v>2446.1511999999998</v>
      </c>
      <c r="G29" s="89">
        <v>2201.5360799999999</v>
      </c>
    </row>
    <row r="30" spans="1:7" s="92" customFormat="1" ht="36.75" customHeight="1">
      <c r="A30" s="81" t="s">
        <v>619</v>
      </c>
      <c r="B30" s="90" t="s">
        <v>1063</v>
      </c>
      <c r="C30" s="104">
        <v>1.52</v>
      </c>
      <c r="D30" s="91">
        <v>3177.5653299999999</v>
      </c>
      <c r="E30" s="89">
        <v>2859.80879</v>
      </c>
      <c r="F30" s="91">
        <v>3177.5653299999999</v>
      </c>
      <c r="G30" s="89">
        <v>2859.80879</v>
      </c>
    </row>
    <row r="31" spans="1:7" s="92" customFormat="1" ht="53.25" customHeight="1">
      <c r="A31" s="81" t="s">
        <v>620</v>
      </c>
      <c r="B31" s="90" t="s">
        <v>1064</v>
      </c>
      <c r="C31" s="104">
        <v>1.7949999999999982</v>
      </c>
      <c r="D31" s="91">
        <v>2490.2871</v>
      </c>
      <c r="E31" s="89">
        <v>2241.25839</v>
      </c>
      <c r="F31" s="91">
        <v>2490.2871</v>
      </c>
      <c r="G31" s="89">
        <v>2241.25839</v>
      </c>
    </row>
    <row r="32" spans="1:7" s="92" customFormat="1" ht="42.75" customHeight="1">
      <c r="A32" s="81" t="s">
        <v>621</v>
      </c>
      <c r="B32" s="90" t="s">
        <v>1065</v>
      </c>
      <c r="C32" s="104">
        <v>1.5600000000000005</v>
      </c>
      <c r="D32" s="91">
        <v>2502.6371300000001</v>
      </c>
      <c r="E32" s="89">
        <v>2252.3734100000001</v>
      </c>
      <c r="F32" s="91">
        <v>2502.6371300000001</v>
      </c>
      <c r="G32" s="89">
        <v>2252.3734100000001</v>
      </c>
    </row>
    <row r="33" spans="1:7" s="92" customFormat="1" ht="48" customHeight="1">
      <c r="A33" s="81" t="s">
        <v>622</v>
      </c>
      <c r="B33" s="90" t="s">
        <v>1066</v>
      </c>
      <c r="C33" s="104">
        <v>0.88400000000000034</v>
      </c>
      <c r="D33" s="91">
        <v>8657.4132499999996</v>
      </c>
      <c r="E33" s="89">
        <v>7791.6719199999998</v>
      </c>
      <c r="F33" s="91">
        <v>8657.4132499999996</v>
      </c>
      <c r="G33" s="89">
        <v>7791.6719199999998</v>
      </c>
    </row>
    <row r="34" spans="1:7" s="92" customFormat="1" ht="51.75" customHeight="1">
      <c r="A34" s="81" t="s">
        <v>623</v>
      </c>
      <c r="B34" s="90" t="s">
        <v>1067</v>
      </c>
      <c r="C34" s="104"/>
      <c r="D34" s="91">
        <v>1987.58286</v>
      </c>
      <c r="E34" s="89">
        <v>1788.82458</v>
      </c>
      <c r="F34" s="91">
        <v>1987.58286</v>
      </c>
      <c r="G34" s="89">
        <v>1788.82458</v>
      </c>
    </row>
    <row r="35" spans="1:7" s="92" customFormat="1" ht="20.25" customHeight="1">
      <c r="A35" s="81" t="s">
        <v>631</v>
      </c>
      <c r="B35" s="90" t="s">
        <v>1068</v>
      </c>
      <c r="C35" s="104"/>
      <c r="D35" s="91">
        <v>1.06</v>
      </c>
      <c r="E35" s="89"/>
      <c r="F35" s="91"/>
      <c r="G35" s="89"/>
    </row>
    <row r="36" spans="1:7" ht="33.75" customHeight="1">
      <c r="A36" s="81" t="s">
        <v>624</v>
      </c>
      <c r="B36" s="82" t="s">
        <v>625</v>
      </c>
      <c r="C36" s="82"/>
      <c r="D36" s="83">
        <v>4356.32</v>
      </c>
      <c r="E36" s="83"/>
      <c r="F36" s="83">
        <v>4351.0096000000003</v>
      </c>
      <c r="G36" s="73"/>
    </row>
    <row r="37" spans="1:7" ht="30.75" customHeight="1">
      <c r="A37" s="81" t="s">
        <v>1069</v>
      </c>
      <c r="B37" s="82" t="s">
        <v>955</v>
      </c>
      <c r="C37" s="82"/>
      <c r="D37" s="83">
        <v>1705.6</v>
      </c>
      <c r="E37" s="83"/>
      <c r="F37" s="83">
        <v>1705.1275499999999</v>
      </c>
      <c r="G37" s="73"/>
    </row>
    <row r="38" spans="1:7" ht="49.7" customHeight="1">
      <c r="A38" s="93" t="s">
        <v>626</v>
      </c>
      <c r="B38" s="75" t="s">
        <v>627</v>
      </c>
      <c r="C38" s="75"/>
      <c r="D38" s="94">
        <f>D39</f>
        <v>7319.25407</v>
      </c>
      <c r="E38" s="95">
        <f>E39</f>
        <v>6373.42</v>
      </c>
      <c r="F38" s="94">
        <f>F39</f>
        <v>7105.7061599999997</v>
      </c>
      <c r="G38" s="96">
        <f>G39</f>
        <v>6209.91</v>
      </c>
    </row>
    <row r="39" spans="1:7" ht="54" customHeight="1">
      <c r="A39" s="81" t="s">
        <v>628</v>
      </c>
      <c r="B39" s="97" t="s">
        <v>629</v>
      </c>
      <c r="C39" s="97"/>
      <c r="D39" s="98">
        <v>7319.25407</v>
      </c>
      <c r="E39" s="99">
        <v>6373.42</v>
      </c>
      <c r="F39" s="98">
        <v>7105.7061599999997</v>
      </c>
      <c r="G39" s="73">
        <v>6209.91</v>
      </c>
    </row>
    <row r="40" spans="1:7" ht="22.5" customHeight="1">
      <c r="A40" s="100"/>
      <c r="B40" s="101" t="s">
        <v>630</v>
      </c>
      <c r="C40" s="101"/>
      <c r="D40" s="95">
        <f>D38+D12</f>
        <v>119529.648</v>
      </c>
      <c r="E40" s="95">
        <f>E38+E12</f>
        <v>56839.897520000006</v>
      </c>
      <c r="F40" s="95">
        <f>F38+F12</f>
        <v>115779.14724000001</v>
      </c>
      <c r="G40" s="95">
        <f>G38+G12</f>
        <v>56676.387520000004</v>
      </c>
    </row>
    <row r="44" spans="1:7">
      <c r="D44" s="103"/>
      <c r="E44" s="103"/>
      <c r="F44" s="103"/>
    </row>
    <row r="46" spans="1:7">
      <c r="D46" s="103"/>
    </row>
  </sheetData>
  <mergeCells count="9">
    <mergeCell ref="A9:A10"/>
    <mergeCell ref="B9:B10"/>
    <mergeCell ref="D9:E9"/>
    <mergeCell ref="F9:G9"/>
    <mergeCell ref="F1:G1"/>
    <mergeCell ref="F2:G2"/>
    <mergeCell ref="F3:G3"/>
    <mergeCell ref="F4:G4"/>
    <mergeCell ref="A7:G7"/>
  </mergeCells>
  <pageMargins left="0.51181102362204722" right="0.23622047244094491" top="0.31496062992125984" bottom="0.15748031496062992" header="0.31496062992125984" footer="0.15748031496062992"/>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vt:lpstr>
      <vt:lpstr>2</vt:lpstr>
      <vt:lpstr>3</vt:lpstr>
      <vt:lpstr>4</vt:lpstr>
      <vt:lpstr>5</vt:lpstr>
      <vt:lpstr>6</vt:lpstr>
      <vt:lpstr>'2'!APPT</vt:lpstr>
      <vt:lpstr>'3'!APPT</vt:lpstr>
      <vt:lpstr>'4'!APPT</vt:lpstr>
      <vt:lpstr>'4'!FIO</vt:lpstr>
      <vt:lpstr>'2'!LAST_CELL</vt:lpstr>
      <vt:lpstr>'3'!LAST_CELL</vt:lpstr>
      <vt:lpstr>'4'!LAST_CELL</vt:lpstr>
      <vt:lpstr>'2'!SIGN</vt:lpstr>
      <vt:lpstr>'3'!SIGN</vt:lpstr>
      <vt:lpstr>'4'!SIGN</vt:lpstr>
      <vt:lpstr>'1'!Заголовки_для_печати</vt:lpstr>
      <vt:lpstr>'2'!Заголовки_для_печати</vt:lpstr>
      <vt:lpstr>'3'!Заголовки_для_печати</vt:lpstr>
      <vt:lpstr>'4'!Заголовки_для_печати</vt:lpstr>
      <vt:lpstr>'5'!Заголовки_для_печати</vt:lpstr>
      <vt:lpstr>'6'!Заголовки_для_печати</vt:lpstr>
      <vt:lpstr>'5'!Область_печати</vt:lpstr>
      <vt:lpstr>'6'!Область_печати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77</dc:creator>
  <dc:description>POI HSSF rep:2.55.0.89</dc:description>
  <cp:lastModifiedBy>Алина</cp:lastModifiedBy>
  <cp:lastPrinted>2024-04-22T10:08:38Z</cp:lastPrinted>
  <dcterms:created xsi:type="dcterms:W3CDTF">2023-03-10T05:55:00Z</dcterms:created>
  <dcterms:modified xsi:type="dcterms:W3CDTF">2024-04-27T06:44:21Z</dcterms:modified>
</cp:coreProperties>
</file>