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2"/>
  </bookViews>
  <sheets>
    <sheet name="МБ" sheetId="1" r:id="rId1"/>
    <sheet name="КБ" sheetId="3" r:id="rId2"/>
    <sheet name="Прил 7" sheetId="6" r:id="rId3"/>
  </sheets>
  <calcPr calcId="162913"/>
</workbook>
</file>

<file path=xl/calcChain.xml><?xml version="1.0" encoding="utf-8"?>
<calcChain xmlns="http://schemas.openxmlformats.org/spreadsheetml/2006/main">
  <c r="H22" i="1" l="1"/>
  <c r="H32" i="1"/>
  <c r="H33" i="1"/>
  <c r="H18" i="1" s="1"/>
  <c r="H18" i="6" s="1"/>
  <c r="G32" i="1"/>
  <c r="G33" i="1"/>
  <c r="G18" i="1" s="1"/>
  <c r="G18" i="6" s="1"/>
  <c r="F33" i="1"/>
  <c r="F18" i="1" s="1"/>
  <c r="F32" i="1"/>
  <c r="F31" i="1" s="1"/>
  <c r="H23" i="1"/>
  <c r="G23" i="1"/>
  <c r="F28" i="3"/>
  <c r="H34" i="1"/>
  <c r="G34" i="1"/>
  <c r="F34" i="1"/>
  <c r="F19" i="3" l="1"/>
  <c r="F18" i="3" s="1"/>
  <c r="F22" i="1" l="1"/>
  <c r="H30" i="3"/>
  <c r="G30" i="3"/>
  <c r="F47" i="1" l="1"/>
  <c r="G47" i="1" l="1"/>
  <c r="H47" i="1"/>
  <c r="H24" i="3" l="1"/>
  <c r="H21" i="3" s="1"/>
  <c r="G24" i="3"/>
  <c r="G21" i="3" s="1"/>
  <c r="G41" i="1" l="1"/>
  <c r="G39" i="1" l="1"/>
  <c r="H39" i="1"/>
  <c r="F58" i="1" l="1"/>
  <c r="F29" i="6" s="1"/>
  <c r="F28" i="6" s="1"/>
  <c r="G19" i="6"/>
  <c r="H19" i="6"/>
  <c r="G27" i="6"/>
  <c r="G26" i="6" s="1"/>
  <c r="H27" i="6"/>
  <c r="H26" i="6" s="1"/>
  <c r="G19" i="1"/>
  <c r="H19" i="1"/>
  <c r="G50" i="1"/>
  <c r="H50" i="1"/>
  <c r="G52" i="1"/>
  <c r="H52" i="1"/>
  <c r="F52" i="1"/>
  <c r="F51" i="1" s="1"/>
  <c r="F27" i="6" l="1"/>
  <c r="F26" i="6" s="1"/>
  <c r="F19" i="1"/>
  <c r="F19" i="6"/>
  <c r="F50" i="1"/>
  <c r="H20" i="3"/>
  <c r="G36" i="3"/>
  <c r="H36" i="3"/>
  <c r="F36" i="3"/>
  <c r="F26" i="3" s="1"/>
  <c r="G29" i="3"/>
  <c r="G28" i="3" s="1"/>
  <c r="G27" i="3" s="1"/>
  <c r="G26" i="3" s="1"/>
  <c r="H29" i="3"/>
  <c r="H28" i="3" s="1"/>
  <c r="H27" i="3" s="1"/>
  <c r="H26" i="3" s="1"/>
  <c r="G19" i="3" l="1"/>
  <c r="G18" i="3" s="1"/>
  <c r="F20" i="3"/>
  <c r="H19" i="3"/>
  <c r="H18" i="3" s="1"/>
  <c r="G20" i="3"/>
  <c r="G22" i="1"/>
  <c r="G22" i="6" s="1"/>
  <c r="G21" i="6" s="1"/>
  <c r="H22" i="6"/>
  <c r="H21" i="6" s="1"/>
  <c r="G58" i="1"/>
  <c r="H58" i="1"/>
  <c r="F56" i="1"/>
  <c r="F20" i="1" s="1"/>
  <c r="F17" i="1" s="1"/>
  <c r="H41" i="1"/>
  <c r="G45" i="1"/>
  <c r="H45" i="1"/>
  <c r="F45" i="1"/>
  <c r="F22" i="6" l="1"/>
  <c r="F21" i="6" s="1"/>
  <c r="G21" i="1"/>
  <c r="G56" i="1"/>
  <c r="G29" i="6"/>
  <c r="G28" i="6" s="1"/>
  <c r="H21" i="1"/>
  <c r="H56" i="1"/>
  <c r="H20" i="1" s="1"/>
  <c r="H29" i="6"/>
  <c r="H28" i="6" s="1"/>
  <c r="F21" i="1"/>
  <c r="H25" i="6"/>
  <c r="G25" i="6"/>
  <c r="G27" i="1"/>
  <c r="H27" i="1"/>
  <c r="F27" i="1"/>
  <c r="F23" i="1"/>
  <c r="F25" i="6" l="1"/>
  <c r="F20" i="6" s="1"/>
  <c r="H17" i="1"/>
  <c r="H31" i="1"/>
  <c r="G20" i="1"/>
  <c r="G17" i="1" s="1"/>
  <c r="G31" i="1"/>
  <c r="F23" i="6" l="1"/>
  <c r="F18" i="6"/>
  <c r="F17" i="6" s="1"/>
  <c r="H20" i="6"/>
  <c r="H17" i="6" s="1"/>
  <c r="H23" i="6"/>
  <c r="G20" i="6"/>
  <c r="G17" i="6" s="1"/>
  <c r="G23" i="6"/>
</calcChain>
</file>

<file path=xl/sharedStrings.xml><?xml version="1.0" encoding="utf-8"?>
<sst xmlns="http://schemas.openxmlformats.org/spreadsheetml/2006/main" count="338" uniqueCount="135">
  <si>
    <t>к муниципальной программе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</si>
  <si>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</si>
  <si>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</si>
  <si>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</si>
  <si>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</si>
  <si>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</si>
  <si>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РзПр</t>
  </si>
  <si>
    <t>ЦСР</t>
  </si>
  <si>
    <t>всего</t>
  </si>
  <si>
    <t>0409</t>
  </si>
  <si>
    <t>0502</t>
  </si>
  <si>
    <t>0406</t>
  </si>
  <si>
    <t>Финансовое обеспечение реализации муниципальной программы Суксунского</t>
  </si>
  <si>
    <t>за счет средств бюджета Пермского края</t>
  </si>
  <si>
    <t xml:space="preserve">всего </t>
  </si>
  <si>
    <t>0401</t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</si>
  <si>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 xml:space="preserve">Создание комфортной среды </t>
    </r>
  </si>
  <si>
    <t xml:space="preserve">проживания </t>
  </si>
  <si>
    <t>в Суксунском</t>
  </si>
  <si>
    <t>Финансовое обеспечение реализации муниципальной программы Суксунского городского округа</t>
  </si>
  <si>
    <t>за счет средств бюджета Суксунского городского округа</t>
  </si>
  <si>
    <t>Муниципальная программа «Создание комфортной среды проживания в Суксунском городском округе»</t>
  </si>
  <si>
    <t>Муниципальная программа «Создание комфортной среды проживания  в Суксунском городском округе»</t>
  </si>
  <si>
    <t>Всего</t>
  </si>
  <si>
    <t xml:space="preserve">Администрация </t>
  </si>
  <si>
    <t xml:space="preserve">Управление капитального строительства </t>
  </si>
  <si>
    <t>610, 630</t>
  </si>
  <si>
    <t>Управление капитального строительства</t>
  </si>
  <si>
    <t>630</t>
  </si>
  <si>
    <t>городского округа за счет всех источников</t>
  </si>
  <si>
    <t>Подпрограмма 1 «Развитие инфраструктуры Суксунского городского округа»</t>
  </si>
  <si>
    <t>Подпрограмма 1 «Развитие дорожной деятельности и  безопасности дорожного движения»</t>
  </si>
  <si>
    <t>Подпрограмма 2 «Развитие инфраструктуры Суксунского городского округа»</t>
  </si>
  <si>
    <t>Основное мероприятие 1.1 «Повышение безопасности дорожного движения на автомобильных дорогах  и обеспечение сохранности автомобильных дорог»</t>
  </si>
  <si>
    <t>Мероприятие 1.1.1 «Содержание автомобильных дорог»</t>
  </si>
  <si>
    <t>Мероприятие 1.1.2 «Обеспечение безопасности дорожного движения»</t>
  </si>
  <si>
    <t>Основное мероприятие 1.2 «Приведение в нормативное состояние автомобильных дорог»</t>
  </si>
  <si>
    <t>Мероприятие 1.2.1 «Капитальный ремонт и ремонт автомобильных дорог»</t>
  </si>
  <si>
    <t>Мероприятие 1.2.2  «Проектирование, строительство (реконструкция), капитальный ремонт и ремонт автомобильных дорог общего пользования местного значения»</t>
  </si>
  <si>
    <t>Мероприятие 1.2.3 «Обследование и ремонт мостовых сооружений»</t>
  </si>
  <si>
    <t>Основное мероприятие 2.1 «Развитие систем водоснабжения и водоотведения»</t>
  </si>
  <si>
    <t>Мероприятие 2.1.1 «Ремонт водопроводных и канализационных сетей»</t>
  </si>
  <si>
    <t>Основное мероприятие 2.2 «Развитие систем теплоснабжения»</t>
  </si>
  <si>
    <t>Мероприятие 2.1.2.   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</si>
  <si>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Основное мероприятие 2.3 «Развитие систем газоснабжения»</t>
  </si>
  <si>
    <t>Мероприятие 2.3.1 «Проектирование распределительных сетей газопроводов»</t>
  </si>
  <si>
    <t>Мероприятие 2.3.2 «Проведение проектных работ и строительство распределительных газопроводов на территории муниципальных образований Пермского края»</t>
  </si>
  <si>
    <t>Основное мероприятие 2.4 «Обеспечение безопасности гидротехнических сооружений»</t>
  </si>
  <si>
    <t>Мероприятие 2.3.1 «Техническое обслуживание газопроводов»</t>
  </si>
  <si>
    <t>Мероприятие 2.3.2 «Проектирование распределительных сетей газопроводов»</t>
  </si>
  <si>
    <t>Мероприятие 2.3.3 «Проведение проектных работ и строительство распределительных газопроводов на территории муниципальных образований Пермского края»</t>
  </si>
  <si>
    <t>Основное мероприятие 2.5 «Обеспечение безопасности гидротехнических сооружений»</t>
  </si>
  <si>
    <t>Основное мероприятие 2.4 «Разработка программ развития систем коммунальной инфраструктуры»</t>
  </si>
  <si>
    <t>Мероприятие 2.4.1 «Разработка программ развития систем коммунальной инфраструктуры»</t>
  </si>
  <si>
    <t>Мероприятие 2.2.1 «Техническое перевооружение котельных и капитальный ремонт тепловых сетей»</t>
  </si>
  <si>
    <t>Подпрограмма 3 «Окружающая среда»</t>
  </si>
  <si>
    <t>Управление образования</t>
  </si>
  <si>
    <t>Основное мероприятие 3.1. "Повышение уровня экологической культуры населения"</t>
  </si>
  <si>
    <t>Мероприятие 3.1.3. Проведение конкурса детских экологических проектов "Моя планета"</t>
  </si>
  <si>
    <t>Мероприятие 3.1.2. Проведение смотра -конкурса образовательных организаций на лучшую организацию экологического воспитания и природоохранную деятельность учащихся</t>
  </si>
  <si>
    <t>Мероприятие 3.1.1  Проведение конкурса творческих работ "Краски земли Суксунской"</t>
  </si>
  <si>
    <t>Подпрограмма 4 «Обеспечение реализации муниципальной программы»</t>
  </si>
  <si>
    <t>Основное мероприятие 4.1 «Обеспечение эффективной деятельности органов местного самоуправления в сфере территориального развития и инфраструктуры»</t>
  </si>
  <si>
    <t>Мероприятие 4.1.1 «Содержание органов местного самоуправления»</t>
  </si>
  <si>
    <t>610,620,630</t>
  </si>
  <si>
    <t>620,630</t>
  </si>
  <si>
    <t>620</t>
  </si>
  <si>
    <t>0603</t>
  </si>
  <si>
    <t>0401, 0409, 0502</t>
  </si>
  <si>
    <t>0401, 0406, 0409, 0502, 0603</t>
  </si>
  <si>
    <t>06.4.01.00030</t>
  </si>
  <si>
    <t>06.3.01.2Д130</t>
  </si>
  <si>
    <t>06.3.01.2Д120</t>
  </si>
  <si>
    <t>06.3.01.2Д110</t>
  </si>
  <si>
    <t>06.2.05.2Д090</t>
  </si>
  <si>
    <t>06.3.01.0000</t>
  </si>
  <si>
    <t>06.4.01.00000</t>
  </si>
  <si>
    <t>06.2.05.00000</t>
  </si>
  <si>
    <t>06.2.04.2Д080</t>
  </si>
  <si>
    <t>06.2.04.00000</t>
  </si>
  <si>
    <t>06.2.03.SЖ330</t>
  </si>
  <si>
    <t>06.2.03.2Д070</t>
  </si>
  <si>
    <t>06.2.03.41000</t>
  </si>
  <si>
    <t>06.2.02.2Д060</t>
  </si>
  <si>
    <t>06.1.01.2Д010</t>
  </si>
  <si>
    <t>06.1.01.2Д020</t>
  </si>
  <si>
    <t>06.1.01.00000</t>
  </si>
  <si>
    <t>06.1.02.00000</t>
  </si>
  <si>
    <t>06.1.02.2Д030</t>
  </si>
  <si>
    <t>06.1.02.2Д040</t>
  </si>
  <si>
    <t>06.1.02.ST040</t>
  </si>
  <si>
    <t>06.2.02.00000</t>
  </si>
  <si>
    <t>06.2.03.00000</t>
  </si>
  <si>
    <t>06.2.01.00000</t>
  </si>
  <si>
    <t>Мероприятие 2.2.1 «Плата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соглашения»</t>
  </si>
  <si>
    <t>Мероприятие 2.1.3 «Разработка и подготовка проектно-сметной документации по строительству и реконструкции (модернизации)очистных сооружений»</t>
  </si>
  <si>
    <t>06.2.01.SЭ100</t>
  </si>
  <si>
    <t>06.2.00.00000</t>
  </si>
  <si>
    <t>06.0.00.00000</t>
  </si>
  <si>
    <t>06.0.0.00000</t>
  </si>
  <si>
    <t>06.2.0.00000</t>
  </si>
  <si>
    <t>06.1.00.00000</t>
  </si>
  <si>
    <t>Мероприятие 2.4.1 «Проектирование,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сооружений»</t>
  </si>
  <si>
    <t>городском округе»</t>
  </si>
  <si>
    <t>Управление образования Администрации Суксунского городского округа Пермского края (далее - Управление образования)</t>
  </si>
  <si>
    <t>Администрация Суксунского городского округа Пермского края (далее - Администрация)</t>
  </si>
  <si>
    <t>Администрация Суксунского городского округа Пермского края (далее -Администрация)</t>
  </si>
  <si>
    <t>Управление капитального строительства Администрации Суксунского городского округа Пермского края (далее - Управление капитального строительства )</t>
  </si>
  <si>
    <t>Управление капитального строительства Администрации Суксунского городского округа Пермского края (далее - Управление капитального строительства)</t>
  </si>
  <si>
    <t>Управление капитального строительства Администрации Суксунского городского округа  Пермского края (далее - Управление капитального строительства )</t>
  </si>
  <si>
    <t>Мероприятие 2.5.1 «Проектирование,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сооружений»</t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</si>
  <si>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 xml:space="preserve">Приложение № 3 </t>
    </r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</si>
  <si>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>Приложение № 4                                                                        к муниципальной программе «Создание комфортной среды проживания  в Суксунском городском округе»</t>
    </r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</si>
  <si>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>Приложение № 7                                                                   к муниципальной программе «Создание комфортной среды проживания  в Суксунском городском округе»</t>
    </r>
  </si>
  <si>
    <t>0406, 0409, 0502</t>
  </si>
  <si>
    <t>0406, 0502</t>
  </si>
  <si>
    <t xml:space="preserve"> 0409, 0502</t>
  </si>
  <si>
    <t xml:space="preserve">Приложение 3                                         к постановлению Администрации Суксунского городского округа                         от  № </t>
  </si>
  <si>
    <t>06.2.01.SP180</t>
  </si>
  <si>
    <t>Мероприятие 2.1.4 "Мероприятия по капитальному ремонту, текущему ремонту сетей водоснабжения, водозаборных сооружений, устройству, капитальному ремонту и текущему ремонту водонапорных башен приоритетного проекта «Качественное водоснабжение»"</t>
  </si>
  <si>
    <t>06.2.02.2Д060, 06.2.05.2Д090</t>
  </si>
  <si>
    <t>06.2.01.SP350</t>
  </si>
  <si>
    <t>06.3.00.0000</t>
  </si>
  <si>
    <t>06.4.00.00000</t>
  </si>
  <si>
    <t>06.1.00.00000, 06.2.00.00000, 06.3.00.00000, 06.4.00.00000</t>
  </si>
  <si>
    <t>06.1.01.00000, 06.1.02.00000</t>
  </si>
  <si>
    <t>0401, 0406, 0409, 0502</t>
  </si>
  <si>
    <t>Мероприятие 1.1.3 «Школьная остановка программы «Комфортный край»</t>
  </si>
  <si>
    <t>0410</t>
  </si>
  <si>
    <t>06.1.01.SP350</t>
  </si>
  <si>
    <t>0406,0502</t>
  </si>
  <si>
    <t>06.2.02.00000, 06.2.05.00000</t>
  </si>
  <si>
    <t>06.2.01.0000, 06.2.03.00000, 06.2.04.00000, 06.2.05.00000</t>
  </si>
  <si>
    <t xml:space="preserve">Приложение 1                                  к Постановлению Администрации Суксунского городского округа                         от  № </t>
  </si>
  <si>
    <t xml:space="preserve">Приложение 2                                                           к Постановлению Администрации Суксунского городского округа                                                   от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</si>
</sst>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6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indent="15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0" borderId="0" xfId="0" applyFont="1"/>
    <xf numFmtId="0" fontId="14" fillId="0" borderId="0" xfId="0" applyFont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0" fillId="0" borderId="0" xfId="0" applyNumberFormat="1" applyFill="1"/>
    <xf numFmtId="2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4" fontId="14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 applyBorder="1"/>
    <xf numFmtId="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/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/>
    <xf numFmtId="0" fontId="0" fillId="0" borderId="8" xfId="0" applyBorder="1" applyAlignment="1"/>
    <xf numFmtId="0" fontId="5" fillId="0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2" borderId="21" xfId="1" applyFont="1" applyFill="1" applyBorder="1" applyAlignment="1">
      <alignment horizontal="center" vertical="center" wrapText="1"/>
    </xf>
    <xf numFmtId="0" fontId="6" fillId="2" borderId="22" xfId="1" applyFill="1" applyBorder="1" applyAlignment="1">
      <alignment horizontal="center" vertical="center" wrapText="1"/>
    </xf>
    <xf numFmtId="0" fontId="6" fillId="2" borderId="23" xfId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../../../../../../../../../../../../../../../../../../../../../../../../../../../../../../../../Users/&#1055;&#1086;&#1083;&#1100;&#1079;&#1086;&#1074;&#1072;&#1090;&#1077;&#1083;&#1100;/AppData/Local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../../../../../../../../../../../../../../../../../../../../../../../../../../../../../../../../../../Users/&#1055;&#1086;&#1083;&#1100;&#1079;&#1086;&#1074;&#1072;&#1090;&#1077;&#1083;&#1100;/AppData/Local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../../../../../../../../../../../../../../../../../../../../../../../../../../../../../../../../../Users/&#1055;&#1086;&#1083;&#1100;&#1079;&#1086;&#1074;&#1072;&#1090;&#1077;&#1083;&#1100;/AppData/Local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A28" sqref="A28"/>
    </sheetView>
  </sheetViews>
  <sheetFormatPr defaultRowHeight="15" x14ac:dyDescent="0.25"/>
  <cols>
    <col min="1" max="1" width="34.28515625" customWidth="1"/>
    <col min="2" max="2" width="21.5703125" customWidth="1"/>
    <col min="3" max="3" width="9.140625" customWidth="1"/>
    <col min="4" max="4" width="12.140625" customWidth="1"/>
    <col min="5" max="5" width="12.85546875" customWidth="1"/>
    <col min="6" max="6" width="11.85546875" customWidth="1"/>
    <col min="7" max="7" width="11" customWidth="1"/>
    <col min="8" max="8" width="13.28515625" customWidth="1"/>
    <col min="9" max="9" width="32.5703125" customWidth="1"/>
    <col min="10" max="10" width="23.85546875" customWidth="1"/>
    <col min="11" max="11" width="12.140625" customWidth="1"/>
  </cols>
  <sheetData>
    <row r="1" spans="1:15" ht="94.5" customHeight="1" x14ac:dyDescent="0.3">
      <c r="F1" s="130" t="s">
        <v>133</v>
      </c>
      <c r="G1" s="130"/>
      <c r="H1" s="130"/>
    </row>
    <row r="2" spans="1:15" ht="12" customHeight="1" x14ac:dyDescent="0.25"/>
    <row r="3" spans="1:15" ht="18.75" x14ac:dyDescent="0.3">
      <c r="F3" s="16" t="s">
        <v>111</v>
      </c>
    </row>
    <row r="4" spans="1:15" ht="18.75" x14ac:dyDescent="0.3">
      <c r="F4" s="16" t="s">
        <v>0</v>
      </c>
    </row>
    <row r="5" spans="1:15" ht="18.75" x14ac:dyDescent="0.3">
      <c r="F5" s="16" t="s">
        <v>16</v>
      </c>
    </row>
    <row r="6" spans="1:15" ht="18.75" x14ac:dyDescent="0.3">
      <c r="F6" s="16" t="s">
        <v>17</v>
      </c>
      <c r="G6" s="16" t="s">
        <v>18</v>
      </c>
      <c r="H6" s="16"/>
    </row>
    <row r="7" spans="1:15" ht="18.75" x14ac:dyDescent="0.3">
      <c r="F7" s="16" t="s">
        <v>103</v>
      </c>
    </row>
    <row r="8" spans="1:15" ht="18.75" x14ac:dyDescent="0.3">
      <c r="F8" s="16"/>
    </row>
    <row r="9" spans="1:15" ht="18.75" x14ac:dyDescent="0.25">
      <c r="A9" s="4"/>
      <c r="B9" s="5"/>
      <c r="C9" s="5"/>
      <c r="D9" s="5"/>
      <c r="E9" s="5"/>
      <c r="F9" s="5"/>
      <c r="G9" s="5"/>
      <c r="H9" s="5"/>
    </row>
    <row r="10" spans="1:15" ht="18.75" x14ac:dyDescent="0.25">
      <c r="A10" s="140" t="s">
        <v>19</v>
      </c>
      <c r="B10" s="141"/>
      <c r="C10" s="141"/>
      <c r="D10" s="141"/>
      <c r="E10" s="141"/>
      <c r="F10" s="141"/>
      <c r="G10" s="141"/>
      <c r="H10" s="141"/>
    </row>
    <row r="11" spans="1:15" ht="18.75" x14ac:dyDescent="0.25">
      <c r="A11" s="140" t="s">
        <v>20</v>
      </c>
      <c r="B11" s="141"/>
      <c r="C11" s="141"/>
      <c r="D11" s="141"/>
      <c r="E11" s="141"/>
      <c r="F11" s="141"/>
      <c r="G11" s="141"/>
      <c r="H11" s="141"/>
    </row>
    <row r="12" spans="1:15" ht="18.75" x14ac:dyDescent="0.25">
      <c r="A12" s="140"/>
      <c r="B12" s="141"/>
      <c r="C12" s="141"/>
      <c r="D12" s="141"/>
      <c r="E12" s="141"/>
      <c r="F12" s="141"/>
      <c r="G12" s="141"/>
      <c r="H12" s="141"/>
    </row>
    <row r="13" spans="1:15" ht="19.5" thickBot="1" x14ac:dyDescent="0.3">
      <c r="A13" s="6"/>
      <c r="B13" s="5"/>
      <c r="C13" s="5"/>
      <c r="D13" s="5"/>
      <c r="E13" s="5"/>
      <c r="F13" s="5"/>
      <c r="G13" s="5"/>
      <c r="H13" s="5"/>
    </row>
    <row r="14" spans="1:15" ht="15.75" thickBot="1" x14ac:dyDescent="0.3">
      <c r="A14" s="142" t="s">
        <v>1</v>
      </c>
      <c r="B14" s="144" t="s">
        <v>2</v>
      </c>
      <c r="C14" s="146" t="s">
        <v>3</v>
      </c>
      <c r="D14" s="147"/>
      <c r="E14" s="147"/>
      <c r="F14" s="148" t="s">
        <v>4</v>
      </c>
      <c r="G14" s="149"/>
      <c r="H14" s="150"/>
      <c r="I14" s="93"/>
      <c r="J14" s="93"/>
      <c r="K14" s="93"/>
      <c r="L14" s="93"/>
      <c r="M14" s="93"/>
      <c r="N14" s="93"/>
      <c r="O14" s="93"/>
    </row>
    <row r="15" spans="1:15" ht="39.75" customHeight="1" thickBot="1" x14ac:dyDescent="0.3">
      <c r="A15" s="143"/>
      <c r="B15" s="145"/>
      <c r="C15" s="113" t="s">
        <v>5</v>
      </c>
      <c r="D15" s="113" t="s">
        <v>6</v>
      </c>
      <c r="E15" s="113" t="s">
        <v>7</v>
      </c>
      <c r="F15" s="113">
        <v>2023</v>
      </c>
      <c r="G15" s="113">
        <v>2024</v>
      </c>
      <c r="H15" s="113">
        <v>2025</v>
      </c>
      <c r="I15" s="93"/>
      <c r="J15" s="93"/>
      <c r="K15" s="93"/>
      <c r="L15" s="93"/>
      <c r="M15" s="93"/>
      <c r="N15" s="93"/>
      <c r="O15" s="93"/>
    </row>
    <row r="16" spans="1:15" ht="13.5" customHeight="1" thickBot="1" x14ac:dyDescent="0.3">
      <c r="A16" s="113">
        <v>1</v>
      </c>
      <c r="B16" s="89">
        <v>2</v>
      </c>
      <c r="C16" s="114">
        <v>3</v>
      </c>
      <c r="D16" s="114">
        <v>4</v>
      </c>
      <c r="E16" s="116">
        <v>5</v>
      </c>
      <c r="F16" s="115">
        <v>6</v>
      </c>
      <c r="G16" s="116">
        <v>7</v>
      </c>
      <c r="H16" s="114">
        <v>8</v>
      </c>
      <c r="I16" s="94"/>
      <c r="J16" s="94"/>
      <c r="K16" s="93"/>
      <c r="L16" s="93"/>
      <c r="M16" s="93"/>
      <c r="N16" s="93"/>
      <c r="O16" s="93"/>
    </row>
    <row r="17" spans="1:15" ht="46.5" customHeight="1" x14ac:dyDescent="0.25">
      <c r="A17" s="131" t="s">
        <v>21</v>
      </c>
      <c r="B17" s="108" t="s">
        <v>23</v>
      </c>
      <c r="C17" s="109" t="s">
        <v>64</v>
      </c>
      <c r="D17" s="110" t="s">
        <v>69</v>
      </c>
      <c r="E17" s="111" t="s">
        <v>99</v>
      </c>
      <c r="F17" s="112">
        <f>F18+F19+F20</f>
        <v>83058.672999999995</v>
      </c>
      <c r="G17" s="112">
        <f>G18+G19+G20</f>
        <v>67697.83</v>
      </c>
      <c r="H17" s="112">
        <f>H18+H19+H20</f>
        <v>70436.429999999993</v>
      </c>
      <c r="I17" s="94"/>
      <c r="J17" s="94"/>
      <c r="K17" s="93"/>
      <c r="L17" s="93"/>
      <c r="M17" s="93"/>
      <c r="N17" s="93"/>
      <c r="O17" s="93"/>
    </row>
    <row r="18" spans="1:15" ht="51.75" customHeight="1" x14ac:dyDescent="0.25">
      <c r="A18" s="132"/>
      <c r="B18" s="14" t="s">
        <v>105</v>
      </c>
      <c r="C18" s="56">
        <v>610</v>
      </c>
      <c r="D18" s="23" t="s">
        <v>130</v>
      </c>
      <c r="E18" s="101" t="s">
        <v>100</v>
      </c>
      <c r="F18" s="78">
        <f>F33</f>
        <v>7466.39</v>
      </c>
      <c r="G18" s="78">
        <f>G33</f>
        <v>2328.1</v>
      </c>
      <c r="H18" s="78">
        <f>H33</f>
        <v>3361.4</v>
      </c>
      <c r="I18" s="99"/>
      <c r="J18" s="94"/>
      <c r="K18" s="93"/>
      <c r="L18" s="93"/>
      <c r="M18" s="93"/>
      <c r="N18" s="93"/>
      <c r="O18" s="93"/>
    </row>
    <row r="19" spans="1:15" ht="76.5" customHeight="1" x14ac:dyDescent="0.25">
      <c r="A19" s="132"/>
      <c r="B19" s="51" t="s">
        <v>104</v>
      </c>
      <c r="C19" s="56">
        <v>620</v>
      </c>
      <c r="D19" s="23" t="s">
        <v>67</v>
      </c>
      <c r="E19" s="102" t="s">
        <v>75</v>
      </c>
      <c r="F19" s="78">
        <f>F51</f>
        <v>35</v>
      </c>
      <c r="G19" s="78">
        <f t="shared" ref="G19:H19" si="0">G51</f>
        <v>35</v>
      </c>
      <c r="H19" s="78">
        <f t="shared" si="0"/>
        <v>35</v>
      </c>
      <c r="I19" s="96"/>
      <c r="J19" s="95"/>
      <c r="K19" s="93"/>
      <c r="L19" s="93"/>
      <c r="M19" s="93"/>
      <c r="N19" s="93"/>
      <c r="O19" s="93"/>
    </row>
    <row r="20" spans="1:15" ht="124.5" customHeight="1" x14ac:dyDescent="0.25">
      <c r="A20" s="132"/>
      <c r="B20" s="14" t="s">
        <v>107</v>
      </c>
      <c r="C20" s="56">
        <v>630</v>
      </c>
      <c r="D20" s="56" t="s">
        <v>68</v>
      </c>
      <c r="E20" s="102" t="s">
        <v>101</v>
      </c>
      <c r="F20" s="78">
        <f>F22+F32+F56</f>
        <v>75557.282999999996</v>
      </c>
      <c r="G20" s="78">
        <f>G22+G32+G56</f>
        <v>65334.729999999996</v>
      </c>
      <c r="H20" s="78">
        <f>H22+H32+H56</f>
        <v>67040.03</v>
      </c>
      <c r="I20" s="94"/>
      <c r="J20" s="94"/>
      <c r="K20" s="93"/>
      <c r="L20" s="93"/>
      <c r="M20" s="93"/>
      <c r="N20" s="93"/>
      <c r="O20" s="93"/>
    </row>
    <row r="21" spans="1:15" ht="35.25" customHeight="1" x14ac:dyDescent="0.25">
      <c r="A21" s="133" t="s">
        <v>31</v>
      </c>
      <c r="B21" s="21" t="s">
        <v>8</v>
      </c>
      <c r="C21" s="56">
        <v>630</v>
      </c>
      <c r="D21" s="23" t="s">
        <v>9</v>
      </c>
      <c r="E21" s="102" t="s">
        <v>86</v>
      </c>
      <c r="F21" s="22">
        <f>F22</f>
        <v>60637.441999999995</v>
      </c>
      <c r="G21" s="22">
        <f t="shared" ref="G21:H21" si="1">G22</f>
        <v>55509.63</v>
      </c>
      <c r="H21" s="22">
        <f t="shared" si="1"/>
        <v>57215</v>
      </c>
      <c r="I21" s="94"/>
      <c r="J21" s="94"/>
      <c r="K21" s="93"/>
      <c r="L21" s="93"/>
      <c r="M21" s="93"/>
      <c r="N21" s="93"/>
      <c r="O21" s="93"/>
    </row>
    <row r="22" spans="1:15" ht="48" customHeight="1" x14ac:dyDescent="0.25">
      <c r="A22" s="133"/>
      <c r="B22" s="21" t="s">
        <v>25</v>
      </c>
      <c r="C22" s="56">
        <v>630</v>
      </c>
      <c r="D22" s="23" t="s">
        <v>9</v>
      </c>
      <c r="E22" s="102" t="s">
        <v>86</v>
      </c>
      <c r="F22" s="22">
        <f>F24+F25+F28+F29+F30</f>
        <v>60637.441999999995</v>
      </c>
      <c r="G22" s="22">
        <f>G24+G25+G28+G29+G30</f>
        <v>55509.63</v>
      </c>
      <c r="H22" s="22">
        <f>H24+H25+H28+H29+H30</f>
        <v>57215</v>
      </c>
      <c r="I22" s="94"/>
      <c r="J22" s="94"/>
      <c r="K22" s="93"/>
      <c r="L22" s="93"/>
      <c r="M22" s="93"/>
      <c r="N22" s="93"/>
      <c r="O22" s="93"/>
    </row>
    <row r="23" spans="1:15" ht="63.75" customHeight="1" x14ac:dyDescent="0.25">
      <c r="A23" s="87" t="s">
        <v>33</v>
      </c>
      <c r="B23" s="14" t="s">
        <v>8</v>
      </c>
      <c r="C23" s="56">
        <v>630</v>
      </c>
      <c r="D23" s="23" t="s">
        <v>9</v>
      </c>
      <c r="E23" s="102" t="s">
        <v>86</v>
      </c>
      <c r="F23" s="22">
        <f>F24+F25</f>
        <v>47470.36</v>
      </c>
      <c r="G23" s="22">
        <f>G24+G25+G26</f>
        <v>50824.77</v>
      </c>
      <c r="H23" s="22">
        <f>H24+H25+H26</f>
        <v>52516.869999999995</v>
      </c>
      <c r="I23" s="94"/>
      <c r="J23" s="94"/>
      <c r="K23" s="93"/>
      <c r="L23" s="93"/>
      <c r="M23" s="93"/>
      <c r="N23" s="93"/>
      <c r="O23" s="93"/>
    </row>
    <row r="24" spans="1:15" ht="51.75" customHeight="1" x14ac:dyDescent="0.25">
      <c r="A24" s="39" t="s">
        <v>34</v>
      </c>
      <c r="B24" s="17" t="s">
        <v>27</v>
      </c>
      <c r="C24" s="13">
        <v>630</v>
      </c>
      <c r="D24" s="19" t="s">
        <v>9</v>
      </c>
      <c r="E24" s="103" t="s">
        <v>84</v>
      </c>
      <c r="F24" s="20">
        <v>42569.3</v>
      </c>
      <c r="G24" s="20">
        <v>45055.1</v>
      </c>
      <c r="H24" s="20">
        <v>46942.6</v>
      </c>
      <c r="I24" s="94"/>
      <c r="J24" s="94"/>
      <c r="K24" s="93"/>
      <c r="L24" s="93"/>
      <c r="M24" s="93"/>
      <c r="N24" s="93"/>
      <c r="O24" s="93"/>
    </row>
    <row r="25" spans="1:15" ht="64.900000000000006" customHeight="1" x14ac:dyDescent="0.25">
      <c r="A25" s="39" t="s">
        <v>35</v>
      </c>
      <c r="B25" s="42" t="s">
        <v>27</v>
      </c>
      <c r="C25" s="13">
        <v>630</v>
      </c>
      <c r="D25" s="19" t="s">
        <v>9</v>
      </c>
      <c r="E25" s="103" t="s">
        <v>85</v>
      </c>
      <c r="F25" s="20">
        <v>4901.0600000000004</v>
      </c>
      <c r="G25" s="20">
        <v>5769.5</v>
      </c>
      <c r="H25" s="20">
        <v>5574.1</v>
      </c>
      <c r="I25" s="75"/>
      <c r="J25" s="75"/>
      <c r="K25" s="93"/>
      <c r="L25" s="93"/>
      <c r="M25" s="93"/>
      <c r="N25" s="93"/>
      <c r="O25" s="93"/>
    </row>
    <row r="26" spans="1:15" ht="64.900000000000006" customHeight="1" x14ac:dyDescent="0.25">
      <c r="A26" s="39" t="s">
        <v>127</v>
      </c>
      <c r="B26" s="74" t="s">
        <v>27</v>
      </c>
      <c r="C26" s="13">
        <v>630</v>
      </c>
      <c r="D26" s="19" t="s">
        <v>128</v>
      </c>
      <c r="E26" s="103" t="s">
        <v>129</v>
      </c>
      <c r="F26" s="20">
        <v>0</v>
      </c>
      <c r="G26" s="20">
        <v>0.17</v>
      </c>
      <c r="H26" s="20">
        <v>0.17</v>
      </c>
      <c r="I26" s="75"/>
      <c r="J26" s="75"/>
      <c r="K26" s="93"/>
      <c r="L26" s="93"/>
      <c r="M26" s="93"/>
      <c r="N26" s="93"/>
      <c r="O26" s="93"/>
    </row>
    <row r="27" spans="1:15" ht="45.75" customHeight="1" x14ac:dyDescent="0.25">
      <c r="A27" s="87" t="s">
        <v>36</v>
      </c>
      <c r="B27" s="41" t="s">
        <v>8</v>
      </c>
      <c r="C27" s="13">
        <v>630</v>
      </c>
      <c r="D27" s="19" t="s">
        <v>9</v>
      </c>
      <c r="E27" s="102" t="s">
        <v>87</v>
      </c>
      <c r="F27" s="22">
        <f>F28+F29+F30</f>
        <v>13167.082</v>
      </c>
      <c r="G27" s="22">
        <f t="shared" ref="G27:H27" si="2">G28+G29+G30</f>
        <v>4685.0300000000007</v>
      </c>
      <c r="H27" s="22">
        <f t="shared" si="2"/>
        <v>4698.3</v>
      </c>
      <c r="I27" s="94"/>
      <c r="J27" s="94"/>
      <c r="K27" s="93"/>
      <c r="L27" s="93"/>
      <c r="M27" s="93"/>
      <c r="N27" s="93"/>
      <c r="O27" s="93"/>
    </row>
    <row r="28" spans="1:15" ht="39" customHeight="1" x14ac:dyDescent="0.25">
      <c r="A28" s="39" t="s">
        <v>37</v>
      </c>
      <c r="B28" s="42" t="s">
        <v>27</v>
      </c>
      <c r="C28" s="13">
        <v>630</v>
      </c>
      <c r="D28" s="19" t="s">
        <v>9</v>
      </c>
      <c r="E28" s="103" t="s">
        <v>88</v>
      </c>
      <c r="F28" s="20">
        <v>6589.99</v>
      </c>
      <c r="G28" s="20">
        <v>1000</v>
      </c>
      <c r="H28" s="20">
        <v>1000</v>
      </c>
      <c r="I28" s="75"/>
      <c r="J28" s="75"/>
      <c r="K28" s="93"/>
      <c r="L28" s="93"/>
      <c r="M28" s="93"/>
      <c r="N28" s="93"/>
      <c r="O28" s="93"/>
    </row>
    <row r="29" spans="1:15" ht="67.5" customHeight="1" x14ac:dyDescent="0.25">
      <c r="A29" s="90" t="s">
        <v>38</v>
      </c>
      <c r="B29" s="66" t="s">
        <v>25</v>
      </c>
      <c r="C29" s="67">
        <v>630</v>
      </c>
      <c r="D29" s="68" t="s">
        <v>9</v>
      </c>
      <c r="E29" s="104" t="s">
        <v>90</v>
      </c>
      <c r="F29" s="69">
        <v>4871.4920000000002</v>
      </c>
      <c r="G29" s="69">
        <v>3085.03</v>
      </c>
      <c r="H29" s="69">
        <v>3098.3</v>
      </c>
      <c r="I29" s="94"/>
      <c r="J29" s="94"/>
      <c r="K29" s="93"/>
      <c r="L29" s="93"/>
      <c r="M29" s="93"/>
      <c r="N29" s="93"/>
      <c r="O29" s="93"/>
    </row>
    <row r="30" spans="1:15" ht="49.7" customHeight="1" x14ac:dyDescent="0.25">
      <c r="A30" s="39" t="s">
        <v>39</v>
      </c>
      <c r="B30" s="36" t="s">
        <v>25</v>
      </c>
      <c r="C30" s="13">
        <v>630</v>
      </c>
      <c r="D30" s="19" t="s">
        <v>9</v>
      </c>
      <c r="E30" s="103" t="s">
        <v>89</v>
      </c>
      <c r="F30" s="27">
        <v>1705.6</v>
      </c>
      <c r="G30" s="27">
        <v>600</v>
      </c>
      <c r="H30" s="27">
        <v>600</v>
      </c>
      <c r="I30" s="83"/>
      <c r="J30" s="83"/>
      <c r="K30" s="93"/>
      <c r="L30" s="93"/>
      <c r="M30" s="93"/>
      <c r="N30" s="93"/>
      <c r="O30" s="93"/>
    </row>
    <row r="31" spans="1:15" ht="36" customHeight="1" x14ac:dyDescent="0.25">
      <c r="A31" s="126" t="s">
        <v>32</v>
      </c>
      <c r="B31" s="14" t="s">
        <v>8</v>
      </c>
      <c r="C31" s="56" t="s">
        <v>26</v>
      </c>
      <c r="D31" s="23" t="s">
        <v>115</v>
      </c>
      <c r="E31" s="102" t="s">
        <v>97</v>
      </c>
      <c r="F31" s="22">
        <f>F32+F33</f>
        <v>17523.631000000001</v>
      </c>
      <c r="G31" s="22">
        <f t="shared" ref="G31:H31" si="3">G32+G33</f>
        <v>7078.1</v>
      </c>
      <c r="H31" s="22">
        <f t="shared" si="3"/>
        <v>8111.33</v>
      </c>
      <c r="I31" s="94"/>
      <c r="J31" s="96"/>
      <c r="K31" s="97"/>
      <c r="L31" s="93"/>
      <c r="M31" s="93"/>
      <c r="N31" s="93"/>
      <c r="O31" s="93"/>
    </row>
    <row r="32" spans="1:15" ht="41.25" customHeight="1" x14ac:dyDescent="0.25">
      <c r="A32" s="136"/>
      <c r="B32" s="17" t="s">
        <v>25</v>
      </c>
      <c r="C32" s="13">
        <v>630</v>
      </c>
      <c r="D32" s="19" t="s">
        <v>115</v>
      </c>
      <c r="E32" s="105" t="s">
        <v>97</v>
      </c>
      <c r="F32" s="20">
        <f>F35+F43+F44+F46+F49+F42</f>
        <v>10057.241</v>
      </c>
      <c r="G32" s="20">
        <f>G38+G42</f>
        <v>4750</v>
      </c>
      <c r="H32" s="20">
        <f>H38+H42</f>
        <v>4749.93</v>
      </c>
      <c r="I32" s="94"/>
      <c r="J32" s="98"/>
      <c r="K32" s="93"/>
      <c r="L32" s="93"/>
      <c r="M32" s="93"/>
      <c r="N32" s="93"/>
      <c r="O32" s="93"/>
    </row>
    <row r="33" spans="1:15" ht="42" customHeight="1" x14ac:dyDescent="0.25">
      <c r="A33" s="137"/>
      <c r="B33" s="48" t="s">
        <v>24</v>
      </c>
      <c r="C33" s="13">
        <v>610</v>
      </c>
      <c r="D33" s="19" t="s">
        <v>115</v>
      </c>
      <c r="E33" s="103" t="s">
        <v>120</v>
      </c>
      <c r="F33" s="20">
        <f>F40+F48</f>
        <v>7466.39</v>
      </c>
      <c r="G33" s="20">
        <f>G40</f>
        <v>2328.1</v>
      </c>
      <c r="H33" s="20">
        <f>H40</f>
        <v>3361.4</v>
      </c>
      <c r="I33" s="94"/>
      <c r="J33" s="94"/>
      <c r="K33" s="93"/>
      <c r="L33" s="93"/>
      <c r="M33" s="93"/>
      <c r="N33" s="93"/>
      <c r="O33" s="93"/>
    </row>
    <row r="34" spans="1:15" ht="56.25" customHeight="1" x14ac:dyDescent="0.25">
      <c r="A34" s="87" t="s">
        <v>40</v>
      </c>
      <c r="B34" s="41" t="s">
        <v>8</v>
      </c>
      <c r="C34" s="56">
        <v>630</v>
      </c>
      <c r="D34" s="23" t="s">
        <v>10</v>
      </c>
      <c r="E34" s="101" t="s">
        <v>93</v>
      </c>
      <c r="F34" s="22">
        <f>F35+F36+F36+F37+F38</f>
        <v>80.64</v>
      </c>
      <c r="G34" s="22">
        <f>G35+G36+G37+G38</f>
        <v>3750</v>
      </c>
      <c r="H34" s="22">
        <f>H35+H36+H37+H38</f>
        <v>3749.93</v>
      </c>
      <c r="I34" s="94"/>
      <c r="J34" s="94"/>
      <c r="K34" s="97"/>
      <c r="L34" s="93"/>
      <c r="M34" s="93"/>
      <c r="N34" s="93"/>
      <c r="O34" s="93"/>
    </row>
    <row r="35" spans="1:15" ht="54" customHeight="1" x14ac:dyDescent="0.25">
      <c r="A35" s="39" t="s">
        <v>41</v>
      </c>
      <c r="B35" s="36" t="s">
        <v>27</v>
      </c>
      <c r="C35" s="13">
        <v>630</v>
      </c>
      <c r="D35" s="19" t="s">
        <v>10</v>
      </c>
      <c r="E35" s="105" t="s">
        <v>118</v>
      </c>
      <c r="F35" s="20">
        <v>80.64</v>
      </c>
      <c r="G35" s="20">
        <v>0</v>
      </c>
      <c r="H35" s="20">
        <v>0</v>
      </c>
      <c r="I35" s="94"/>
      <c r="J35" s="94"/>
      <c r="K35" s="97"/>
      <c r="L35" s="93"/>
      <c r="M35" s="93"/>
      <c r="N35" s="93"/>
      <c r="O35" s="93"/>
    </row>
    <row r="36" spans="1:15" ht="79.5" customHeight="1" x14ac:dyDescent="0.25">
      <c r="A36" s="50" t="s">
        <v>43</v>
      </c>
      <c r="B36" s="36" t="s">
        <v>27</v>
      </c>
      <c r="C36" s="13">
        <v>630</v>
      </c>
      <c r="D36" s="19" t="s">
        <v>10</v>
      </c>
      <c r="E36" s="105"/>
      <c r="F36" s="20">
        <v>0</v>
      </c>
      <c r="G36" s="20">
        <v>0</v>
      </c>
      <c r="H36" s="20">
        <v>0</v>
      </c>
      <c r="I36" s="94"/>
      <c r="J36" s="94"/>
      <c r="K36" s="97"/>
      <c r="L36" s="93"/>
      <c r="M36" s="93"/>
      <c r="N36" s="93"/>
      <c r="O36" s="93"/>
    </row>
    <row r="37" spans="1:15" ht="66" customHeight="1" x14ac:dyDescent="0.25">
      <c r="A37" s="50" t="s">
        <v>95</v>
      </c>
      <c r="B37" s="36" t="s">
        <v>27</v>
      </c>
      <c r="C37" s="13">
        <v>630</v>
      </c>
      <c r="D37" s="19" t="s">
        <v>10</v>
      </c>
      <c r="E37" s="105" t="s">
        <v>96</v>
      </c>
      <c r="F37" s="20">
        <v>0</v>
      </c>
      <c r="G37" s="20">
        <v>0</v>
      </c>
      <c r="H37" s="20">
        <v>0</v>
      </c>
      <c r="I37" s="94"/>
      <c r="J37" s="94"/>
      <c r="K37" s="93"/>
      <c r="L37" s="93"/>
      <c r="M37" s="93"/>
      <c r="N37" s="93"/>
      <c r="O37" s="93"/>
    </row>
    <row r="38" spans="1:15" ht="120.75" customHeight="1" x14ac:dyDescent="0.25">
      <c r="A38" s="50" t="s">
        <v>119</v>
      </c>
      <c r="B38" s="36" t="s">
        <v>27</v>
      </c>
      <c r="C38" s="13">
        <v>630</v>
      </c>
      <c r="D38" s="19" t="s">
        <v>10</v>
      </c>
      <c r="E38" s="105" t="s">
        <v>121</v>
      </c>
      <c r="F38" s="20">
        <v>0</v>
      </c>
      <c r="G38" s="81">
        <v>3750</v>
      </c>
      <c r="H38" s="20">
        <v>3749.93</v>
      </c>
      <c r="I38" s="99"/>
      <c r="J38" s="94"/>
      <c r="K38" s="93"/>
      <c r="L38" s="93"/>
      <c r="M38" s="93"/>
      <c r="N38" s="93"/>
      <c r="O38" s="93"/>
    </row>
    <row r="39" spans="1:15" ht="37.5" customHeight="1" x14ac:dyDescent="0.25">
      <c r="A39" s="87" t="s">
        <v>42</v>
      </c>
      <c r="B39" s="41" t="s">
        <v>8</v>
      </c>
      <c r="C39" s="56">
        <v>610</v>
      </c>
      <c r="D39" s="23" t="s">
        <v>10</v>
      </c>
      <c r="E39" s="102" t="s">
        <v>91</v>
      </c>
      <c r="F39" s="22">
        <v>5436.39</v>
      </c>
      <c r="G39" s="22">
        <f t="shared" ref="G39:H39" si="4">G40</f>
        <v>2328.1</v>
      </c>
      <c r="H39" s="22">
        <f t="shared" si="4"/>
        <v>3361.4</v>
      </c>
      <c r="I39" s="94"/>
      <c r="J39" s="94"/>
      <c r="K39" s="93"/>
      <c r="L39" s="93"/>
      <c r="M39" s="93"/>
      <c r="N39" s="93"/>
      <c r="O39" s="93"/>
    </row>
    <row r="40" spans="1:15" ht="110.25" customHeight="1" x14ac:dyDescent="0.25">
      <c r="A40" s="39" t="s">
        <v>94</v>
      </c>
      <c r="B40" s="36" t="s">
        <v>24</v>
      </c>
      <c r="C40" s="13">
        <v>610</v>
      </c>
      <c r="D40" s="19" t="s">
        <v>10</v>
      </c>
      <c r="E40" s="103" t="s">
        <v>83</v>
      </c>
      <c r="F40" s="20">
        <v>5436.39</v>
      </c>
      <c r="G40" s="20">
        <v>2328.1</v>
      </c>
      <c r="H40" s="20">
        <v>3361.4</v>
      </c>
      <c r="I40" s="94"/>
      <c r="J40" s="94"/>
      <c r="K40" s="93"/>
      <c r="L40" s="93"/>
      <c r="M40" s="93"/>
      <c r="N40" s="93"/>
      <c r="O40" s="93"/>
    </row>
    <row r="41" spans="1:15" ht="35.450000000000003" customHeight="1" x14ac:dyDescent="0.25">
      <c r="A41" s="87" t="s">
        <v>44</v>
      </c>
      <c r="B41" s="41" t="s">
        <v>8</v>
      </c>
      <c r="C41" s="56">
        <v>630</v>
      </c>
      <c r="D41" s="23" t="s">
        <v>10</v>
      </c>
      <c r="E41" s="102" t="s">
        <v>92</v>
      </c>
      <c r="F41" s="22">
        <v>9186.5</v>
      </c>
      <c r="G41" s="22">
        <f>G42+G43+G44</f>
        <v>1000</v>
      </c>
      <c r="H41" s="22">
        <f t="shared" ref="H41" si="5">H42+H43+H44</f>
        <v>1000</v>
      </c>
      <c r="I41" s="94"/>
      <c r="J41" s="94"/>
      <c r="K41" s="93"/>
      <c r="L41" s="93"/>
      <c r="M41" s="93"/>
      <c r="N41" s="93"/>
      <c r="O41" s="93"/>
    </row>
    <row r="42" spans="1:15" ht="46.5" customHeight="1" x14ac:dyDescent="0.25">
      <c r="A42" s="38" t="s">
        <v>48</v>
      </c>
      <c r="B42" s="46" t="s">
        <v>27</v>
      </c>
      <c r="C42" s="13">
        <v>630</v>
      </c>
      <c r="D42" s="19" t="s">
        <v>10</v>
      </c>
      <c r="E42" s="103" t="s">
        <v>81</v>
      </c>
      <c r="F42" s="20">
        <v>2017.87</v>
      </c>
      <c r="G42" s="20">
        <v>1000</v>
      </c>
      <c r="H42" s="20">
        <v>1000</v>
      </c>
      <c r="I42" s="94"/>
      <c r="J42" s="94"/>
      <c r="K42" s="93"/>
      <c r="L42" s="93"/>
      <c r="M42" s="93"/>
      <c r="N42" s="93"/>
      <c r="O42" s="93"/>
    </row>
    <row r="43" spans="1:15" ht="31.7" customHeight="1" x14ac:dyDescent="0.25">
      <c r="A43" s="39" t="s">
        <v>49</v>
      </c>
      <c r="B43" s="17" t="s">
        <v>27</v>
      </c>
      <c r="C43" s="13">
        <v>630</v>
      </c>
      <c r="D43" s="19" t="s">
        <v>10</v>
      </c>
      <c r="E43" s="103" t="s">
        <v>82</v>
      </c>
      <c r="F43" s="20">
        <v>1000</v>
      </c>
      <c r="G43" s="20">
        <v>0</v>
      </c>
      <c r="H43" s="20">
        <v>0</v>
      </c>
      <c r="I43" s="94"/>
      <c r="J43" s="94"/>
      <c r="K43" s="93"/>
      <c r="L43" s="93"/>
      <c r="M43" s="93"/>
      <c r="N43" s="93"/>
      <c r="O43" s="93"/>
    </row>
    <row r="44" spans="1:15" ht="65.25" customHeight="1" x14ac:dyDescent="0.25">
      <c r="A44" s="39" t="s">
        <v>50</v>
      </c>
      <c r="B44" s="18" t="s">
        <v>25</v>
      </c>
      <c r="C44" s="13">
        <v>630</v>
      </c>
      <c r="D44" s="19" t="s">
        <v>10</v>
      </c>
      <c r="E44" s="103" t="s">
        <v>80</v>
      </c>
      <c r="F44" s="20">
        <v>6168.63</v>
      </c>
      <c r="G44" s="20">
        <v>0</v>
      </c>
      <c r="H44" s="20">
        <v>0</v>
      </c>
      <c r="I44" s="94"/>
      <c r="J44" s="94"/>
      <c r="K44" s="93"/>
      <c r="L44" s="93"/>
      <c r="M44" s="93"/>
      <c r="N44" s="93"/>
      <c r="O44" s="93"/>
    </row>
    <row r="45" spans="1:15" ht="43.5" customHeight="1" x14ac:dyDescent="0.25">
      <c r="A45" s="87" t="s">
        <v>52</v>
      </c>
      <c r="B45" s="36" t="s">
        <v>25</v>
      </c>
      <c r="C45" s="56">
        <v>630</v>
      </c>
      <c r="D45" s="23" t="s">
        <v>10</v>
      </c>
      <c r="E45" s="102" t="s">
        <v>79</v>
      </c>
      <c r="F45" s="22">
        <f>F46</f>
        <v>570.101</v>
      </c>
      <c r="G45" s="22">
        <f t="shared" ref="G45:H45" si="6">G46</f>
        <v>0</v>
      </c>
      <c r="H45" s="22">
        <f t="shared" si="6"/>
        <v>0</v>
      </c>
      <c r="I45" s="100"/>
      <c r="J45" s="94"/>
      <c r="K45" s="93"/>
      <c r="L45" s="93"/>
      <c r="M45" s="93"/>
      <c r="N45" s="93"/>
      <c r="O45" s="93"/>
    </row>
    <row r="46" spans="1:15" ht="68.650000000000006" customHeight="1" x14ac:dyDescent="0.25">
      <c r="A46" s="38" t="s">
        <v>53</v>
      </c>
      <c r="B46" s="36" t="s">
        <v>25</v>
      </c>
      <c r="C46" s="13">
        <v>630</v>
      </c>
      <c r="D46" s="19" t="s">
        <v>10</v>
      </c>
      <c r="E46" s="103" t="s">
        <v>78</v>
      </c>
      <c r="F46" s="20">
        <v>570.101</v>
      </c>
      <c r="G46" s="20">
        <v>0</v>
      </c>
      <c r="H46" s="20">
        <v>0</v>
      </c>
      <c r="I46" s="94"/>
      <c r="J46" s="94"/>
      <c r="K46" s="93"/>
      <c r="L46" s="93"/>
      <c r="M46" s="93"/>
      <c r="N46" s="93"/>
      <c r="O46" s="93"/>
    </row>
    <row r="47" spans="1:15" ht="48" customHeight="1" x14ac:dyDescent="0.25">
      <c r="A47" s="91" t="s">
        <v>51</v>
      </c>
      <c r="B47" s="60" t="s">
        <v>8</v>
      </c>
      <c r="C47" s="61" t="s">
        <v>26</v>
      </c>
      <c r="D47" s="62" t="s">
        <v>11</v>
      </c>
      <c r="E47" s="106" t="s">
        <v>77</v>
      </c>
      <c r="F47" s="78">
        <f>F48+F49</f>
        <v>2250</v>
      </c>
      <c r="G47" s="78">
        <f t="shared" ref="G47:H47" si="7">G48</f>
        <v>0</v>
      </c>
      <c r="H47" s="78">
        <f t="shared" si="7"/>
        <v>0</v>
      </c>
      <c r="I47" s="94"/>
      <c r="J47" s="94"/>
      <c r="K47" s="93"/>
      <c r="L47" s="93"/>
      <c r="M47" s="93"/>
      <c r="N47" s="93"/>
      <c r="O47" s="93"/>
    </row>
    <row r="48" spans="1:15" ht="54.75" customHeight="1" x14ac:dyDescent="0.25">
      <c r="A48" s="138" t="s">
        <v>110</v>
      </c>
      <c r="B48" s="63" t="s">
        <v>24</v>
      </c>
      <c r="C48" s="64">
        <v>610</v>
      </c>
      <c r="D48" s="65" t="s">
        <v>11</v>
      </c>
      <c r="E48" s="107" t="s">
        <v>74</v>
      </c>
      <c r="F48" s="27">
        <v>2030</v>
      </c>
      <c r="G48" s="27">
        <v>0</v>
      </c>
      <c r="H48" s="27">
        <v>0</v>
      </c>
      <c r="I48" s="94"/>
      <c r="J48" s="94"/>
      <c r="K48" s="93"/>
      <c r="L48" s="93"/>
      <c r="M48" s="93"/>
      <c r="N48" s="93"/>
      <c r="O48" s="93"/>
    </row>
    <row r="49" spans="1:15" ht="49.5" customHeight="1" x14ac:dyDescent="0.25">
      <c r="A49" s="139"/>
      <c r="B49" s="63" t="s">
        <v>25</v>
      </c>
      <c r="C49" s="64">
        <v>630</v>
      </c>
      <c r="D49" s="65" t="s">
        <v>11</v>
      </c>
      <c r="E49" s="107" t="s">
        <v>74</v>
      </c>
      <c r="F49" s="27">
        <v>220</v>
      </c>
      <c r="G49" s="27">
        <v>0</v>
      </c>
      <c r="H49" s="27">
        <v>0</v>
      </c>
      <c r="I49" s="94"/>
      <c r="J49" s="94"/>
      <c r="K49" s="93"/>
      <c r="L49" s="93"/>
      <c r="M49" s="93"/>
      <c r="N49" s="93"/>
      <c r="O49" s="93"/>
    </row>
    <row r="50" spans="1:15" ht="44.25" customHeight="1" x14ac:dyDescent="0.25">
      <c r="A50" s="126" t="s">
        <v>55</v>
      </c>
      <c r="B50" s="57" t="s">
        <v>23</v>
      </c>
      <c r="C50" s="76">
        <v>620</v>
      </c>
      <c r="D50" s="58" t="s">
        <v>67</v>
      </c>
      <c r="E50" s="102" t="s">
        <v>122</v>
      </c>
      <c r="F50" s="55">
        <f>F51</f>
        <v>35</v>
      </c>
      <c r="G50" s="55">
        <f t="shared" ref="G50:H50" si="8">G51</f>
        <v>35</v>
      </c>
      <c r="H50" s="55">
        <f t="shared" si="8"/>
        <v>35</v>
      </c>
      <c r="I50" s="94"/>
      <c r="J50" s="94"/>
      <c r="K50" s="93"/>
      <c r="L50" s="93"/>
      <c r="M50" s="93"/>
      <c r="N50" s="93"/>
      <c r="O50" s="93"/>
    </row>
    <row r="51" spans="1:15" ht="30" customHeight="1" x14ac:dyDescent="0.25">
      <c r="A51" s="127"/>
      <c r="B51" s="57" t="s">
        <v>56</v>
      </c>
      <c r="C51" s="49">
        <v>620</v>
      </c>
      <c r="D51" s="58" t="s">
        <v>67</v>
      </c>
      <c r="E51" s="102" t="s">
        <v>122</v>
      </c>
      <c r="F51" s="55">
        <f>F52</f>
        <v>35</v>
      </c>
      <c r="G51" s="55">
        <v>35</v>
      </c>
      <c r="H51" s="55">
        <v>35</v>
      </c>
      <c r="I51" s="94"/>
      <c r="J51" s="94"/>
      <c r="K51" s="93"/>
      <c r="L51" s="93"/>
      <c r="M51" s="93"/>
      <c r="N51" s="93"/>
      <c r="O51" s="93"/>
    </row>
    <row r="52" spans="1:15" ht="44.25" customHeight="1" x14ac:dyDescent="0.25">
      <c r="A52" s="50" t="s">
        <v>57</v>
      </c>
      <c r="B52" s="53" t="s">
        <v>56</v>
      </c>
      <c r="C52" s="49">
        <v>620</v>
      </c>
      <c r="D52" s="54" t="s">
        <v>67</v>
      </c>
      <c r="E52" s="103" t="s">
        <v>75</v>
      </c>
      <c r="F52" s="27">
        <f>F53+F54+F55</f>
        <v>35</v>
      </c>
      <c r="G52" s="27">
        <f t="shared" ref="G52:H52" si="9">G53+G54+G55</f>
        <v>35</v>
      </c>
      <c r="H52" s="27">
        <f t="shared" si="9"/>
        <v>35</v>
      </c>
      <c r="I52" s="94"/>
      <c r="J52" s="94"/>
      <c r="K52" s="93"/>
      <c r="L52" s="93"/>
      <c r="M52" s="93"/>
      <c r="N52" s="93"/>
      <c r="O52" s="93"/>
    </row>
    <row r="53" spans="1:15" ht="46.5" customHeight="1" x14ac:dyDescent="0.25">
      <c r="A53" s="50" t="s">
        <v>60</v>
      </c>
      <c r="B53" s="53" t="s">
        <v>56</v>
      </c>
      <c r="C53" s="49">
        <v>620</v>
      </c>
      <c r="D53" s="54" t="s">
        <v>67</v>
      </c>
      <c r="E53" s="103" t="s">
        <v>73</v>
      </c>
      <c r="F53" s="27">
        <v>5</v>
      </c>
      <c r="G53" s="27">
        <v>5</v>
      </c>
      <c r="H53" s="27">
        <v>5</v>
      </c>
      <c r="I53" s="94"/>
      <c r="J53" s="94"/>
      <c r="K53" s="93"/>
      <c r="L53" s="93"/>
      <c r="M53" s="93"/>
      <c r="N53" s="93"/>
      <c r="O53" s="93"/>
    </row>
    <row r="54" spans="1:15" ht="71.25" customHeight="1" x14ac:dyDescent="0.25">
      <c r="A54" s="50" t="s">
        <v>59</v>
      </c>
      <c r="B54" s="53" t="s">
        <v>56</v>
      </c>
      <c r="C54" s="49">
        <v>620</v>
      </c>
      <c r="D54" s="54" t="s">
        <v>67</v>
      </c>
      <c r="E54" s="103" t="s">
        <v>72</v>
      </c>
      <c r="F54" s="27">
        <v>23</v>
      </c>
      <c r="G54" s="27">
        <v>23</v>
      </c>
      <c r="H54" s="27">
        <v>23</v>
      </c>
      <c r="I54" s="94"/>
      <c r="J54" s="94"/>
      <c r="K54" s="93"/>
      <c r="L54" s="93"/>
      <c r="M54" s="93"/>
      <c r="N54" s="93"/>
      <c r="O54" s="93"/>
    </row>
    <row r="55" spans="1:15" ht="57" customHeight="1" x14ac:dyDescent="0.25">
      <c r="A55" s="50" t="s">
        <v>58</v>
      </c>
      <c r="B55" s="53" t="s">
        <v>56</v>
      </c>
      <c r="C55" s="49">
        <v>620</v>
      </c>
      <c r="D55" s="54" t="s">
        <v>67</v>
      </c>
      <c r="E55" s="103" t="s">
        <v>71</v>
      </c>
      <c r="F55" s="27">
        <v>7</v>
      </c>
      <c r="G55" s="27">
        <v>7</v>
      </c>
      <c r="H55" s="27">
        <v>7</v>
      </c>
      <c r="I55" s="94"/>
      <c r="J55" s="94"/>
      <c r="K55" s="93"/>
      <c r="L55" s="93"/>
      <c r="M55" s="93"/>
      <c r="N55" s="93"/>
      <c r="O55" s="93"/>
    </row>
    <row r="56" spans="1:15" ht="71.45" customHeight="1" x14ac:dyDescent="0.25">
      <c r="A56" s="126" t="s">
        <v>61</v>
      </c>
      <c r="B56" s="134" t="s">
        <v>8</v>
      </c>
      <c r="C56" s="128" t="s">
        <v>28</v>
      </c>
      <c r="D56" s="128" t="s">
        <v>15</v>
      </c>
      <c r="E56" s="151" t="s">
        <v>123</v>
      </c>
      <c r="F56" s="124">
        <f>F58</f>
        <v>4862.6000000000004</v>
      </c>
      <c r="G56" s="124">
        <f>G58</f>
        <v>5075.1000000000004</v>
      </c>
      <c r="H56" s="124">
        <f>H58</f>
        <v>5075.1000000000004</v>
      </c>
      <c r="I56" s="94"/>
      <c r="J56" s="94"/>
      <c r="K56" s="93"/>
      <c r="L56" s="93"/>
      <c r="M56" s="93"/>
      <c r="N56" s="93"/>
      <c r="O56" s="93"/>
    </row>
    <row r="57" spans="1:15" ht="46.5" customHeight="1" x14ac:dyDescent="0.25">
      <c r="A57" s="127"/>
      <c r="B57" s="135"/>
      <c r="C57" s="129"/>
      <c r="D57" s="129"/>
      <c r="E57" s="152"/>
      <c r="F57" s="125"/>
      <c r="G57" s="125"/>
      <c r="H57" s="125"/>
      <c r="I57" s="94"/>
      <c r="J57" s="94"/>
      <c r="K57" s="93"/>
      <c r="L57" s="93"/>
      <c r="M57" s="93"/>
      <c r="N57" s="93"/>
      <c r="O57" s="93"/>
    </row>
    <row r="58" spans="1:15" ht="67.5" customHeight="1" x14ac:dyDescent="0.25">
      <c r="A58" s="87" t="s">
        <v>62</v>
      </c>
      <c r="B58" s="21" t="s">
        <v>25</v>
      </c>
      <c r="C58" s="24" t="s">
        <v>28</v>
      </c>
      <c r="D58" s="24" t="s">
        <v>15</v>
      </c>
      <c r="E58" s="102" t="s">
        <v>76</v>
      </c>
      <c r="F58" s="55">
        <f>F59</f>
        <v>4862.6000000000004</v>
      </c>
      <c r="G58" s="55">
        <f t="shared" ref="G58:H58" si="10">G59</f>
        <v>5075.1000000000004</v>
      </c>
      <c r="H58" s="55">
        <f t="shared" si="10"/>
        <v>5075.1000000000004</v>
      </c>
      <c r="I58" s="94"/>
      <c r="J58" s="94"/>
      <c r="K58" s="93"/>
      <c r="L58" s="93"/>
      <c r="M58" s="93"/>
      <c r="N58" s="93"/>
      <c r="O58" s="93"/>
    </row>
    <row r="59" spans="1:15" ht="53.25" customHeight="1" x14ac:dyDescent="0.25">
      <c r="A59" s="92" t="s">
        <v>63</v>
      </c>
      <c r="B59" s="14" t="s">
        <v>25</v>
      </c>
      <c r="C59" s="19" t="s">
        <v>28</v>
      </c>
      <c r="D59" s="19" t="s">
        <v>15</v>
      </c>
      <c r="E59" s="103" t="s">
        <v>70</v>
      </c>
      <c r="F59" s="22">
        <v>4862.6000000000004</v>
      </c>
      <c r="G59" s="22">
        <v>5075.1000000000004</v>
      </c>
      <c r="H59" s="22">
        <v>5075.1000000000004</v>
      </c>
      <c r="I59" s="94"/>
      <c r="J59" s="94"/>
      <c r="K59" s="93"/>
      <c r="L59" s="93"/>
      <c r="M59" s="93"/>
      <c r="N59" s="93"/>
      <c r="O59" s="93"/>
    </row>
    <row r="60" spans="1:15" ht="75.400000000000006" customHeight="1" x14ac:dyDescent="0.25">
      <c r="C60" s="77"/>
      <c r="D60" s="77"/>
      <c r="E60" s="77"/>
      <c r="F60" s="77"/>
      <c r="G60" s="77"/>
      <c r="H60" s="82"/>
      <c r="I60" s="77"/>
      <c r="J60" s="94"/>
      <c r="K60" s="93"/>
      <c r="L60" s="93"/>
      <c r="M60" s="93"/>
      <c r="N60" s="93"/>
      <c r="O60" s="93"/>
    </row>
    <row r="61" spans="1:15" ht="36.75" customHeight="1" x14ac:dyDescent="0.25">
      <c r="H61" s="70"/>
    </row>
  </sheetData>
  <mergeCells count="21">
    <mergeCell ref="F1:H1"/>
    <mergeCell ref="A17:A20"/>
    <mergeCell ref="A21:A22"/>
    <mergeCell ref="B56:B57"/>
    <mergeCell ref="C56:C57"/>
    <mergeCell ref="A50:A51"/>
    <mergeCell ref="A31:A33"/>
    <mergeCell ref="A48:A49"/>
    <mergeCell ref="A10:H10"/>
    <mergeCell ref="A11:H11"/>
    <mergeCell ref="A12:H12"/>
    <mergeCell ref="A14:A15"/>
    <mergeCell ref="B14:B15"/>
    <mergeCell ref="C14:E14"/>
    <mergeCell ref="F14:H14"/>
    <mergeCell ref="E56:E57"/>
    <mergeCell ref="F56:F57"/>
    <mergeCell ref="G56:G57"/>
    <mergeCell ref="H56:H57"/>
    <mergeCell ref="A56:A57"/>
    <mergeCell ref="D56:D57"/>
  </mergeCells>
  <hyperlinks>
    <hyperlink ref="F14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3.937007874015748E-2" right="3.937007874015748E-2" top="0.31496062992125984" bottom="0.35433070866141736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opLeftCell="A9" workbookViewId="0">
      <selection activeCell="H19" sqref="H19"/>
    </sheetView>
  </sheetViews>
  <sheetFormatPr defaultRowHeight="15" x14ac:dyDescent="0.25"/>
  <cols>
    <col min="1" max="1" width="27.42578125" customWidth="1"/>
    <col min="2" max="2" width="18.42578125" customWidth="1"/>
    <col min="3" max="3" width="11.140625" customWidth="1"/>
    <col min="4" max="4" width="12.140625" customWidth="1"/>
    <col min="5" max="5" width="13.42578125" customWidth="1"/>
    <col min="6" max="6" width="14.42578125" customWidth="1"/>
    <col min="7" max="7" width="16" customWidth="1"/>
    <col min="8" max="8" width="20.7109375" customWidth="1"/>
    <col min="9" max="9" width="18" customWidth="1"/>
    <col min="10" max="10" width="12.5703125" customWidth="1"/>
    <col min="11" max="11" width="20.140625" customWidth="1"/>
  </cols>
  <sheetData>
    <row r="1" spans="1:14" ht="18.75" customHeight="1" x14ac:dyDescent="0.25">
      <c r="F1" s="130" t="s">
        <v>134</v>
      </c>
      <c r="G1" s="130"/>
      <c r="H1" s="130"/>
    </row>
    <row r="2" spans="1:14" ht="18.75" customHeight="1" x14ac:dyDescent="0.25">
      <c r="F2" s="130"/>
      <c r="G2" s="130"/>
      <c r="H2" s="130"/>
    </row>
    <row r="3" spans="1:14" ht="38.25" customHeight="1" x14ac:dyDescent="0.25">
      <c r="F3" s="130"/>
      <c r="G3" s="130"/>
      <c r="H3" s="130"/>
    </row>
    <row r="4" spans="1:14" ht="18.75" x14ac:dyDescent="0.3">
      <c r="F4" s="16"/>
      <c r="G4" s="16"/>
    </row>
    <row r="5" spans="1:14" ht="18.75" x14ac:dyDescent="0.25">
      <c r="A5" s="3"/>
      <c r="E5" s="3"/>
      <c r="F5" s="154" t="s">
        <v>112</v>
      </c>
      <c r="G5" s="155"/>
      <c r="H5" s="155"/>
    </row>
    <row r="6" spans="1:14" ht="18.75" x14ac:dyDescent="0.25">
      <c r="A6" s="3"/>
      <c r="E6" s="3"/>
      <c r="F6" s="155"/>
      <c r="G6" s="155"/>
      <c r="H6" s="155"/>
    </row>
    <row r="7" spans="1:14" ht="18.75" x14ac:dyDescent="0.25">
      <c r="A7" s="3"/>
      <c r="E7" s="3"/>
      <c r="F7" s="155"/>
      <c r="G7" s="155"/>
      <c r="H7" s="155"/>
    </row>
    <row r="8" spans="1:14" ht="18.75" x14ac:dyDescent="0.25">
      <c r="A8" s="3"/>
      <c r="E8" s="3"/>
      <c r="F8" s="155"/>
      <c r="G8" s="155"/>
      <c r="H8" s="155"/>
    </row>
    <row r="9" spans="1:14" ht="18.75" x14ac:dyDescent="0.25">
      <c r="A9" s="3"/>
      <c r="E9" s="3"/>
      <c r="F9" s="155"/>
      <c r="G9" s="155"/>
      <c r="H9" s="155"/>
    </row>
    <row r="10" spans="1:14" ht="18.75" x14ac:dyDescent="0.25">
      <c r="A10" s="1"/>
      <c r="E10" s="15"/>
      <c r="F10" s="155"/>
      <c r="G10" s="155"/>
      <c r="H10" s="155"/>
    </row>
    <row r="11" spans="1:14" ht="18.75" x14ac:dyDescent="0.25">
      <c r="A11" s="1"/>
    </row>
    <row r="12" spans="1:14" ht="20.25" customHeight="1" x14ac:dyDescent="0.25">
      <c r="A12" s="159" t="s">
        <v>19</v>
      </c>
      <c r="B12" s="160"/>
      <c r="C12" s="160"/>
      <c r="D12" s="160"/>
      <c r="E12" s="160"/>
      <c r="F12" s="160"/>
      <c r="G12" s="160"/>
      <c r="H12" s="160"/>
    </row>
    <row r="13" spans="1:14" ht="18.75" x14ac:dyDescent="0.25">
      <c r="A13" s="140" t="s">
        <v>13</v>
      </c>
      <c r="B13" s="141"/>
      <c r="C13" s="141"/>
      <c r="D13" s="141"/>
      <c r="E13" s="141"/>
      <c r="F13" s="141"/>
      <c r="G13" s="141"/>
      <c r="H13" s="141"/>
    </row>
    <row r="14" spans="1:14" ht="19.5" thickBot="1" x14ac:dyDescent="0.3">
      <c r="A14" s="2"/>
    </row>
    <row r="15" spans="1:14" ht="15.75" thickBot="1" x14ac:dyDescent="0.3">
      <c r="A15" s="142" t="s">
        <v>1</v>
      </c>
      <c r="B15" s="163" t="s">
        <v>2</v>
      </c>
      <c r="C15" s="165" t="s">
        <v>3</v>
      </c>
      <c r="D15" s="166"/>
      <c r="E15" s="167"/>
      <c r="F15" s="156" t="s">
        <v>4</v>
      </c>
      <c r="G15" s="157"/>
      <c r="H15" s="158"/>
      <c r="J15" s="93"/>
      <c r="K15" s="93"/>
      <c r="L15" s="93"/>
      <c r="M15" s="93"/>
      <c r="N15" s="93"/>
    </row>
    <row r="16" spans="1:14" ht="36" customHeight="1" thickBot="1" x14ac:dyDescent="0.3">
      <c r="A16" s="143"/>
      <c r="B16" s="164"/>
      <c r="C16" s="113" t="s">
        <v>5</v>
      </c>
      <c r="D16" s="113" t="s">
        <v>6</v>
      </c>
      <c r="E16" s="113" t="s">
        <v>7</v>
      </c>
      <c r="F16" s="113">
        <v>2023</v>
      </c>
      <c r="G16" s="113">
        <v>2024</v>
      </c>
      <c r="H16" s="113">
        <v>2025</v>
      </c>
      <c r="J16" s="93"/>
      <c r="K16" s="93"/>
      <c r="L16" s="93"/>
      <c r="M16" s="93"/>
      <c r="N16" s="93"/>
    </row>
    <row r="17" spans="1:14" ht="15.75" thickBot="1" x14ac:dyDescent="0.3">
      <c r="A17" s="113">
        <v>1</v>
      </c>
      <c r="B17" s="113">
        <v>2</v>
      </c>
      <c r="C17" s="113">
        <v>3</v>
      </c>
      <c r="D17" s="113">
        <v>4</v>
      </c>
      <c r="E17" s="113">
        <v>5</v>
      </c>
      <c r="F17" s="113">
        <v>6</v>
      </c>
      <c r="G17" s="113">
        <v>7</v>
      </c>
      <c r="H17" s="89">
        <v>8</v>
      </c>
      <c r="J17" s="93"/>
      <c r="K17" s="93"/>
      <c r="L17" s="93"/>
      <c r="M17" s="93"/>
      <c r="N17" s="93"/>
    </row>
    <row r="18" spans="1:14" ht="60" customHeight="1" x14ac:dyDescent="0.25">
      <c r="A18" s="161" t="s">
        <v>22</v>
      </c>
      <c r="B18" s="108" t="s">
        <v>8</v>
      </c>
      <c r="C18" s="109" t="s">
        <v>26</v>
      </c>
      <c r="D18" s="117" t="s">
        <v>114</v>
      </c>
      <c r="E18" s="118" t="s">
        <v>99</v>
      </c>
      <c r="F18" s="112">
        <f>F19</f>
        <v>101637.58</v>
      </c>
      <c r="G18" s="112">
        <f>G19</f>
        <v>27765.200000000001</v>
      </c>
      <c r="H18" s="112">
        <f>H19</f>
        <v>27884.5</v>
      </c>
      <c r="I18" s="80"/>
      <c r="J18" s="93"/>
      <c r="K18" s="93"/>
      <c r="L18" s="93"/>
      <c r="M18" s="93"/>
      <c r="N18" s="93"/>
    </row>
    <row r="19" spans="1:14" ht="132.75" customHeight="1" x14ac:dyDescent="0.25">
      <c r="A19" s="162"/>
      <c r="B19" s="21" t="s">
        <v>108</v>
      </c>
      <c r="C19" s="23">
        <v>630</v>
      </c>
      <c r="D19" s="23" t="s">
        <v>116</v>
      </c>
      <c r="E19" s="10" t="s">
        <v>101</v>
      </c>
      <c r="F19" s="22">
        <f>F21+F27</f>
        <v>101637.58</v>
      </c>
      <c r="G19" s="22">
        <f t="shared" ref="G19:H19" si="0">G21+G27</f>
        <v>27765.200000000001</v>
      </c>
      <c r="H19" s="22">
        <f t="shared" si="0"/>
        <v>27884.5</v>
      </c>
      <c r="I19" s="84"/>
      <c r="J19" s="93"/>
      <c r="K19" s="93"/>
      <c r="L19" s="93"/>
      <c r="M19" s="93"/>
      <c r="N19" s="93"/>
    </row>
    <row r="20" spans="1:14" ht="31.7" customHeight="1" x14ac:dyDescent="0.25">
      <c r="A20" s="133" t="s">
        <v>31</v>
      </c>
      <c r="B20" s="8" t="s">
        <v>8</v>
      </c>
      <c r="C20" s="23" t="s">
        <v>28</v>
      </c>
      <c r="D20" s="23" t="s">
        <v>9</v>
      </c>
      <c r="E20" s="10" t="s">
        <v>87</v>
      </c>
      <c r="F20" s="22">
        <f>F21</f>
        <v>43843.43</v>
      </c>
      <c r="G20" s="22">
        <f t="shared" ref="G20:H20" si="1">G21</f>
        <v>27765.200000000001</v>
      </c>
      <c r="H20" s="22">
        <f t="shared" si="1"/>
        <v>27884.5</v>
      </c>
      <c r="I20" s="77"/>
      <c r="J20" s="93"/>
      <c r="K20" s="93"/>
      <c r="L20" s="93"/>
      <c r="M20" s="93"/>
      <c r="N20" s="93"/>
    </row>
    <row r="21" spans="1:14" ht="42" customHeight="1" x14ac:dyDescent="0.25">
      <c r="A21" s="133"/>
      <c r="B21" s="21" t="s">
        <v>25</v>
      </c>
      <c r="C21" s="12" t="s">
        <v>28</v>
      </c>
      <c r="D21" s="23" t="s">
        <v>9</v>
      </c>
      <c r="E21" s="10" t="s">
        <v>87</v>
      </c>
      <c r="F21" s="22">
        <v>43843.43</v>
      </c>
      <c r="G21" s="22">
        <f>G22+G24</f>
        <v>27765.200000000001</v>
      </c>
      <c r="H21" s="22">
        <f>H22+H24</f>
        <v>27884.5</v>
      </c>
      <c r="I21" s="77"/>
      <c r="J21" s="93"/>
      <c r="K21" s="93"/>
      <c r="L21" s="93"/>
      <c r="M21" s="93"/>
      <c r="N21" s="93"/>
    </row>
    <row r="22" spans="1:14" ht="82.5" customHeight="1" x14ac:dyDescent="0.25">
      <c r="A22" s="73" t="s">
        <v>33</v>
      </c>
      <c r="B22" s="21" t="s">
        <v>25</v>
      </c>
      <c r="C22" s="10" t="s">
        <v>28</v>
      </c>
      <c r="D22" s="23" t="s">
        <v>9</v>
      </c>
      <c r="E22" s="10" t="s">
        <v>129</v>
      </c>
      <c r="F22" s="22">
        <v>0</v>
      </c>
      <c r="G22" s="22"/>
      <c r="H22" s="22"/>
      <c r="I22" s="77"/>
      <c r="J22" s="93"/>
      <c r="K22" s="93"/>
      <c r="L22" s="93"/>
      <c r="M22" s="93"/>
      <c r="N22" s="93"/>
    </row>
    <row r="23" spans="1:14" ht="50.25" customHeight="1" x14ac:dyDescent="0.25">
      <c r="A23" s="39" t="s">
        <v>127</v>
      </c>
      <c r="B23" s="74" t="s">
        <v>27</v>
      </c>
      <c r="C23" s="13">
        <v>630</v>
      </c>
      <c r="D23" s="12" t="s">
        <v>9</v>
      </c>
      <c r="E23" s="12" t="s">
        <v>129</v>
      </c>
      <c r="F23" s="20">
        <v>0</v>
      </c>
      <c r="G23" s="20"/>
      <c r="H23" s="20"/>
      <c r="I23" s="77"/>
      <c r="J23" s="93"/>
      <c r="K23" s="93"/>
      <c r="L23" s="93"/>
      <c r="M23" s="93"/>
      <c r="N23" s="93"/>
    </row>
    <row r="24" spans="1:14" ht="57.75" customHeight="1" x14ac:dyDescent="0.25">
      <c r="A24" s="40" t="s">
        <v>36</v>
      </c>
      <c r="B24" s="14" t="s">
        <v>14</v>
      </c>
      <c r="C24" s="12" t="s">
        <v>28</v>
      </c>
      <c r="D24" s="12" t="s">
        <v>9</v>
      </c>
      <c r="E24" s="10" t="s">
        <v>90</v>
      </c>
      <c r="F24" s="22">
        <v>43843.43</v>
      </c>
      <c r="G24" s="22">
        <f>G25</f>
        <v>27765.200000000001</v>
      </c>
      <c r="H24" s="22">
        <f>H25</f>
        <v>27884.5</v>
      </c>
      <c r="I24" s="77"/>
      <c r="J24" s="93"/>
      <c r="K24" s="93"/>
      <c r="L24" s="93"/>
      <c r="M24" s="93"/>
      <c r="N24" s="93"/>
    </row>
    <row r="25" spans="1:14" ht="89.25" x14ac:dyDescent="0.25">
      <c r="A25" s="39" t="s">
        <v>38</v>
      </c>
      <c r="B25" s="28" t="s">
        <v>25</v>
      </c>
      <c r="C25" s="13">
        <v>630</v>
      </c>
      <c r="D25" s="19" t="s">
        <v>9</v>
      </c>
      <c r="E25" s="10" t="s">
        <v>90</v>
      </c>
      <c r="F25" s="20">
        <v>43843.43</v>
      </c>
      <c r="G25" s="20">
        <v>27765.200000000001</v>
      </c>
      <c r="H25" s="20">
        <v>27884.5</v>
      </c>
      <c r="I25" s="77"/>
      <c r="J25" s="93"/>
      <c r="K25" s="93"/>
      <c r="L25" s="93"/>
      <c r="M25" s="93"/>
      <c r="N25" s="93"/>
    </row>
    <row r="26" spans="1:14" ht="21" customHeight="1" x14ac:dyDescent="0.25">
      <c r="A26" s="133" t="s">
        <v>32</v>
      </c>
      <c r="B26" s="21" t="s">
        <v>8</v>
      </c>
      <c r="C26" s="43">
        <v>630</v>
      </c>
      <c r="D26" s="23" t="s">
        <v>10</v>
      </c>
      <c r="E26" s="56" t="s">
        <v>97</v>
      </c>
      <c r="F26" s="22">
        <f>F28+F36</f>
        <v>57794.13</v>
      </c>
      <c r="G26" s="22">
        <f t="shared" ref="G26:H26" si="2">G27</f>
        <v>0</v>
      </c>
      <c r="H26" s="22">
        <f t="shared" si="2"/>
        <v>0</v>
      </c>
      <c r="I26" s="77"/>
      <c r="J26" s="93"/>
      <c r="K26" s="93"/>
      <c r="L26" s="93"/>
      <c r="M26" s="93"/>
      <c r="N26" s="93"/>
    </row>
    <row r="27" spans="1:14" ht="61.5" customHeight="1" x14ac:dyDescent="0.25">
      <c r="A27" s="133"/>
      <c r="B27" s="36" t="s">
        <v>27</v>
      </c>
      <c r="C27" s="13">
        <v>630</v>
      </c>
      <c r="D27" s="19" t="s">
        <v>10</v>
      </c>
      <c r="E27" s="13" t="s">
        <v>97</v>
      </c>
      <c r="F27" s="20">
        <v>57794.15</v>
      </c>
      <c r="G27" s="20">
        <f t="shared" ref="G27:H27" si="3">G28</f>
        <v>0</v>
      </c>
      <c r="H27" s="20">
        <f t="shared" si="3"/>
        <v>0</v>
      </c>
      <c r="I27" s="77"/>
      <c r="J27" s="93"/>
      <c r="K27" s="93"/>
      <c r="L27" s="93"/>
      <c r="M27" s="93"/>
      <c r="N27" s="93"/>
    </row>
    <row r="28" spans="1:14" ht="22.5" customHeight="1" x14ac:dyDescent="0.25">
      <c r="A28" s="153" t="s">
        <v>40</v>
      </c>
      <c r="B28" s="21" t="s">
        <v>8</v>
      </c>
      <c r="C28" s="43">
        <v>630</v>
      </c>
      <c r="D28" s="23" t="s">
        <v>10</v>
      </c>
      <c r="E28" s="56" t="s">
        <v>93</v>
      </c>
      <c r="F28" s="22">
        <f>F29</f>
        <v>115.03</v>
      </c>
      <c r="G28" s="22">
        <f t="shared" ref="G28:H28" si="4">G29</f>
        <v>0</v>
      </c>
      <c r="H28" s="22">
        <f t="shared" si="4"/>
        <v>0</v>
      </c>
      <c r="I28" s="77"/>
      <c r="J28" s="93"/>
      <c r="K28" s="93"/>
      <c r="L28" s="93"/>
      <c r="M28" s="93"/>
      <c r="N28" s="93"/>
    </row>
    <row r="29" spans="1:14" ht="40.700000000000003" customHeight="1" x14ac:dyDescent="0.25">
      <c r="A29" s="137"/>
      <c r="B29" s="33" t="s">
        <v>27</v>
      </c>
      <c r="C29" s="13">
        <v>630</v>
      </c>
      <c r="D29" s="19" t="s">
        <v>10</v>
      </c>
      <c r="E29" s="13" t="s">
        <v>93</v>
      </c>
      <c r="F29" s="20">
        <v>115.03</v>
      </c>
      <c r="G29" s="20">
        <f t="shared" ref="G29:H30" si="5">G30+G31+G32</f>
        <v>0</v>
      </c>
      <c r="H29" s="20">
        <f t="shared" si="5"/>
        <v>0</v>
      </c>
      <c r="I29" s="77"/>
      <c r="J29" s="93"/>
      <c r="K29" s="93"/>
      <c r="L29" s="93"/>
      <c r="M29" s="93"/>
      <c r="N29" s="93"/>
    </row>
    <row r="30" spans="1:14" ht="42" customHeight="1" x14ac:dyDescent="0.25">
      <c r="A30" s="39" t="s">
        <v>41</v>
      </c>
      <c r="B30" s="36" t="s">
        <v>27</v>
      </c>
      <c r="C30" s="13">
        <v>630</v>
      </c>
      <c r="D30" s="19" t="s">
        <v>10</v>
      </c>
      <c r="E30" s="13" t="s">
        <v>118</v>
      </c>
      <c r="F30" s="20">
        <v>115.03</v>
      </c>
      <c r="G30" s="20">
        <f t="shared" si="5"/>
        <v>0</v>
      </c>
      <c r="H30" s="20">
        <f t="shared" si="5"/>
        <v>0</v>
      </c>
      <c r="I30" s="79"/>
      <c r="J30" s="93"/>
      <c r="K30" s="93"/>
      <c r="L30" s="93"/>
      <c r="M30" s="93"/>
      <c r="N30" s="93"/>
    </row>
    <row r="31" spans="1:14" ht="102" x14ac:dyDescent="0.25">
      <c r="A31" s="50" t="s">
        <v>43</v>
      </c>
      <c r="B31" s="36" t="s">
        <v>27</v>
      </c>
      <c r="C31" s="13">
        <v>630</v>
      </c>
      <c r="D31" s="19" t="s">
        <v>10</v>
      </c>
      <c r="E31" s="13"/>
      <c r="F31" s="20"/>
      <c r="G31" s="26"/>
      <c r="H31" s="26"/>
      <c r="I31" s="77"/>
      <c r="J31" s="93"/>
      <c r="K31" s="93"/>
      <c r="L31" s="93"/>
      <c r="M31" s="93"/>
      <c r="N31" s="93"/>
    </row>
    <row r="32" spans="1:14" ht="87.75" customHeight="1" x14ac:dyDescent="0.25">
      <c r="A32" s="50" t="s">
        <v>95</v>
      </c>
      <c r="B32" s="36" t="s">
        <v>27</v>
      </c>
      <c r="C32" s="13">
        <v>630</v>
      </c>
      <c r="D32" s="19" t="s">
        <v>10</v>
      </c>
      <c r="E32" s="13"/>
      <c r="F32" s="20">
        <v>0</v>
      </c>
      <c r="G32" s="20">
        <v>0</v>
      </c>
      <c r="H32" s="20">
        <v>0</v>
      </c>
      <c r="I32" s="77"/>
      <c r="J32" s="93"/>
      <c r="K32" s="93"/>
      <c r="L32" s="93"/>
      <c r="M32" s="93"/>
      <c r="N32" s="93"/>
    </row>
    <row r="33" spans="1:14" ht="22.7" customHeight="1" x14ac:dyDescent="0.25">
      <c r="A33" s="153" t="s">
        <v>42</v>
      </c>
      <c r="B33" s="21" t="s">
        <v>8</v>
      </c>
      <c r="C33" s="43">
        <v>630</v>
      </c>
      <c r="D33" s="23" t="s">
        <v>10</v>
      </c>
      <c r="E33" s="43"/>
      <c r="F33" s="22"/>
      <c r="G33" s="32"/>
      <c r="H33" s="26"/>
      <c r="I33" s="77"/>
      <c r="J33" s="93"/>
      <c r="K33" s="93"/>
      <c r="L33" s="93"/>
      <c r="M33" s="93"/>
      <c r="N33" s="93"/>
    </row>
    <row r="34" spans="1:14" ht="39" customHeight="1" x14ac:dyDescent="0.25">
      <c r="A34" s="137"/>
      <c r="B34" s="36" t="s">
        <v>27</v>
      </c>
      <c r="C34" s="19" t="s">
        <v>28</v>
      </c>
      <c r="D34" s="19" t="s">
        <v>10</v>
      </c>
      <c r="E34" s="13"/>
      <c r="F34" s="22"/>
      <c r="G34" s="32"/>
      <c r="H34" s="32"/>
      <c r="I34" s="77"/>
      <c r="J34" s="93"/>
      <c r="K34" s="93"/>
      <c r="L34" s="93"/>
      <c r="M34" s="93"/>
      <c r="N34" s="93"/>
    </row>
    <row r="35" spans="1:14" ht="55.5" customHeight="1" x14ac:dyDescent="0.25">
      <c r="A35" s="39" t="s">
        <v>54</v>
      </c>
      <c r="B35" s="36" t="s">
        <v>27</v>
      </c>
      <c r="C35" s="19" t="s">
        <v>28</v>
      </c>
      <c r="D35" s="19" t="s">
        <v>10</v>
      </c>
      <c r="E35" s="13"/>
      <c r="F35" s="22"/>
      <c r="G35" s="32"/>
      <c r="H35" s="32"/>
      <c r="I35" s="77"/>
      <c r="J35" s="93"/>
      <c r="K35" s="93"/>
      <c r="L35" s="93"/>
      <c r="M35" s="93"/>
      <c r="N35" s="93"/>
    </row>
    <row r="36" spans="1:14" ht="38.25" x14ac:dyDescent="0.25">
      <c r="A36" s="40" t="s">
        <v>44</v>
      </c>
      <c r="B36" s="45" t="s">
        <v>8</v>
      </c>
      <c r="C36" s="47">
        <v>630</v>
      </c>
      <c r="D36" s="19" t="s">
        <v>10</v>
      </c>
      <c r="E36" s="10" t="s">
        <v>92</v>
      </c>
      <c r="F36" s="22">
        <f>F37+F38</f>
        <v>57679.1</v>
      </c>
      <c r="G36" s="22">
        <f t="shared" ref="G36:H36" si="6">G37+G38</f>
        <v>0</v>
      </c>
      <c r="H36" s="22">
        <f t="shared" si="6"/>
        <v>0</v>
      </c>
      <c r="I36" s="77"/>
      <c r="J36" s="93"/>
      <c r="K36" s="93"/>
      <c r="L36" s="93"/>
      <c r="M36" s="93"/>
      <c r="N36" s="93"/>
    </row>
    <row r="37" spans="1:14" ht="51" x14ac:dyDescent="0.25">
      <c r="A37" s="38" t="s">
        <v>45</v>
      </c>
      <c r="B37" s="46" t="s">
        <v>27</v>
      </c>
      <c r="C37" s="47">
        <v>630</v>
      </c>
      <c r="D37" s="12" t="s">
        <v>10</v>
      </c>
      <c r="E37" s="47"/>
      <c r="F37" s="20"/>
      <c r="G37" s="20"/>
      <c r="H37" s="20"/>
      <c r="I37" s="77"/>
      <c r="J37" s="93"/>
      <c r="K37" s="93"/>
      <c r="L37" s="93"/>
      <c r="M37" s="93"/>
      <c r="N37" s="93"/>
    </row>
    <row r="38" spans="1:14" ht="89.25" x14ac:dyDescent="0.25">
      <c r="A38" s="39" t="s">
        <v>46</v>
      </c>
      <c r="B38" s="36" t="s">
        <v>25</v>
      </c>
      <c r="C38" s="13">
        <v>630</v>
      </c>
      <c r="D38" s="19" t="s">
        <v>10</v>
      </c>
      <c r="E38" s="12" t="s">
        <v>80</v>
      </c>
      <c r="F38" s="20">
        <v>57679.1</v>
      </c>
      <c r="G38" s="20">
        <v>0</v>
      </c>
      <c r="H38" s="20">
        <v>0</v>
      </c>
      <c r="I38" s="77"/>
      <c r="J38" s="93"/>
      <c r="K38" s="93"/>
      <c r="L38" s="93"/>
      <c r="M38" s="93"/>
      <c r="N38" s="93"/>
    </row>
    <row r="39" spans="1:14" ht="45" customHeight="1" x14ac:dyDescent="0.25">
      <c r="A39" s="59" t="s">
        <v>47</v>
      </c>
      <c r="B39" s="45" t="s">
        <v>8</v>
      </c>
      <c r="C39" s="37">
        <v>610</v>
      </c>
      <c r="D39" s="19" t="s">
        <v>11</v>
      </c>
      <c r="E39" s="44"/>
      <c r="F39" s="22"/>
      <c r="G39" s="22"/>
      <c r="H39" s="22"/>
      <c r="I39" s="77"/>
      <c r="J39" s="93"/>
      <c r="K39" s="93"/>
      <c r="L39" s="93"/>
      <c r="M39" s="93"/>
      <c r="N39" s="93"/>
    </row>
    <row r="40" spans="1:14" ht="102" x14ac:dyDescent="0.25">
      <c r="A40" s="39" t="s">
        <v>102</v>
      </c>
      <c r="B40" s="36" t="s">
        <v>24</v>
      </c>
      <c r="C40" s="13">
        <v>610</v>
      </c>
      <c r="D40" s="19" t="s">
        <v>11</v>
      </c>
      <c r="E40" s="13"/>
      <c r="F40" s="27"/>
      <c r="G40" s="27"/>
      <c r="H40" s="27"/>
      <c r="I40" s="77"/>
      <c r="J40" s="93"/>
      <c r="K40" s="93"/>
      <c r="L40" s="93"/>
      <c r="M40" s="93"/>
      <c r="N40" s="93"/>
    </row>
    <row r="41" spans="1:14" x14ac:dyDescent="0.25">
      <c r="H41" s="72"/>
    </row>
  </sheetData>
  <mergeCells count="13">
    <mergeCell ref="F1:H3"/>
    <mergeCell ref="A26:A27"/>
    <mergeCell ref="A28:A29"/>
    <mergeCell ref="A33:A34"/>
    <mergeCell ref="F5:H10"/>
    <mergeCell ref="A20:A21"/>
    <mergeCell ref="F15:H15"/>
    <mergeCell ref="A12:H12"/>
    <mergeCell ref="A13:H13"/>
    <mergeCell ref="A18:A19"/>
    <mergeCell ref="A15:A16"/>
    <mergeCell ref="B15:B16"/>
    <mergeCell ref="C15:E15"/>
  </mergeCells>
  <hyperlinks>
    <hyperlink ref="F1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27559055118110237" right="0.15748031496062992" top="0.15748031496062992" bottom="0.27559055118110237" header="0.31496062992125984" footer="0.31496062992125984"/>
  <pageSetup paperSize="9" scale="74" fitToHeight="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topLeftCell="A4" workbookViewId="0">
      <selection activeCell="H18" sqref="H18"/>
    </sheetView>
  </sheetViews>
  <sheetFormatPr defaultRowHeight="15" x14ac:dyDescent="0.25"/>
  <cols>
    <col min="1" max="1" width="21.42578125" customWidth="1"/>
    <col min="2" max="2" width="16.7109375" customWidth="1"/>
    <col min="3" max="3" width="15.28515625" customWidth="1"/>
    <col min="4" max="4" width="17.5703125" customWidth="1"/>
    <col min="5" max="5" width="18.140625" customWidth="1"/>
    <col min="6" max="6" width="12.28515625" customWidth="1"/>
    <col min="7" max="7" width="11.7109375" customWidth="1"/>
    <col min="8" max="8" width="15.5703125" customWidth="1"/>
    <col min="9" max="9" width="27" customWidth="1"/>
    <col min="10" max="10" width="20.28515625" customWidth="1"/>
    <col min="11" max="11" width="18.7109375" customWidth="1"/>
    <col min="12" max="12" width="20.85546875" customWidth="1"/>
  </cols>
  <sheetData>
    <row r="1" spans="1:8" ht="18.75" customHeight="1" x14ac:dyDescent="0.25">
      <c r="E1" s="130" t="s">
        <v>117</v>
      </c>
      <c r="F1" s="130"/>
      <c r="G1" s="130"/>
    </row>
    <row r="2" spans="1:8" ht="18.75" customHeight="1" x14ac:dyDescent="0.25">
      <c r="E2" s="130"/>
      <c r="F2" s="130"/>
      <c r="G2" s="130"/>
    </row>
    <row r="3" spans="1:8" ht="36.75" customHeight="1" x14ac:dyDescent="0.25">
      <c r="E3" s="130"/>
      <c r="F3" s="130"/>
      <c r="G3" s="130"/>
    </row>
    <row r="4" spans="1:8" ht="17.25" customHeight="1" x14ac:dyDescent="0.25"/>
    <row r="5" spans="1:8" ht="18.75" x14ac:dyDescent="0.25">
      <c r="A5" s="3"/>
      <c r="D5" s="3"/>
      <c r="E5" s="154" t="s">
        <v>113</v>
      </c>
      <c r="F5" s="155"/>
      <c r="G5" s="155"/>
    </row>
    <row r="6" spans="1:8" ht="18.75" x14ac:dyDescent="0.25">
      <c r="A6" s="3"/>
      <c r="D6" s="3"/>
      <c r="E6" s="155"/>
      <c r="F6" s="155"/>
      <c r="G6" s="155"/>
    </row>
    <row r="7" spans="1:8" ht="18.75" x14ac:dyDescent="0.25">
      <c r="A7" s="3"/>
      <c r="D7" s="3"/>
      <c r="E7" s="155"/>
      <c r="F7" s="155"/>
      <c r="G7" s="155"/>
    </row>
    <row r="8" spans="1:8" ht="18.75" x14ac:dyDescent="0.25">
      <c r="A8" s="3"/>
      <c r="D8" s="3"/>
      <c r="E8" s="155"/>
      <c r="F8" s="155"/>
      <c r="G8" s="155"/>
    </row>
    <row r="9" spans="1:8" ht="18.75" x14ac:dyDescent="0.25">
      <c r="A9" s="3"/>
      <c r="D9" s="3"/>
      <c r="E9" s="155"/>
      <c r="F9" s="155"/>
      <c r="G9" s="155"/>
    </row>
    <row r="10" spans="1:8" ht="18.75" x14ac:dyDescent="0.25">
      <c r="A10" s="1"/>
      <c r="E10" s="1"/>
    </row>
    <row r="11" spans="1:8" ht="17.45" customHeight="1" x14ac:dyDescent="0.25">
      <c r="A11" s="168" t="s">
        <v>12</v>
      </c>
      <c r="B11" s="169"/>
      <c r="C11" s="169"/>
      <c r="D11" s="169"/>
      <c r="E11" s="169"/>
      <c r="F11" s="169"/>
      <c r="G11" s="169"/>
      <c r="H11" s="169"/>
    </row>
    <row r="12" spans="1:8" ht="21" customHeight="1" x14ac:dyDescent="0.25">
      <c r="A12" s="170" t="s">
        <v>29</v>
      </c>
      <c r="B12" s="171"/>
      <c r="C12" s="171"/>
      <c r="D12" s="171"/>
      <c r="E12" s="171"/>
    </row>
    <row r="13" spans="1:8" ht="19.5" thickBot="1" x14ac:dyDescent="0.3">
      <c r="A13" s="7"/>
    </row>
    <row r="14" spans="1:8" ht="15.75" thickBot="1" x14ac:dyDescent="0.3">
      <c r="A14" s="144" t="s">
        <v>1</v>
      </c>
      <c r="B14" s="144" t="s">
        <v>2</v>
      </c>
      <c r="C14" s="172" t="s">
        <v>3</v>
      </c>
      <c r="D14" s="173"/>
      <c r="E14" s="174"/>
      <c r="F14" s="156" t="s">
        <v>4</v>
      </c>
      <c r="G14" s="148"/>
      <c r="H14" s="175"/>
    </row>
    <row r="15" spans="1:8" ht="69.75" customHeight="1" thickBot="1" x14ac:dyDescent="0.3">
      <c r="A15" s="145"/>
      <c r="B15" s="145"/>
      <c r="C15" s="122" t="s">
        <v>5</v>
      </c>
      <c r="D15" s="123" t="s">
        <v>6</v>
      </c>
      <c r="E15" s="122" t="s">
        <v>7</v>
      </c>
      <c r="F15" s="113">
        <v>2023</v>
      </c>
      <c r="G15" s="113">
        <v>2024</v>
      </c>
      <c r="H15" s="113">
        <v>2025</v>
      </c>
    </row>
    <row r="16" spans="1:8" ht="15.75" thickBot="1" x14ac:dyDescent="0.3">
      <c r="A16" s="88">
        <v>1</v>
      </c>
      <c r="B16" s="113">
        <v>2</v>
      </c>
      <c r="C16" s="122">
        <v>3</v>
      </c>
      <c r="D16" s="122">
        <v>4</v>
      </c>
      <c r="E16" s="122">
        <v>5</v>
      </c>
      <c r="F16" s="113">
        <v>6</v>
      </c>
      <c r="G16" s="113">
        <v>7</v>
      </c>
      <c r="H16" s="89">
        <v>8</v>
      </c>
    </row>
    <row r="17" spans="1:13" ht="44.45" customHeight="1" x14ac:dyDescent="0.25">
      <c r="A17" s="131" t="s">
        <v>21</v>
      </c>
      <c r="B17" s="108" t="s">
        <v>8</v>
      </c>
      <c r="C17" s="119" t="s">
        <v>64</v>
      </c>
      <c r="D17" s="120" t="s">
        <v>69</v>
      </c>
      <c r="E17" s="118" t="s">
        <v>99</v>
      </c>
      <c r="F17" s="121">
        <f>F18+F19+F20</f>
        <v>184696.25300000003</v>
      </c>
      <c r="G17" s="121">
        <f>G18+G19+G20</f>
        <v>95463.030000000013</v>
      </c>
      <c r="H17" s="121">
        <f>H18+H19+H20</f>
        <v>98320.93</v>
      </c>
      <c r="J17" s="86"/>
      <c r="K17" s="86"/>
      <c r="L17" s="86"/>
      <c r="M17" s="34"/>
    </row>
    <row r="18" spans="1:13" ht="76.5" x14ac:dyDescent="0.25">
      <c r="A18" s="132"/>
      <c r="B18" s="14" t="s">
        <v>106</v>
      </c>
      <c r="C18" s="9">
        <v>610</v>
      </c>
      <c r="D18" s="35" t="s">
        <v>115</v>
      </c>
      <c r="E18" s="44" t="s">
        <v>97</v>
      </c>
      <c r="F18" s="32">
        <f>МБ!F18</f>
        <v>7466.39</v>
      </c>
      <c r="G18" s="32">
        <f>МБ!G18</f>
        <v>2328.1</v>
      </c>
      <c r="H18" s="32">
        <f>МБ!H18</f>
        <v>3361.4</v>
      </c>
      <c r="K18" s="34"/>
      <c r="L18" s="34"/>
    </row>
    <row r="19" spans="1:13" ht="119.25" customHeight="1" x14ac:dyDescent="0.25">
      <c r="A19" s="132"/>
      <c r="B19" s="51" t="s">
        <v>104</v>
      </c>
      <c r="C19" s="44">
        <v>620</v>
      </c>
      <c r="D19" s="10" t="s">
        <v>67</v>
      </c>
      <c r="E19" s="10" t="s">
        <v>75</v>
      </c>
      <c r="F19" s="30">
        <f>МБ!F51</f>
        <v>35</v>
      </c>
      <c r="G19" s="30">
        <f>МБ!G51</f>
        <v>35</v>
      </c>
      <c r="H19" s="30">
        <f>МБ!H51</f>
        <v>35</v>
      </c>
    </row>
    <row r="20" spans="1:13" ht="160.5" customHeight="1" x14ac:dyDescent="0.25">
      <c r="A20" s="132"/>
      <c r="B20" s="14" t="s">
        <v>109</v>
      </c>
      <c r="C20" s="9">
        <v>630</v>
      </c>
      <c r="D20" s="56" t="s">
        <v>126</v>
      </c>
      <c r="E20" s="10" t="s">
        <v>124</v>
      </c>
      <c r="F20" s="30">
        <f>F22+F25+F29</f>
        <v>177194.86300000001</v>
      </c>
      <c r="G20" s="30">
        <f t="shared" ref="G20:H20" si="0">G22+G25+G29</f>
        <v>93099.930000000008</v>
      </c>
      <c r="H20" s="30">
        <f t="shared" si="0"/>
        <v>94924.53</v>
      </c>
    </row>
    <row r="21" spans="1:13" ht="31.7" customHeight="1" x14ac:dyDescent="0.25">
      <c r="A21" s="126" t="s">
        <v>30</v>
      </c>
      <c r="B21" s="14" t="s">
        <v>8</v>
      </c>
      <c r="C21" s="10" t="s">
        <v>28</v>
      </c>
      <c r="D21" s="23" t="s">
        <v>9</v>
      </c>
      <c r="E21" s="10" t="s">
        <v>101</v>
      </c>
      <c r="F21" s="29">
        <f>F22</f>
        <v>104480.872</v>
      </c>
      <c r="G21" s="29">
        <f t="shared" ref="G21:H21" si="1">G22</f>
        <v>83274.83</v>
      </c>
      <c r="H21" s="29">
        <f t="shared" si="1"/>
        <v>85099.5</v>
      </c>
    </row>
    <row r="22" spans="1:13" ht="66.75" customHeight="1" x14ac:dyDescent="0.25">
      <c r="A22" s="137"/>
      <c r="B22" s="21" t="s">
        <v>25</v>
      </c>
      <c r="C22" s="11">
        <v>630</v>
      </c>
      <c r="D22" s="19" t="s">
        <v>9</v>
      </c>
      <c r="E22" s="10" t="s">
        <v>125</v>
      </c>
      <c r="F22" s="31">
        <f>МБ!F22+КБ!F21</f>
        <v>104480.872</v>
      </c>
      <c r="G22" s="31">
        <f>МБ!G22+КБ!G21</f>
        <v>83274.83</v>
      </c>
      <c r="H22" s="31">
        <f>МБ!H22+КБ!H21</f>
        <v>85099.5</v>
      </c>
    </row>
    <row r="23" spans="1:13" ht="24" customHeight="1" x14ac:dyDescent="0.25">
      <c r="A23" s="126" t="s">
        <v>32</v>
      </c>
      <c r="B23" s="21" t="s">
        <v>8</v>
      </c>
      <c r="C23" s="23" t="s">
        <v>65</v>
      </c>
      <c r="D23" s="25" t="s">
        <v>15</v>
      </c>
      <c r="E23" s="24" t="s">
        <v>98</v>
      </c>
      <c r="F23" s="32">
        <f>F24+F25</f>
        <v>75317.781000000003</v>
      </c>
      <c r="G23" s="32">
        <f t="shared" ref="G23:H23" si="2">G24+G25</f>
        <v>7078.1</v>
      </c>
      <c r="H23" s="32">
        <f t="shared" si="2"/>
        <v>8111.33</v>
      </c>
    </row>
    <row r="24" spans="1:13" ht="41.25" customHeight="1" x14ac:dyDescent="0.25">
      <c r="A24" s="136"/>
      <c r="B24" s="21" t="s">
        <v>24</v>
      </c>
      <c r="C24" s="52">
        <v>610</v>
      </c>
      <c r="D24" s="12" t="s">
        <v>11</v>
      </c>
      <c r="E24" s="10" t="s">
        <v>131</v>
      </c>
      <c r="F24" s="85">
        <v>7466.39</v>
      </c>
      <c r="G24" s="85">
        <v>2328.1</v>
      </c>
      <c r="H24" s="85">
        <v>3361.4</v>
      </c>
    </row>
    <row r="25" spans="1:13" ht="63" customHeight="1" x14ac:dyDescent="0.25">
      <c r="A25" s="137"/>
      <c r="B25" s="21" t="s">
        <v>25</v>
      </c>
      <c r="C25" s="13">
        <v>630</v>
      </c>
      <c r="D25" s="25" t="s">
        <v>115</v>
      </c>
      <c r="E25" s="10" t="s">
        <v>132</v>
      </c>
      <c r="F25" s="26">
        <f>МБ!F32+КБ!F27</f>
        <v>67851.391000000003</v>
      </c>
      <c r="G25" s="26">
        <f>МБ!G32+КБ!G27</f>
        <v>4750</v>
      </c>
      <c r="H25" s="26">
        <f>МБ!H32+КБ!H27</f>
        <v>4749.93</v>
      </c>
    </row>
    <row r="26" spans="1:13" ht="42" customHeight="1" x14ac:dyDescent="0.25">
      <c r="A26" s="133" t="s">
        <v>55</v>
      </c>
      <c r="B26" s="21" t="s">
        <v>8</v>
      </c>
      <c r="C26" s="23" t="s">
        <v>66</v>
      </c>
      <c r="D26" s="25" t="s">
        <v>67</v>
      </c>
      <c r="E26" s="10" t="s">
        <v>75</v>
      </c>
      <c r="F26" s="32">
        <f>F27</f>
        <v>35</v>
      </c>
      <c r="G26" s="32">
        <f t="shared" ref="G26:H26" si="3">G27</f>
        <v>35</v>
      </c>
      <c r="H26" s="32">
        <f t="shared" si="3"/>
        <v>35</v>
      </c>
    </row>
    <row r="27" spans="1:13" ht="25.5" customHeight="1" x14ac:dyDescent="0.25">
      <c r="A27" s="133"/>
      <c r="B27" s="21" t="s">
        <v>56</v>
      </c>
      <c r="C27" s="13">
        <v>620</v>
      </c>
      <c r="D27" s="25" t="s">
        <v>67</v>
      </c>
      <c r="E27" s="10" t="s">
        <v>75</v>
      </c>
      <c r="F27" s="26">
        <f>МБ!F51</f>
        <v>35</v>
      </c>
      <c r="G27" s="26">
        <f>МБ!G51</f>
        <v>35</v>
      </c>
      <c r="H27" s="26">
        <f>МБ!H51</f>
        <v>35</v>
      </c>
    </row>
    <row r="28" spans="1:13" ht="50.25" customHeight="1" x14ac:dyDescent="0.25">
      <c r="A28" s="133" t="s">
        <v>61</v>
      </c>
      <c r="B28" s="21" t="s">
        <v>8</v>
      </c>
      <c r="C28" s="23" t="s">
        <v>28</v>
      </c>
      <c r="D28" s="10" t="s">
        <v>15</v>
      </c>
      <c r="E28" s="10" t="s">
        <v>76</v>
      </c>
      <c r="F28" s="32">
        <f>F29</f>
        <v>4862.6000000000004</v>
      </c>
      <c r="G28" s="32">
        <f t="shared" ref="G28" si="4">G29</f>
        <v>5075.1000000000004</v>
      </c>
      <c r="H28" s="32">
        <f t="shared" ref="H28" si="5">H29</f>
        <v>5075.1000000000004</v>
      </c>
    </row>
    <row r="29" spans="1:13" ht="38.25" x14ac:dyDescent="0.3">
      <c r="A29" s="133"/>
      <c r="B29" s="21" t="s">
        <v>25</v>
      </c>
      <c r="C29" s="13">
        <v>630</v>
      </c>
      <c r="D29" s="10" t="s">
        <v>15</v>
      </c>
      <c r="E29" s="10" t="s">
        <v>76</v>
      </c>
      <c r="F29" s="26">
        <f>МБ!F58</f>
        <v>4862.6000000000004</v>
      </c>
      <c r="G29" s="26">
        <f>МБ!G58</f>
        <v>5075.1000000000004</v>
      </c>
      <c r="H29" s="26">
        <f>МБ!H58</f>
        <v>5075.1000000000004</v>
      </c>
      <c r="I29" s="71"/>
    </row>
    <row r="31" spans="1:13" x14ac:dyDescent="0.25">
      <c r="G31" s="34"/>
    </row>
  </sheetData>
  <mergeCells count="13">
    <mergeCell ref="E1:G3"/>
    <mergeCell ref="A26:A27"/>
    <mergeCell ref="A28:A29"/>
    <mergeCell ref="E5:G9"/>
    <mergeCell ref="A17:A20"/>
    <mergeCell ref="A23:A25"/>
    <mergeCell ref="A11:H11"/>
    <mergeCell ref="A12:E12"/>
    <mergeCell ref="A14:A15"/>
    <mergeCell ref="B14:B15"/>
    <mergeCell ref="C14:E14"/>
    <mergeCell ref="F14:H14"/>
    <mergeCell ref="A21:A22"/>
  </mergeCells>
  <hyperlinks>
    <hyperlink ref="F14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МБ</vt:lpstr>
      <vt:lpstr>КБ</vt:lpstr>
      <vt:lpstr>Прил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2023-08-29T11:36:36Z</dcterms:modified>
</cp:coreProperties>
</file>