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7400" windowHeight="10125"/>
  </bookViews>
  <sheets>
    <sheet name="район" sheetId="1" r:id="rId1"/>
    <sheet name="край" sheetId="2" r:id="rId2"/>
    <sheet name="все источники" sheetId="5" r:id="rId3"/>
    <sheet name="Лист1" sheetId="6" r:id="rId4"/>
    <sheet name="Лист2" sheetId="7" r:id="rId5"/>
    <sheet name="федер" sheetId="3" state="hidden" r:id="rId6"/>
  </sheets>
  <definedNames>
    <definedName name="_xlnm.Print_Titles" localSheetId="2">'все источники'!$26:$26</definedName>
    <definedName name="_xlnm.Print_Titles" localSheetId="1">край!$26:$26</definedName>
    <definedName name="_xlnm.Print_Titles" localSheetId="0">район!$26:$26</definedName>
    <definedName name="_xlnm.Print_Titles" localSheetId="5">федер!$14:$14</definedName>
    <definedName name="_xlnm.Print_Area" localSheetId="1">край!$A$1:$I$43</definedName>
    <definedName name="_xlnm.Print_Area" localSheetId="5">федер!$A$1:$I$22</definedName>
  </definedNames>
  <calcPr calcId="125725"/>
</workbook>
</file>

<file path=xl/calcChain.xml><?xml version="1.0" encoding="utf-8"?>
<calcChain xmlns="http://schemas.openxmlformats.org/spreadsheetml/2006/main">
  <c r="E30" i="1"/>
  <c r="F30"/>
  <c r="F27"/>
  <c r="E27"/>
  <c r="D27"/>
  <c r="G32" l="1"/>
  <c r="G29" s="1"/>
  <c r="D29"/>
  <c r="D30"/>
  <c r="D31"/>
  <c r="D32"/>
  <c r="D28"/>
  <c r="H38"/>
  <c r="I38"/>
  <c r="H39"/>
  <c r="H32" s="1"/>
  <c r="H29" s="1"/>
  <c r="I39"/>
  <c r="I32" s="1"/>
  <c r="I29" s="1"/>
  <c r="G38"/>
  <c r="G39"/>
  <c r="G34" i="2"/>
  <c r="G32" s="1"/>
  <c r="G29" s="1"/>
  <c r="D30"/>
  <c r="D31"/>
  <c r="D32"/>
  <c r="D28"/>
  <c r="D29"/>
  <c r="H34"/>
  <c r="H32" s="1"/>
  <c r="H29" s="1"/>
  <c r="I34"/>
  <c r="I32" s="1"/>
  <c r="I29" s="1"/>
  <c r="G33"/>
  <c r="D34"/>
  <c r="E38"/>
  <c r="F38"/>
  <c r="D38"/>
  <c r="F37"/>
  <c r="D42"/>
  <c r="E42"/>
  <c r="F42"/>
  <c r="E41"/>
  <c r="F41"/>
  <c r="D41"/>
  <c r="F20" i="3"/>
  <c r="D43" i="1" l="1"/>
  <c r="D36" i="2"/>
  <c r="H43" i="5"/>
  <c r="I43"/>
  <c r="G43"/>
  <c r="H45"/>
  <c r="I45"/>
  <c r="G45"/>
  <c r="H41" i="2"/>
  <c r="I41"/>
  <c r="G41"/>
  <c r="H47" i="1"/>
  <c r="I47"/>
  <c r="G47"/>
  <c r="H33" i="2"/>
  <c r="I33"/>
  <c r="H44" i="5"/>
  <c r="I44"/>
  <c r="G44"/>
  <c r="H19" i="3"/>
  <c r="I19"/>
  <c r="G19"/>
  <c r="E20"/>
  <c r="D20"/>
  <c r="F19"/>
  <c r="D19"/>
  <c r="E37" i="2"/>
  <c r="D37"/>
  <c r="F44" i="1"/>
  <c r="F45"/>
  <c r="E44"/>
  <c r="E45"/>
  <c r="D44"/>
  <c r="D45"/>
  <c r="H51"/>
  <c r="I51"/>
  <c r="G51"/>
  <c r="H64" i="5"/>
  <c r="I64"/>
  <c r="H65"/>
  <c r="I65"/>
  <c r="G65"/>
  <c r="G64"/>
  <c r="H61"/>
  <c r="I61"/>
  <c r="H62"/>
  <c r="I62"/>
  <c r="G62"/>
  <c r="G61"/>
  <c r="H56"/>
  <c r="I56"/>
  <c r="H57"/>
  <c r="I57"/>
  <c r="G57"/>
  <c r="G56"/>
  <c r="H53"/>
  <c r="I53"/>
  <c r="H54"/>
  <c r="I54"/>
  <c r="G54"/>
  <c r="G53"/>
  <c r="H47"/>
  <c r="H46" s="1"/>
  <c r="I47"/>
  <c r="I46" s="1"/>
  <c r="G47"/>
  <c r="G46" s="1"/>
  <c r="H42"/>
  <c r="I42"/>
  <c r="G42"/>
  <c r="H41"/>
  <c r="I41"/>
  <c r="G41"/>
  <c r="D21" i="3"/>
  <c r="E21"/>
  <c r="F21"/>
  <c r="G21"/>
  <c r="H21"/>
  <c r="I21"/>
  <c r="D22"/>
  <c r="E22"/>
  <c r="F22"/>
  <c r="F15"/>
  <c r="H40" i="5"/>
  <c r="I40"/>
  <c r="G40"/>
  <c r="H36"/>
  <c r="I36"/>
  <c r="H37"/>
  <c r="I37"/>
  <c r="G37"/>
  <c r="G36"/>
  <c r="H34"/>
  <c r="I34"/>
  <c r="G34"/>
  <c r="E35" i="2"/>
  <c r="F35"/>
  <c r="E39"/>
  <c r="F39"/>
  <c r="E40"/>
  <c r="F40"/>
  <c r="D39"/>
  <c r="D40"/>
  <c r="D35"/>
  <c r="E33"/>
  <c r="F33"/>
  <c r="D33"/>
  <c r="E30"/>
  <c r="F30"/>
  <c r="E27"/>
  <c r="F27"/>
  <c r="D27"/>
  <c r="G62" i="1"/>
  <c r="D60"/>
  <c r="E60"/>
  <c r="F60"/>
  <c r="D61"/>
  <c r="E61"/>
  <c r="F61"/>
  <c r="D62"/>
  <c r="E62"/>
  <c r="F62"/>
  <c r="D63"/>
  <c r="E63"/>
  <c r="F63"/>
  <c r="D64"/>
  <c r="E64"/>
  <c r="F64"/>
  <c r="E59"/>
  <c r="F59"/>
  <c r="D59"/>
  <c r="E51"/>
  <c r="F51"/>
  <c r="E52"/>
  <c r="F52"/>
  <c r="E53"/>
  <c r="F53"/>
  <c r="E54"/>
  <c r="F54"/>
  <c r="E55"/>
  <c r="F55"/>
  <c r="E56"/>
  <c r="F56"/>
  <c r="D52"/>
  <c r="D53"/>
  <c r="D54"/>
  <c r="D55"/>
  <c r="D56"/>
  <c r="D51"/>
  <c r="E33"/>
  <c r="F33"/>
  <c r="E34"/>
  <c r="F34"/>
  <c r="E35"/>
  <c r="F35"/>
  <c r="E36"/>
  <c r="F36"/>
  <c r="E37"/>
  <c r="F37"/>
  <c r="E38"/>
  <c r="F38"/>
  <c r="E40"/>
  <c r="F40"/>
  <c r="E41"/>
  <c r="F41"/>
  <c r="E42"/>
  <c r="F42"/>
  <c r="E46"/>
  <c r="F46"/>
  <c r="D40"/>
  <c r="D41"/>
  <c r="D42"/>
  <c r="D46"/>
  <c r="D34"/>
  <c r="D35"/>
  <c r="D36"/>
  <c r="D37"/>
  <c r="D38"/>
  <c r="D33"/>
  <c r="I62"/>
  <c r="H62"/>
  <c r="I59"/>
  <c r="H59"/>
  <c r="G59"/>
  <c r="H54"/>
  <c r="G54"/>
  <c r="G35"/>
  <c r="I35"/>
  <c r="H35"/>
  <c r="I49" i="5" l="1"/>
  <c r="I48" s="1"/>
  <c r="G49"/>
  <c r="G48" s="1"/>
  <c r="H49"/>
  <c r="H48" s="1"/>
  <c r="H50" i="1"/>
  <c r="H49" s="1"/>
  <c r="I35" i="5"/>
  <c r="I38"/>
  <c r="G38"/>
  <c r="H38"/>
  <c r="I39"/>
  <c r="I32" s="1"/>
  <c r="I29" s="1"/>
  <c r="G39"/>
  <c r="G32" s="1"/>
  <c r="G29" s="1"/>
  <c r="H39"/>
  <c r="H32" s="1"/>
  <c r="H29" s="1"/>
  <c r="G52"/>
  <c r="H18" i="3"/>
  <c r="H17" s="1"/>
  <c r="H16" s="1"/>
  <c r="H15" s="1"/>
  <c r="H58" i="1"/>
  <c r="H57" s="1"/>
  <c r="I58"/>
  <c r="I57" s="1"/>
  <c r="G58"/>
  <c r="G57" s="1"/>
  <c r="I18" i="3"/>
  <c r="I17" s="1"/>
  <c r="I16" s="1"/>
  <c r="I15" s="1"/>
  <c r="G18"/>
  <c r="G17" s="1"/>
  <c r="G16" s="1"/>
  <c r="G15" s="1"/>
  <c r="I52" i="5"/>
  <c r="H52"/>
  <c r="G50" i="1"/>
  <c r="G49" s="1"/>
  <c r="I63" i="5"/>
  <c r="I55"/>
  <c r="H35"/>
  <c r="G35"/>
  <c r="G63"/>
  <c r="I54" i="1" l="1"/>
  <c r="H55" i="5"/>
  <c r="I51"/>
  <c r="I50" s="1"/>
  <c r="G60"/>
  <c r="G59" s="1"/>
  <c r="I60"/>
  <c r="I59" s="1"/>
  <c r="G55"/>
  <c r="G51" s="1"/>
  <c r="H60"/>
  <c r="H63"/>
  <c r="H51" l="1"/>
  <c r="H50" s="1"/>
  <c r="G50"/>
  <c r="I50" i="1"/>
  <c r="I49" s="1"/>
  <c r="H59" i="5"/>
  <c r="H58" s="1"/>
  <c r="I58"/>
  <c r="G58"/>
  <c r="H45" i="1"/>
  <c r="I45"/>
  <c r="G45"/>
  <c r="G39" i="2" l="1"/>
  <c r="G31" s="1"/>
  <c r="I39"/>
  <c r="I31" s="1"/>
  <c r="H39"/>
  <c r="H31" s="1"/>
  <c r="G33" i="1"/>
  <c r="G31" s="1"/>
  <c r="H33" i="5"/>
  <c r="I33"/>
  <c r="H33" i="1"/>
  <c r="H31" s="1"/>
  <c r="I33"/>
  <c r="I31" s="1"/>
  <c r="G33" i="5"/>
  <c r="G31" s="1"/>
  <c r="I30" i="2" l="1"/>
  <c r="I28"/>
  <c r="I27" s="1"/>
  <c r="H28"/>
  <c r="H27" s="1"/>
  <c r="H30"/>
  <c r="G28"/>
  <c r="G27" s="1"/>
  <c r="G30"/>
  <c r="I30" i="1"/>
  <c r="I28"/>
  <c r="I27" s="1"/>
  <c r="G28"/>
  <c r="G27" s="1"/>
  <c r="G30"/>
  <c r="H30"/>
  <c r="H28"/>
  <c r="H27" s="1"/>
  <c r="G30" i="5"/>
  <c r="G28"/>
  <c r="G27" s="1"/>
  <c r="I31"/>
  <c r="H31"/>
  <c r="H28" s="1"/>
  <c r="H27" s="1"/>
  <c r="I30" l="1"/>
  <c r="I28"/>
  <c r="I27" s="1"/>
  <c r="H30"/>
</calcChain>
</file>

<file path=xl/sharedStrings.xml><?xml version="1.0" encoding="utf-8"?>
<sst xmlns="http://schemas.openxmlformats.org/spreadsheetml/2006/main" count="414" uniqueCount="113">
  <si>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</si>
  <si>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</si>
  <si>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ГРБС</t>
  </si>
  <si>
    <t>Рз Пр</t>
  </si>
  <si>
    <t>ЦСР</t>
  </si>
  <si>
    <t>Расходы, тыс. руб.</t>
  </si>
  <si>
    <t>2020 год</t>
  </si>
  <si>
    <t>Всего</t>
  </si>
  <si>
    <t>Ответственный исполнитель, соисполнители, участники (ГРБС)</t>
  </si>
  <si>
    <t>Приложение 3</t>
  </si>
  <si>
    <t>к муниципальной программе</t>
  </si>
  <si>
    <t>Финансовое обеспечение</t>
  </si>
  <si>
    <t>за счет средств Пермского края</t>
  </si>
  <si>
    <t>за счет средств федерального бюджета</t>
  </si>
  <si>
    <t>за счет всех источников финансирования</t>
  </si>
  <si>
    <t>Администрация</t>
  </si>
  <si>
    <t>3</t>
  </si>
  <si>
    <t>4</t>
  </si>
  <si>
    <t>5</t>
  </si>
  <si>
    <t>Суксунского городского округа</t>
  </si>
  <si>
    <t>«Развитие физической культуры, спорта</t>
  </si>
  <si>
    <t>и формирование здорового образа жизни»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</si>
  <si>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</si>
  <si>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</si>
  <si>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Приложение 5</t>
  </si>
  <si>
    <t>Муниципальная программа «Развитие физической культуры, спорта и формирование здорового образа жизни»</t>
  </si>
  <si>
    <r>
      <t xml:space="preserve">Подпрограмма 1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физической культуры и массового спорта</t>
    </r>
    <r>
      <rPr>
        <b/>
        <sz val="14"/>
        <color theme="1"/>
        <rFont val="Times New Roman"/>
        <family val="1"/>
        <charset val="204"/>
      </rPr>
      <t>»</t>
    </r>
  </si>
  <si>
    <r>
      <t xml:space="preserve">Основное мероприятие 1.1 Обеспечение деятельности муниципального учреждения физической культуры и спорта «Физкультурно-оздоровительный комплекс </t>
    </r>
    <r>
      <rPr>
        <sz val="14"/>
        <color theme="1"/>
        <rFont val="Times New Roman"/>
        <family val="1"/>
        <charset val="204"/>
      </rPr>
      <t>«</t>
    </r>
    <r>
      <rPr>
        <i/>
        <sz val="14"/>
        <color theme="1"/>
        <rFont val="Times New Roman"/>
        <family val="1"/>
        <charset val="204"/>
      </rPr>
      <t>Лидер»</t>
    </r>
  </si>
  <si>
    <t>Мероприятие 1.1.1                 Обеспечение реализации муниципальной услуги «Оказание и проведение спортивно-оздоровительной работы по развитию физической культуры и спорта среди различных групп населения»</t>
  </si>
  <si>
    <t>Основное мероприятие 1.2 Организация и проведение мероприятий по вовлечению населения в занятия физической культурой и массовым спортом</t>
  </si>
  <si>
    <t>Мероприятие 1.2.1            Организация и проведение соревнований и спортивно-массовых мероприятий различного уровня на территории Суксунского городского округа</t>
  </si>
  <si>
    <t>Основное мероприятие 1.3 Совершенстование спортивной инфраструктуры и материально-технической базы для занятий физической культурой и массовым спортом</t>
  </si>
  <si>
    <t>Мероприятие 1.3.1              Оснащение спортивных объединений (секций) спортивным обрдованием и инвентарем</t>
  </si>
  <si>
    <t>Мероприятие 1.3.2                        Приобретение автобусного средства</t>
  </si>
  <si>
    <t>Основное мероприятие 1.4  Оснащение объектов спортивной инфраструктуры спортивно-технологическим оборудованием</t>
  </si>
  <si>
    <t>Мероприятие 1.4.1                Оснащение объектов спортивной инфраструктуры спортивно-технологическим оборудованием</t>
  </si>
  <si>
    <r>
      <t xml:space="preserve">Подпрограмма 2        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b/>
        <sz val="14"/>
        <color theme="1"/>
        <rFont val="Times New Roman"/>
        <family val="1"/>
        <charset val="204"/>
      </rPr>
      <t>»</t>
    </r>
  </si>
  <si>
    <t>Основное мероприятие 2.1                  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</t>
  </si>
  <si>
    <t>Мероприятие 2.1.1              Участие спортсменов Суксунского городского округа в соревнованиях различного уровня</t>
  </si>
  <si>
    <t>Мероприятие 1.3.3                                  Устройство спортивных площадок и оснащение объектов спортивным обрудованием и инвентрем для занятий физической культурой и спортом</t>
  </si>
  <si>
    <t>Основное мероприятие 2.2          Комплекс мер по развитию системы подготовки спортивного резерва</t>
  </si>
  <si>
    <t>Мероприятие 2.2.2                       Выявление и поддержка талантливых спортсменов, премирование спортсменов-победителей районных, краевых, всероссийских игр</t>
  </si>
  <si>
    <r>
      <t xml:space="preserve">Подпрограмма 3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физической культуры и спорта для людей с ограниченными возможностями здоровья и людей пенсионного возраста</t>
    </r>
    <r>
      <rPr>
        <b/>
        <sz val="14"/>
        <color theme="1"/>
        <rFont val="Times New Roman"/>
        <family val="1"/>
        <charset val="204"/>
      </rPr>
      <t>»</t>
    </r>
  </si>
  <si>
    <t>Мероприятие 3.1.1                   Участие людей с ОВЗ и людей пенсионного возраста в районных, межрайонных, краевых, всероссийских соревнованиях</t>
  </si>
  <si>
    <t>Мероприятия 3.1.2                    Приобретение спортивного оборудования и инвентаря для людей с ОВЗ и людей пенсионного возраста</t>
  </si>
  <si>
    <t xml:space="preserve">Основное мероприятие 3.2          Организация и проведение физкультурно-оздоровительных и спортивно-массовых мероприятий для людей с ОВЗ и людей пенсионного возраста </t>
  </si>
  <si>
    <t>2021 год</t>
  </si>
  <si>
    <t>2022 год</t>
  </si>
  <si>
    <t>Мероприятие 2.1.2               Приобретение спортивного инвентаря и оборудования для сборных команд Суксунского городского округа</t>
  </si>
  <si>
    <t>Мероприятие 1.2.2                                               Организация и проведение мероприятий по выполнению нормативов ВФСК ГТО на территории Суксункого городского округа, а также участие представителей округа в мероприятиях краевого уровня</t>
  </si>
  <si>
    <t>Мероприятие 1.3.4                                                      Строительство (реконструкция) стадионов, спортивных площадок и иных спортинвых объектов</t>
  </si>
  <si>
    <t>Основное мероприятие 3.1        Создание условий для поддеражния здорового образа жизни для людей с ОВЗ и людей пенсионного возраста</t>
  </si>
  <si>
    <t>Мероприятие 3.2.1                        Проведение физкультурно-оздоровительных и спортивно-массовых мероприятий для людей с ОВЗ</t>
  </si>
  <si>
    <t xml:space="preserve">Мероприятие 3.2.2                       Проведение физкультурно-оздоровительных и спортивно-массовых мероприятий для людей пенсионного возраста </t>
  </si>
  <si>
    <t>Мероприятие 2.2.1                              Участие в курсах повышения квалификации, обучение и переподготовка кадров с использоанием разнообразных форм и способов</t>
  </si>
  <si>
    <t>610</t>
  </si>
  <si>
    <t>1101</t>
  </si>
  <si>
    <t>1102</t>
  </si>
  <si>
    <t>01 0 00 00000</t>
  </si>
  <si>
    <t>01 1 00 00000</t>
  </si>
  <si>
    <t>01 1 01 00000</t>
  </si>
  <si>
    <t>01 1 01 00110</t>
  </si>
  <si>
    <t>01 1 02 00000</t>
  </si>
  <si>
    <t>01 1 02 2С010</t>
  </si>
  <si>
    <t>2 1 02 2С020</t>
  </si>
  <si>
    <t>01 1 03 00000</t>
  </si>
  <si>
    <t>01 1 03 2С030</t>
  </si>
  <si>
    <t>01 1 03 С040</t>
  </si>
  <si>
    <t>01 1 03 SФ130</t>
  </si>
  <si>
    <t>01 1 03 41000</t>
  </si>
  <si>
    <t>01 1 04 SФ130</t>
  </si>
  <si>
    <t>01 2 01 00000</t>
  </si>
  <si>
    <t>01 2 00 00000</t>
  </si>
  <si>
    <t>01 1 04 00000</t>
  </si>
  <si>
    <t>01 2 01 2С050</t>
  </si>
  <si>
    <t>01 2 01 2С060</t>
  </si>
  <si>
    <t>01 2 02 00000</t>
  </si>
  <si>
    <t>01 2 02 2С070</t>
  </si>
  <si>
    <t>01 2 02 2С080</t>
  </si>
  <si>
    <t>01 3 00 00000</t>
  </si>
  <si>
    <t>01 3 01 00000</t>
  </si>
  <si>
    <t>01 3 01 2С090</t>
  </si>
  <si>
    <t>01 3 01 2С100</t>
  </si>
  <si>
    <t>01 3 02 00000</t>
  </si>
  <si>
    <t>01 3 02 2С110</t>
  </si>
  <si>
    <t>01 3 02 2С120</t>
  </si>
  <si>
    <t>Мероприятие 1.3.3                                  Устройство спортивных площадок и оснащение объектов спортивным оборудованием и инвентарем для занятий физической культурой и спортом</t>
  </si>
  <si>
    <t>Мероприятие 1.3.5                                                      Обеспечение условий для развития физической культуры и спорта в образовательных организациях</t>
  </si>
  <si>
    <t>Основное мероприятие 1.5 Участие в реализации мероприятий, направленных на развитие преобразованных муниципальных образований</t>
  </si>
  <si>
    <t>Управление</t>
  </si>
  <si>
    <t>620</t>
  </si>
  <si>
    <t>610, 620</t>
  </si>
  <si>
    <t>1101, 1102</t>
  </si>
  <si>
    <t>Мероприятие 1.5.1                                              Ремонт административного здания МУ ФКС "ФОК "Лидер"</t>
  </si>
  <si>
    <t>01.1.05.00000</t>
  </si>
  <si>
    <t>01.1.05.SP180</t>
  </si>
  <si>
    <t>01 1 03 SФ180</t>
  </si>
  <si>
    <t>01 1 05 SP180</t>
  </si>
  <si>
    <t xml:space="preserve">Приложение 1 </t>
  </si>
  <si>
    <t>к Изменениям, которые вносятся в муниципальную</t>
  </si>
  <si>
    <t xml:space="preserve">постановлением Администрации Суксунского </t>
  </si>
  <si>
    <t>муниципального района от 27.12.2019 № 642</t>
  </si>
  <si>
    <t>культуры, спорта и формирование здорового образа</t>
  </si>
  <si>
    <t>программу Суксунского городского округа «Развитие</t>
  </si>
  <si>
    <t>физической культуры, спорта и формирование</t>
  </si>
  <si>
    <t xml:space="preserve">здорового образа жизни», утвержденную </t>
  </si>
  <si>
    <t>«Об утверждении муниципальной программы</t>
  </si>
  <si>
    <t>Суксунского городского округа «Развитие физической</t>
  </si>
  <si>
    <t>жизни»</t>
  </si>
  <si>
    <t>«Приложение 3</t>
  </si>
  <si>
    <t>«Приложение 4</t>
  </si>
  <si>
    <t xml:space="preserve">Приложение 2 </t>
  </si>
  <si>
    <t>«Приложение 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</si>
</sst>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tabSelected="1" view="pageBreakPreview" zoomScale="80" zoomScaleNormal="75" zoomScaleSheetLayoutView="80" workbookViewId="0">
      <selection activeCell="G48" sqref="G48"/>
    </sheetView>
  </sheetViews>
  <sheetFormatPr defaultColWidth="20.140625" defaultRowHeight="18.75"/>
  <cols>
    <col min="1" max="1" width="3.28515625" style="34" customWidth="1"/>
    <col min="2" max="2" width="41.42578125" style="34" customWidth="1"/>
    <col min="3" max="3" width="22.5703125" style="34" customWidth="1"/>
    <col min="4" max="5" width="9.140625" style="18" customWidth="1"/>
    <col min="6" max="6" width="13.5703125" style="18" customWidth="1"/>
    <col min="7" max="9" width="13.42578125" style="34" customWidth="1"/>
    <col min="10" max="16384" width="20.140625" style="34"/>
  </cols>
  <sheetData>
    <row r="1" spans="5:6" ht="15" customHeight="1">
      <c r="E1" s="19"/>
    </row>
    <row r="2" spans="5:6" ht="18" customHeight="1">
      <c r="E2" s="19" t="s">
        <v>98</v>
      </c>
    </row>
    <row r="3" spans="5:6" ht="18" customHeight="1">
      <c r="E3" s="19" t="s">
        <v>99</v>
      </c>
    </row>
    <row r="4" spans="5:6" ht="18" customHeight="1">
      <c r="E4" s="19" t="s">
        <v>103</v>
      </c>
    </row>
    <row r="5" spans="5:6" ht="18" customHeight="1">
      <c r="E5" s="19" t="s">
        <v>104</v>
      </c>
    </row>
    <row r="6" spans="5:6" ht="18" customHeight="1">
      <c r="E6" s="19" t="s">
        <v>105</v>
      </c>
    </row>
    <row r="7" spans="5:6" ht="18" customHeight="1">
      <c r="E7" s="19" t="s">
        <v>100</v>
      </c>
    </row>
    <row r="8" spans="5:6" ht="18" customHeight="1">
      <c r="E8" s="19" t="s">
        <v>101</v>
      </c>
    </row>
    <row r="9" spans="5:6" ht="18" customHeight="1">
      <c r="E9" s="19" t="s">
        <v>106</v>
      </c>
    </row>
    <row r="10" spans="5:6" ht="18" customHeight="1">
      <c r="E10" s="19" t="s">
        <v>107</v>
      </c>
    </row>
    <row r="11" spans="5:6" ht="18" customHeight="1">
      <c r="E11" s="19" t="s">
        <v>102</v>
      </c>
    </row>
    <row r="12" spans="5:6" ht="18" customHeight="1">
      <c r="E12" s="19" t="s">
        <v>108</v>
      </c>
    </row>
    <row r="13" spans="5:6" ht="15" customHeight="1">
      <c r="E13" s="19"/>
    </row>
    <row r="14" spans="5:6" ht="18.75" customHeight="1">
      <c r="E14" s="19" t="s">
        <v>109</v>
      </c>
      <c r="F14" s="34"/>
    </row>
    <row r="15" spans="5:6" ht="18.75" customHeight="1">
      <c r="E15" s="19" t="s">
        <v>10</v>
      </c>
      <c r="F15" s="34"/>
    </row>
    <row r="16" spans="5:6" ht="18.75" customHeight="1">
      <c r="E16" s="19" t="s">
        <v>19</v>
      </c>
      <c r="F16" s="34"/>
    </row>
    <row r="17" spans="2:10" ht="18.75" customHeight="1">
      <c r="E17" s="19" t="s">
        <v>20</v>
      </c>
      <c r="F17" s="34"/>
    </row>
    <row r="18" spans="2:10" ht="18.75" customHeight="1">
      <c r="E18" s="19" t="s">
        <v>21</v>
      </c>
      <c r="F18" s="34"/>
    </row>
    <row r="19" spans="2:10" ht="18.75" customHeight="1">
      <c r="E19" s="19"/>
      <c r="F19" s="34"/>
    </row>
    <row r="20" spans="2:10" ht="18.75" customHeight="1">
      <c r="B20" s="61" t="s">
        <v>11</v>
      </c>
      <c r="C20" s="61"/>
      <c r="D20" s="61"/>
      <c r="E20" s="61"/>
      <c r="F20" s="61"/>
      <c r="G20" s="61"/>
      <c r="H20" s="61"/>
      <c r="I20" s="61"/>
    </row>
    <row r="21" spans="2:10" ht="18.75" customHeight="1">
      <c r="B21" s="61" t="s">
        <v>22</v>
      </c>
      <c r="C21" s="61"/>
      <c r="D21" s="61"/>
      <c r="E21" s="61"/>
      <c r="F21" s="61"/>
      <c r="G21" s="61"/>
      <c r="H21" s="61"/>
      <c r="I21" s="61"/>
    </row>
    <row r="22" spans="2:10" ht="18.75" customHeight="1">
      <c r="B22" s="61" t="s">
        <v>23</v>
      </c>
      <c r="C22" s="61"/>
      <c r="D22" s="61"/>
      <c r="E22" s="61"/>
      <c r="F22" s="61"/>
      <c r="G22" s="61"/>
      <c r="H22" s="61"/>
      <c r="I22" s="61"/>
    </row>
    <row r="23" spans="2:10" ht="12.75" customHeight="1">
      <c r="C23" s="20"/>
    </row>
    <row r="24" spans="2:10" ht="54" customHeight="1">
      <c r="B24" s="62" t="s">
        <v>0</v>
      </c>
      <c r="C24" s="62" t="s">
        <v>8</v>
      </c>
      <c r="D24" s="63" t="s">
        <v>1</v>
      </c>
      <c r="E24" s="63"/>
      <c r="F24" s="63"/>
      <c r="G24" s="62" t="s">
        <v>5</v>
      </c>
      <c r="H24" s="62"/>
      <c r="I24" s="62"/>
    </row>
    <row r="25" spans="2:10" ht="54" customHeight="1">
      <c r="B25" s="62"/>
      <c r="C25" s="62"/>
      <c r="D25" s="36" t="s">
        <v>2</v>
      </c>
      <c r="E25" s="36" t="s">
        <v>3</v>
      </c>
      <c r="F25" s="36" t="s">
        <v>4</v>
      </c>
      <c r="G25" s="35" t="s">
        <v>6</v>
      </c>
      <c r="H25" s="35" t="s">
        <v>46</v>
      </c>
      <c r="I25" s="35" t="s">
        <v>47</v>
      </c>
    </row>
    <row r="26" spans="2:10" ht="21" customHeight="1">
      <c r="B26" s="35">
        <v>1</v>
      </c>
      <c r="C26" s="35">
        <v>2</v>
      </c>
      <c r="D26" s="40" t="s">
        <v>16</v>
      </c>
      <c r="E26" s="40" t="s">
        <v>17</v>
      </c>
      <c r="F26" s="40" t="s">
        <v>18</v>
      </c>
      <c r="G26" s="35">
        <v>6</v>
      </c>
      <c r="H26" s="35">
        <v>7</v>
      </c>
      <c r="I26" s="35">
        <v>8</v>
      </c>
    </row>
    <row r="27" spans="2:10" ht="39.75" customHeight="1">
      <c r="B27" s="58" t="s">
        <v>25</v>
      </c>
      <c r="C27" s="35" t="s">
        <v>7</v>
      </c>
      <c r="D27" s="36" t="str">
        <f>'все источники'!D27</f>
        <v>610, 620</v>
      </c>
      <c r="E27" s="55" t="str">
        <f>'все источники'!E27</f>
        <v>1101, 1102</v>
      </c>
      <c r="F27" s="55" t="str">
        <f>'все источники'!F27</f>
        <v>01 0 00 00000</v>
      </c>
      <c r="G27" s="17">
        <f>G28+G29</f>
        <v>10800.693112500001</v>
      </c>
      <c r="H27" s="17">
        <f t="shared" ref="H27:I27" si="0">H28+H29</f>
        <v>8305.5</v>
      </c>
      <c r="I27" s="17">
        <f t="shared" si="0"/>
        <v>8305.5</v>
      </c>
      <c r="J27" s="21"/>
    </row>
    <row r="28" spans="2:10" ht="33.75" customHeight="1">
      <c r="B28" s="59"/>
      <c r="C28" s="35" t="s">
        <v>15</v>
      </c>
      <c r="D28" s="36" t="str">
        <f>'все источники'!D28</f>
        <v>610</v>
      </c>
      <c r="E28" s="56"/>
      <c r="F28" s="56"/>
      <c r="G28" s="17">
        <f>G31+G50+G58</f>
        <v>9137.2475400000003</v>
      </c>
      <c r="H28" s="17">
        <f t="shared" ref="H28:I28" si="1">H31+H50+H58</f>
        <v>8305.5</v>
      </c>
      <c r="I28" s="17">
        <f t="shared" si="1"/>
        <v>8305.5</v>
      </c>
    </row>
    <row r="29" spans="2:10" ht="33.75" customHeight="1">
      <c r="B29" s="60"/>
      <c r="C29" s="35" t="s">
        <v>89</v>
      </c>
      <c r="D29" s="36" t="str">
        <f>'все источники'!D29</f>
        <v>620</v>
      </c>
      <c r="E29" s="57"/>
      <c r="F29" s="57"/>
      <c r="G29" s="17">
        <f>G32</f>
        <v>1663.4455725</v>
      </c>
      <c r="H29" s="17">
        <f t="shared" ref="H29:I29" si="2">H32</f>
        <v>0</v>
      </c>
      <c r="I29" s="17">
        <f t="shared" si="2"/>
        <v>0</v>
      </c>
    </row>
    <row r="30" spans="2:10" ht="40.5" customHeight="1">
      <c r="B30" s="52" t="s">
        <v>26</v>
      </c>
      <c r="C30" s="10" t="s">
        <v>7</v>
      </c>
      <c r="D30" s="43" t="str">
        <f>'все источники'!D30</f>
        <v>610, 620</v>
      </c>
      <c r="E30" s="55" t="str">
        <f>'все источники'!E30</f>
        <v>1101, 1102</v>
      </c>
      <c r="F30" s="55" t="str">
        <f>'все источники'!F30</f>
        <v>01 1 00 00000</v>
      </c>
      <c r="G30" s="11">
        <f>G31+G32</f>
        <v>10015.693112500001</v>
      </c>
      <c r="H30" s="11">
        <f t="shared" ref="H30:I30" si="3">H31+H32</f>
        <v>7470.5</v>
      </c>
      <c r="I30" s="11">
        <f t="shared" si="3"/>
        <v>7470.5</v>
      </c>
    </row>
    <row r="31" spans="2:10" ht="33.75" customHeight="1">
      <c r="B31" s="53"/>
      <c r="C31" s="10" t="s">
        <v>15</v>
      </c>
      <c r="D31" s="43" t="str">
        <f>'все источники'!D31</f>
        <v>610</v>
      </c>
      <c r="E31" s="56"/>
      <c r="F31" s="56"/>
      <c r="G31" s="11">
        <f>G33+G35+G38+G45+G47</f>
        <v>8352.2475400000003</v>
      </c>
      <c r="H31" s="11">
        <f t="shared" ref="H31:I31" si="4">H33+H35+H38+H45+H47</f>
        <v>7470.5</v>
      </c>
      <c r="I31" s="11">
        <f t="shared" si="4"/>
        <v>7470.5</v>
      </c>
    </row>
    <row r="32" spans="2:10" ht="33.75" customHeight="1">
      <c r="B32" s="54"/>
      <c r="C32" s="10" t="s">
        <v>89</v>
      </c>
      <c r="D32" s="43" t="str">
        <f>'все источники'!D32</f>
        <v>620</v>
      </c>
      <c r="E32" s="57"/>
      <c r="F32" s="57"/>
      <c r="G32" s="11">
        <f>G39</f>
        <v>1663.4455725</v>
      </c>
      <c r="H32" s="11">
        <f t="shared" ref="H32:I32" si="5">H39</f>
        <v>0</v>
      </c>
      <c r="I32" s="11">
        <f t="shared" si="5"/>
        <v>0</v>
      </c>
    </row>
    <row r="33" spans="2:9" ht="122.25" customHeight="1">
      <c r="B33" s="12" t="s">
        <v>27</v>
      </c>
      <c r="C33" s="4" t="s">
        <v>15</v>
      </c>
      <c r="D33" s="5" t="str">
        <f>'все источники'!D33</f>
        <v>610</v>
      </c>
      <c r="E33" s="5" t="str">
        <f>'все источники'!E33</f>
        <v>1101</v>
      </c>
      <c r="F33" s="5" t="str">
        <f>'все источники'!F33</f>
        <v>01 1 01 00000</v>
      </c>
      <c r="G33" s="6">
        <f>G34</f>
        <v>7029.7</v>
      </c>
      <c r="H33" s="6">
        <f t="shared" ref="H33:I33" si="6">H34</f>
        <v>6900.5</v>
      </c>
      <c r="I33" s="6">
        <f t="shared" si="6"/>
        <v>6900.5</v>
      </c>
    </row>
    <row r="34" spans="2:9" ht="153.75" customHeight="1">
      <c r="B34" s="13" t="s">
        <v>28</v>
      </c>
      <c r="C34" s="7" t="s">
        <v>15</v>
      </c>
      <c r="D34" s="5" t="str">
        <f>'все источники'!D34</f>
        <v>610</v>
      </c>
      <c r="E34" s="5" t="str">
        <f>'все источники'!E34</f>
        <v>1101</v>
      </c>
      <c r="F34" s="5" t="str">
        <f>'все источники'!F34</f>
        <v>01 1 01 00110</v>
      </c>
      <c r="G34" s="9">
        <v>7029.7</v>
      </c>
      <c r="H34" s="9">
        <v>6900.5</v>
      </c>
      <c r="I34" s="9">
        <v>6900.5</v>
      </c>
    </row>
    <row r="35" spans="2:9" ht="101.25" customHeight="1">
      <c r="B35" s="12" t="s">
        <v>29</v>
      </c>
      <c r="C35" s="4" t="s">
        <v>15</v>
      </c>
      <c r="D35" s="5" t="str">
        <f>'все источники'!D35</f>
        <v>610</v>
      </c>
      <c r="E35" s="5" t="str">
        <f>'все источники'!E35</f>
        <v>1101</v>
      </c>
      <c r="F35" s="5" t="str">
        <f>'все источники'!F35</f>
        <v>01 1 02 00000</v>
      </c>
      <c r="G35" s="6">
        <f>G36+G37</f>
        <v>470</v>
      </c>
      <c r="H35" s="6">
        <f t="shared" ref="H35:I35" si="7">H36+H37</f>
        <v>470</v>
      </c>
      <c r="I35" s="6">
        <f t="shared" si="7"/>
        <v>470</v>
      </c>
    </row>
    <row r="36" spans="2:9" ht="118.5" customHeight="1">
      <c r="B36" s="13" t="s">
        <v>30</v>
      </c>
      <c r="C36" s="7" t="s">
        <v>15</v>
      </c>
      <c r="D36" s="5" t="str">
        <f>'все источники'!D36</f>
        <v>610</v>
      </c>
      <c r="E36" s="5" t="str">
        <f>'все источники'!E36</f>
        <v>1101</v>
      </c>
      <c r="F36" s="5" t="str">
        <f>'все источники'!F36</f>
        <v>01 1 02 2С010</v>
      </c>
      <c r="G36" s="9">
        <v>400</v>
      </c>
      <c r="H36" s="9">
        <v>400</v>
      </c>
      <c r="I36" s="9">
        <v>400</v>
      </c>
    </row>
    <row r="37" spans="2:9" ht="155.25" customHeight="1">
      <c r="B37" s="13" t="s">
        <v>49</v>
      </c>
      <c r="C37" s="7" t="s">
        <v>15</v>
      </c>
      <c r="D37" s="5" t="str">
        <f>'все источники'!D37</f>
        <v>610</v>
      </c>
      <c r="E37" s="5" t="str">
        <f>'все источники'!E37</f>
        <v>1101</v>
      </c>
      <c r="F37" s="5" t="str">
        <f>'все источники'!F37</f>
        <v>2 1 02 2С020</v>
      </c>
      <c r="G37" s="9">
        <v>70</v>
      </c>
      <c r="H37" s="9">
        <v>70</v>
      </c>
      <c r="I37" s="9">
        <v>70</v>
      </c>
    </row>
    <row r="38" spans="2:9" ht="56.25" customHeight="1">
      <c r="B38" s="48" t="s">
        <v>31</v>
      </c>
      <c r="C38" s="4" t="s">
        <v>15</v>
      </c>
      <c r="D38" s="5" t="str">
        <f>'все источники'!D38</f>
        <v>610</v>
      </c>
      <c r="E38" s="5" t="str">
        <f>'все источники'!E38</f>
        <v>1101, 1102</v>
      </c>
      <c r="F38" s="50" t="str">
        <f>'все источники'!F38</f>
        <v>01 1 03 00000</v>
      </c>
      <c r="G38" s="6">
        <f>G40+G41+G42+G44</f>
        <v>603.19569999999999</v>
      </c>
      <c r="H38" s="6">
        <f t="shared" ref="H38:I38" si="8">H40+H41+H42+H44</f>
        <v>100</v>
      </c>
      <c r="I38" s="6">
        <f t="shared" si="8"/>
        <v>100</v>
      </c>
    </row>
    <row r="39" spans="2:9" ht="56.25" customHeight="1">
      <c r="B39" s="49"/>
      <c r="C39" s="4" t="s">
        <v>89</v>
      </c>
      <c r="D39" s="5" t="s">
        <v>90</v>
      </c>
      <c r="E39" s="5" t="s">
        <v>57</v>
      </c>
      <c r="F39" s="51"/>
      <c r="G39" s="6">
        <f>G43</f>
        <v>1663.4455725</v>
      </c>
      <c r="H39" s="6">
        <f t="shared" ref="H39:I39" si="9">H43</f>
        <v>0</v>
      </c>
      <c r="I39" s="6">
        <f t="shared" si="9"/>
        <v>0</v>
      </c>
    </row>
    <row r="40" spans="2:9" ht="81" customHeight="1">
      <c r="B40" s="13" t="s">
        <v>32</v>
      </c>
      <c r="C40" s="7" t="s">
        <v>15</v>
      </c>
      <c r="D40" s="5" t="str">
        <f>'все источники'!D40</f>
        <v>610</v>
      </c>
      <c r="E40" s="5" t="str">
        <f>'все источники'!E40</f>
        <v>1101</v>
      </c>
      <c r="F40" s="5" t="str">
        <f>'все источники'!F40</f>
        <v>01 1 03 2С030</v>
      </c>
      <c r="G40" s="9">
        <v>100</v>
      </c>
      <c r="H40" s="9">
        <v>100</v>
      </c>
      <c r="I40" s="9">
        <v>100</v>
      </c>
    </row>
    <row r="41" spans="2:9" ht="56.25">
      <c r="B41" s="13" t="s">
        <v>33</v>
      </c>
      <c r="C41" s="7" t="s">
        <v>15</v>
      </c>
      <c r="D41" s="5" t="str">
        <f>'все источники'!D41</f>
        <v>610</v>
      </c>
      <c r="E41" s="5" t="str">
        <f>'все источники'!E41</f>
        <v>1101</v>
      </c>
      <c r="F41" s="5" t="str">
        <f>'все источники'!F41</f>
        <v>01 1 03 С040</v>
      </c>
      <c r="G41" s="9">
        <v>0</v>
      </c>
      <c r="H41" s="9">
        <v>0</v>
      </c>
      <c r="I41" s="9">
        <v>0</v>
      </c>
    </row>
    <row r="42" spans="2:9" ht="59.25" customHeight="1">
      <c r="B42" s="66" t="s">
        <v>86</v>
      </c>
      <c r="C42" s="7" t="s">
        <v>15</v>
      </c>
      <c r="D42" s="5" t="str">
        <f>'все источники'!D42</f>
        <v>610</v>
      </c>
      <c r="E42" s="50" t="str">
        <f>'все источники'!E42</f>
        <v>1102</v>
      </c>
      <c r="F42" s="50" t="str">
        <f>'все источники'!F42</f>
        <v>01 1 03 SФ130</v>
      </c>
      <c r="G42" s="9">
        <v>453.19569999999999</v>
      </c>
      <c r="H42" s="9">
        <v>0</v>
      </c>
      <c r="I42" s="9">
        <v>0</v>
      </c>
    </row>
    <row r="43" spans="2:9" ht="59.25" customHeight="1">
      <c r="B43" s="67"/>
      <c r="C43" s="7" t="s">
        <v>89</v>
      </c>
      <c r="D43" s="5" t="str">
        <f>'все источники'!D43</f>
        <v>620</v>
      </c>
      <c r="E43" s="51"/>
      <c r="F43" s="51"/>
      <c r="G43" s="9">
        <v>1663.4455725</v>
      </c>
      <c r="H43" s="9">
        <v>0</v>
      </c>
      <c r="I43" s="9">
        <v>0</v>
      </c>
    </row>
    <row r="44" spans="2:9" ht="78" customHeight="1">
      <c r="B44" s="13" t="s">
        <v>50</v>
      </c>
      <c r="C44" s="7" t="s">
        <v>15</v>
      </c>
      <c r="D44" s="5" t="str">
        <f>'все источники'!D44</f>
        <v>610</v>
      </c>
      <c r="E44" s="5" t="str">
        <f>'все источники'!E44</f>
        <v>1101</v>
      </c>
      <c r="F44" s="5" t="str">
        <f>'все источники'!F44</f>
        <v>01 1 03 41000</v>
      </c>
      <c r="G44" s="9">
        <v>50</v>
      </c>
      <c r="H44" s="9">
        <v>0</v>
      </c>
      <c r="I44" s="9">
        <v>0</v>
      </c>
    </row>
    <row r="45" spans="2:9" ht="94.5" customHeight="1">
      <c r="B45" s="12" t="s">
        <v>34</v>
      </c>
      <c r="C45" s="4" t="s">
        <v>15</v>
      </c>
      <c r="D45" s="5" t="str">
        <f>'все источники'!D46</f>
        <v>610</v>
      </c>
      <c r="E45" s="5" t="str">
        <f>'все источники'!E46</f>
        <v>1101</v>
      </c>
      <c r="F45" s="5" t="str">
        <f>'все источники'!F46</f>
        <v>01 1 04 00000</v>
      </c>
      <c r="G45" s="6">
        <f>G46</f>
        <v>0</v>
      </c>
      <c r="H45" s="6">
        <f t="shared" ref="H45:I45" si="10">H46</f>
        <v>0</v>
      </c>
      <c r="I45" s="6">
        <f t="shared" si="10"/>
        <v>0</v>
      </c>
    </row>
    <row r="46" spans="2:9" ht="80.25" customHeight="1">
      <c r="B46" s="13" t="s">
        <v>35</v>
      </c>
      <c r="C46" s="7" t="s">
        <v>15</v>
      </c>
      <c r="D46" s="5" t="str">
        <f>'все источники'!D47</f>
        <v>610</v>
      </c>
      <c r="E46" s="5" t="str">
        <f>'все источники'!E47</f>
        <v>1101</v>
      </c>
      <c r="F46" s="5" t="str">
        <f>'все источники'!F47</f>
        <v>01 1 04 SФ130</v>
      </c>
      <c r="G46" s="9">
        <v>0</v>
      </c>
      <c r="H46" s="9">
        <v>0</v>
      </c>
      <c r="I46" s="9">
        <v>0</v>
      </c>
    </row>
    <row r="47" spans="2:9" ht="101.25" customHeight="1">
      <c r="B47" s="37" t="s">
        <v>88</v>
      </c>
      <c r="C47" s="4" t="s">
        <v>15</v>
      </c>
      <c r="D47" s="32" t="s">
        <v>55</v>
      </c>
      <c r="E47" s="32" t="s">
        <v>56</v>
      </c>
      <c r="F47" s="32" t="s">
        <v>94</v>
      </c>
      <c r="G47" s="6">
        <f>G48</f>
        <v>249.35184000000001</v>
      </c>
      <c r="H47" s="6">
        <f t="shared" ref="H47:I47" si="11">H48</f>
        <v>0</v>
      </c>
      <c r="I47" s="6">
        <f t="shared" si="11"/>
        <v>0</v>
      </c>
    </row>
    <row r="48" spans="2:9" ht="67.5" customHeight="1">
      <c r="B48" s="33" t="s">
        <v>93</v>
      </c>
      <c r="C48" s="7" t="s">
        <v>15</v>
      </c>
      <c r="D48" s="32" t="s">
        <v>55</v>
      </c>
      <c r="E48" s="32" t="s">
        <v>56</v>
      </c>
      <c r="F48" s="32" t="s">
        <v>95</v>
      </c>
      <c r="G48" s="9">
        <v>249.35184000000001</v>
      </c>
      <c r="H48" s="9">
        <v>0</v>
      </c>
      <c r="I48" s="9">
        <v>0</v>
      </c>
    </row>
    <row r="49" spans="2:9" ht="51.75" customHeight="1">
      <c r="B49" s="52" t="s">
        <v>36</v>
      </c>
      <c r="C49" s="10" t="s">
        <v>7</v>
      </c>
      <c r="D49" s="64" t="s">
        <v>55</v>
      </c>
      <c r="E49" s="64" t="s">
        <v>56</v>
      </c>
      <c r="F49" s="64" t="s">
        <v>72</v>
      </c>
      <c r="G49" s="11">
        <f>G50</f>
        <v>670</v>
      </c>
      <c r="H49" s="11">
        <f t="shared" ref="H49:I49" si="12">H50</f>
        <v>720</v>
      </c>
      <c r="I49" s="11">
        <f t="shared" si="12"/>
        <v>720</v>
      </c>
    </row>
    <row r="50" spans="2:9" ht="51.75" customHeight="1">
      <c r="B50" s="54"/>
      <c r="C50" s="10" t="s">
        <v>15</v>
      </c>
      <c r="D50" s="65"/>
      <c r="E50" s="65"/>
      <c r="F50" s="65"/>
      <c r="G50" s="11">
        <f>G51+G54</f>
        <v>670</v>
      </c>
      <c r="H50" s="11">
        <f>H51+H54</f>
        <v>720</v>
      </c>
      <c r="I50" s="11">
        <f>I51+I54</f>
        <v>720</v>
      </c>
    </row>
    <row r="51" spans="2:9" ht="141" customHeight="1">
      <c r="B51" s="12" t="s">
        <v>37</v>
      </c>
      <c r="C51" s="4" t="s">
        <v>15</v>
      </c>
      <c r="D51" s="5" t="str">
        <f>'все источники'!D52</f>
        <v>610</v>
      </c>
      <c r="E51" s="5" t="str">
        <f>'все источники'!E52</f>
        <v>1101</v>
      </c>
      <c r="F51" s="5" t="str">
        <f>'все источники'!F52</f>
        <v>01 2 01 00000</v>
      </c>
      <c r="G51" s="6">
        <f>SUM(G52:G53)</f>
        <v>550</v>
      </c>
      <c r="H51" s="6">
        <f t="shared" ref="H51:I51" si="13">SUM(H52:H53)</f>
        <v>600</v>
      </c>
      <c r="I51" s="6">
        <f t="shared" si="13"/>
        <v>600</v>
      </c>
    </row>
    <row r="52" spans="2:9" ht="76.5" customHeight="1">
      <c r="B52" s="13" t="s">
        <v>38</v>
      </c>
      <c r="C52" s="7" t="s">
        <v>15</v>
      </c>
      <c r="D52" s="5" t="str">
        <f>'все источники'!D53</f>
        <v>610</v>
      </c>
      <c r="E52" s="5" t="str">
        <f>'все источники'!E53</f>
        <v>1101</v>
      </c>
      <c r="F52" s="5" t="str">
        <f>'все источники'!F53</f>
        <v>01 2 01 2С050</v>
      </c>
      <c r="G52" s="9">
        <v>500</v>
      </c>
      <c r="H52" s="9">
        <v>500</v>
      </c>
      <c r="I52" s="9">
        <v>500</v>
      </c>
    </row>
    <row r="53" spans="2:9" ht="98.25" customHeight="1">
      <c r="B53" s="13" t="s">
        <v>48</v>
      </c>
      <c r="C53" s="7" t="s">
        <v>15</v>
      </c>
      <c r="D53" s="5" t="str">
        <f>'все источники'!D54</f>
        <v>610</v>
      </c>
      <c r="E53" s="5" t="str">
        <f>'все источники'!E54</f>
        <v>1101</v>
      </c>
      <c r="F53" s="5" t="str">
        <f>'все источники'!F54</f>
        <v>01 2 01 2С060</v>
      </c>
      <c r="G53" s="9">
        <v>50</v>
      </c>
      <c r="H53" s="9">
        <v>100</v>
      </c>
      <c r="I53" s="9">
        <v>100</v>
      </c>
    </row>
    <row r="54" spans="2:9" ht="81.75" customHeight="1">
      <c r="B54" s="12" t="s">
        <v>40</v>
      </c>
      <c r="C54" s="4" t="s">
        <v>15</v>
      </c>
      <c r="D54" s="5" t="str">
        <f>'все источники'!D55</f>
        <v>610</v>
      </c>
      <c r="E54" s="5" t="str">
        <f>'все источники'!E55</f>
        <v>1101</v>
      </c>
      <c r="F54" s="5" t="str">
        <f>'все источники'!F55</f>
        <v>01 2 02 00000</v>
      </c>
      <c r="G54" s="6">
        <f>SUM(G55:G56)</f>
        <v>120</v>
      </c>
      <c r="H54" s="6">
        <f t="shared" ref="H54:I54" si="14">SUM(H55:H56)</f>
        <v>120</v>
      </c>
      <c r="I54" s="6">
        <f t="shared" si="14"/>
        <v>120</v>
      </c>
    </row>
    <row r="55" spans="2:9" ht="120" customHeight="1">
      <c r="B55" s="13" t="s">
        <v>54</v>
      </c>
      <c r="C55" s="7" t="s">
        <v>15</v>
      </c>
      <c r="D55" s="5" t="str">
        <f>'все источники'!D56</f>
        <v>610</v>
      </c>
      <c r="E55" s="5" t="str">
        <f>'все источники'!E56</f>
        <v>1101</v>
      </c>
      <c r="F55" s="5" t="str">
        <f>'все источники'!F56</f>
        <v>01 2 02 2С070</v>
      </c>
      <c r="G55" s="9">
        <v>50</v>
      </c>
      <c r="H55" s="9">
        <v>50</v>
      </c>
      <c r="I55" s="9">
        <v>50</v>
      </c>
    </row>
    <row r="56" spans="2:9" ht="117.75" customHeight="1">
      <c r="B56" s="13" t="s">
        <v>41</v>
      </c>
      <c r="C56" s="7" t="s">
        <v>15</v>
      </c>
      <c r="D56" s="5" t="str">
        <f>'все источники'!D57</f>
        <v>610</v>
      </c>
      <c r="E56" s="5" t="str">
        <f>'все источники'!E57</f>
        <v>1101</v>
      </c>
      <c r="F56" s="5" t="str">
        <f>'все источники'!F57</f>
        <v>01 2 02 2С080</v>
      </c>
      <c r="G56" s="9">
        <v>70</v>
      </c>
      <c r="H56" s="9">
        <v>70</v>
      </c>
      <c r="I56" s="9">
        <v>70</v>
      </c>
    </row>
    <row r="57" spans="2:9" ht="60" customHeight="1">
      <c r="B57" s="52" t="s">
        <v>42</v>
      </c>
      <c r="C57" s="10" t="s">
        <v>7</v>
      </c>
      <c r="D57" s="64" t="s">
        <v>55</v>
      </c>
      <c r="E57" s="64" t="s">
        <v>56</v>
      </c>
      <c r="F57" s="64" t="s">
        <v>79</v>
      </c>
      <c r="G57" s="11">
        <f>G58</f>
        <v>115</v>
      </c>
      <c r="H57" s="11">
        <f t="shared" ref="H57:I57" si="15">H58</f>
        <v>115</v>
      </c>
      <c r="I57" s="11">
        <f t="shared" si="15"/>
        <v>115</v>
      </c>
    </row>
    <row r="58" spans="2:9" ht="60" customHeight="1">
      <c r="B58" s="54"/>
      <c r="C58" s="10" t="s">
        <v>15</v>
      </c>
      <c r="D58" s="65"/>
      <c r="E58" s="65"/>
      <c r="F58" s="65"/>
      <c r="G58" s="11">
        <f>G59+G62</f>
        <v>115</v>
      </c>
      <c r="H58" s="11">
        <f t="shared" ref="H58:I58" si="16">H59+H62</f>
        <v>115</v>
      </c>
      <c r="I58" s="11">
        <f t="shared" si="16"/>
        <v>115</v>
      </c>
    </row>
    <row r="59" spans="2:9" ht="96.75" customHeight="1">
      <c r="B59" s="15" t="s">
        <v>51</v>
      </c>
      <c r="C59" s="4" t="s">
        <v>15</v>
      </c>
      <c r="D59" s="5" t="str">
        <f>'все источники'!D60</f>
        <v>610</v>
      </c>
      <c r="E59" s="5" t="str">
        <f>'все источники'!E60</f>
        <v>1101</v>
      </c>
      <c r="F59" s="5" t="str">
        <f>'все источники'!F60</f>
        <v>01 3 01 00000</v>
      </c>
      <c r="G59" s="6">
        <f>SUM(G60:G61)</f>
        <v>70</v>
      </c>
      <c r="H59" s="6">
        <f t="shared" ref="H59:I59" si="17">SUM(H60:H61)</f>
        <v>70</v>
      </c>
      <c r="I59" s="6">
        <f t="shared" si="17"/>
        <v>70</v>
      </c>
    </row>
    <row r="60" spans="2:9" ht="96.75" customHeight="1">
      <c r="B60" s="16" t="s">
        <v>43</v>
      </c>
      <c r="C60" s="7" t="s">
        <v>15</v>
      </c>
      <c r="D60" s="5" t="str">
        <f>'все источники'!D61</f>
        <v>610</v>
      </c>
      <c r="E60" s="5" t="str">
        <f>'все источники'!E61</f>
        <v>1101</v>
      </c>
      <c r="F60" s="5" t="str">
        <f>'все источники'!F61</f>
        <v>01 3 01 2С090</v>
      </c>
      <c r="G60" s="9">
        <v>50</v>
      </c>
      <c r="H60" s="9">
        <v>50</v>
      </c>
      <c r="I60" s="9">
        <v>50</v>
      </c>
    </row>
    <row r="61" spans="2:9" ht="98.25" customHeight="1">
      <c r="B61" s="16" t="s">
        <v>44</v>
      </c>
      <c r="C61" s="7" t="s">
        <v>15</v>
      </c>
      <c r="D61" s="5" t="str">
        <f>'все источники'!D62</f>
        <v>610</v>
      </c>
      <c r="E61" s="5" t="str">
        <f>'все источники'!E62</f>
        <v>1101</v>
      </c>
      <c r="F61" s="5" t="str">
        <f>'все источники'!F62</f>
        <v>01 3 01 2С100</v>
      </c>
      <c r="G61" s="9">
        <v>20</v>
      </c>
      <c r="H61" s="9">
        <v>20</v>
      </c>
      <c r="I61" s="9">
        <v>20</v>
      </c>
    </row>
    <row r="62" spans="2:9" ht="114.75" customHeight="1">
      <c r="B62" s="15" t="s">
        <v>45</v>
      </c>
      <c r="C62" s="4" t="s">
        <v>15</v>
      </c>
      <c r="D62" s="5" t="str">
        <f>'все источники'!D63</f>
        <v>610</v>
      </c>
      <c r="E62" s="5" t="str">
        <f>'все источники'!E63</f>
        <v>1101</v>
      </c>
      <c r="F62" s="5" t="str">
        <f>'все источники'!F63</f>
        <v>01 3 02 00000</v>
      </c>
      <c r="G62" s="6">
        <f>SUM(G63:G64)</f>
        <v>45</v>
      </c>
      <c r="H62" s="6">
        <f t="shared" ref="H62:I62" si="18">SUM(H63:H64)</f>
        <v>45</v>
      </c>
      <c r="I62" s="6">
        <f t="shared" si="18"/>
        <v>45</v>
      </c>
    </row>
    <row r="63" spans="2:9" ht="93.75">
      <c r="B63" s="16" t="s">
        <v>52</v>
      </c>
      <c r="C63" s="7" t="s">
        <v>15</v>
      </c>
      <c r="D63" s="5" t="str">
        <f>'все источники'!D64</f>
        <v>610</v>
      </c>
      <c r="E63" s="5" t="str">
        <f>'все источники'!E64</f>
        <v>1101</v>
      </c>
      <c r="F63" s="5" t="str">
        <f>'все источники'!F64</f>
        <v>01 3 02 2С110</v>
      </c>
      <c r="G63" s="9">
        <v>10</v>
      </c>
      <c r="H63" s="9">
        <v>10</v>
      </c>
      <c r="I63" s="9">
        <v>10</v>
      </c>
    </row>
    <row r="64" spans="2:9" ht="96" customHeight="1">
      <c r="B64" s="16" t="s">
        <v>53</v>
      </c>
      <c r="C64" s="7" t="s">
        <v>15</v>
      </c>
      <c r="D64" s="5" t="str">
        <f>'все источники'!D65</f>
        <v>610</v>
      </c>
      <c r="E64" s="5" t="str">
        <f>'все источники'!E65</f>
        <v>1101</v>
      </c>
      <c r="F64" s="5" t="str">
        <f>'все источники'!F65</f>
        <v>01 3 02 2С120</v>
      </c>
      <c r="G64" s="9">
        <v>35</v>
      </c>
      <c r="H64" s="9">
        <v>35</v>
      </c>
      <c r="I64" s="9">
        <v>35</v>
      </c>
    </row>
  </sheetData>
  <mergeCells count="26">
    <mergeCell ref="F42:F43"/>
    <mergeCell ref="B57:B58"/>
    <mergeCell ref="D57:D58"/>
    <mergeCell ref="E57:E58"/>
    <mergeCell ref="B49:B50"/>
    <mergeCell ref="D49:D50"/>
    <mergeCell ref="E49:E50"/>
    <mergeCell ref="F49:F50"/>
    <mergeCell ref="F57:F58"/>
    <mergeCell ref="B42:B43"/>
    <mergeCell ref="E42:E43"/>
    <mergeCell ref="B20:I20"/>
    <mergeCell ref="B21:I21"/>
    <mergeCell ref="B22:I22"/>
    <mergeCell ref="G24:I24"/>
    <mergeCell ref="D24:F24"/>
    <mergeCell ref="C24:C25"/>
    <mergeCell ref="B24:B25"/>
    <mergeCell ref="B38:B39"/>
    <mergeCell ref="F38:F39"/>
    <mergeCell ref="B30:B32"/>
    <mergeCell ref="E30:E32"/>
    <mergeCell ref="B27:B29"/>
    <mergeCell ref="E27:E29"/>
    <mergeCell ref="F27:F29"/>
    <mergeCell ref="F30:F32"/>
  </mergeCells>
  <pageMargins left="0.39370078740157483" right="0.39370078740157483" top="0.74803149606299213" bottom="0.27559055118110237" header="0.39370078740157483" footer="0.15748031496062992"/>
  <pageSetup paperSize="9" scale="62" fitToHeight="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view="pageBreakPreview" topLeftCell="A13" zoomScale="80" zoomScaleNormal="75" zoomScaleSheetLayoutView="80" workbookViewId="0">
      <selection activeCell="G35" sqref="G35:G38"/>
    </sheetView>
  </sheetViews>
  <sheetFormatPr defaultColWidth="20.140625" defaultRowHeight="18.75"/>
  <cols>
    <col min="1" max="1" width="4.7109375" style="34" customWidth="1"/>
    <col min="2" max="2" width="41.42578125" style="34" customWidth="1"/>
    <col min="3" max="3" width="21.85546875" style="34" customWidth="1"/>
    <col min="4" max="5" width="9.140625" style="18" customWidth="1"/>
    <col min="6" max="6" width="13.5703125" style="18" customWidth="1"/>
    <col min="7" max="9" width="13.42578125" style="34" customWidth="1"/>
    <col min="10" max="16384" width="20.140625" style="34"/>
  </cols>
  <sheetData>
    <row r="1" spans="5:6">
      <c r="E1" s="19"/>
    </row>
    <row r="2" spans="5:6" ht="18" customHeight="1">
      <c r="E2" s="19" t="s">
        <v>111</v>
      </c>
    </row>
    <row r="3" spans="5:6" ht="18" customHeight="1">
      <c r="E3" s="19" t="s">
        <v>99</v>
      </c>
    </row>
    <row r="4" spans="5:6" ht="18" customHeight="1">
      <c r="E4" s="19" t="s">
        <v>103</v>
      </c>
    </row>
    <row r="5" spans="5:6" ht="18" customHeight="1">
      <c r="E5" s="19" t="s">
        <v>104</v>
      </c>
    </row>
    <row r="6" spans="5:6" ht="18" customHeight="1">
      <c r="E6" s="19" t="s">
        <v>105</v>
      </c>
    </row>
    <row r="7" spans="5:6" ht="18" customHeight="1">
      <c r="E7" s="19" t="s">
        <v>100</v>
      </c>
    </row>
    <row r="8" spans="5:6" ht="18" customHeight="1">
      <c r="E8" s="19" t="s">
        <v>101</v>
      </c>
    </row>
    <row r="9" spans="5:6" ht="18" customHeight="1">
      <c r="E9" s="19" t="s">
        <v>106</v>
      </c>
    </row>
    <row r="10" spans="5:6" ht="18" customHeight="1">
      <c r="E10" s="19" t="s">
        <v>107</v>
      </c>
    </row>
    <row r="11" spans="5:6" ht="18" customHeight="1">
      <c r="E11" s="19" t="s">
        <v>102</v>
      </c>
    </row>
    <row r="12" spans="5:6" ht="18" customHeight="1">
      <c r="E12" s="19" t="s">
        <v>108</v>
      </c>
    </row>
    <row r="13" spans="5:6">
      <c r="E13" s="19"/>
    </row>
    <row r="14" spans="5:6">
      <c r="E14" s="19" t="s">
        <v>110</v>
      </c>
      <c r="F14" s="34"/>
    </row>
    <row r="15" spans="5:6">
      <c r="E15" s="19" t="s">
        <v>10</v>
      </c>
      <c r="F15" s="34"/>
    </row>
    <row r="16" spans="5:6">
      <c r="E16" s="19" t="s">
        <v>19</v>
      </c>
      <c r="F16" s="34"/>
    </row>
    <row r="17" spans="2:10">
      <c r="E17" s="19" t="s">
        <v>20</v>
      </c>
      <c r="F17" s="34"/>
    </row>
    <row r="18" spans="2:10">
      <c r="E18" s="19" t="s">
        <v>21</v>
      </c>
      <c r="F18" s="34"/>
    </row>
    <row r="19" spans="2:10">
      <c r="E19" s="19"/>
      <c r="F19" s="34"/>
    </row>
    <row r="20" spans="2:10">
      <c r="B20" s="61" t="s">
        <v>11</v>
      </c>
      <c r="C20" s="61"/>
      <c r="D20" s="61"/>
      <c r="E20" s="61"/>
      <c r="F20" s="61"/>
      <c r="G20" s="61"/>
      <c r="H20" s="61"/>
      <c r="I20" s="61"/>
    </row>
    <row r="21" spans="2:10" ht="18.75" customHeight="1">
      <c r="B21" s="61" t="s">
        <v>22</v>
      </c>
      <c r="C21" s="61"/>
      <c r="D21" s="61"/>
      <c r="E21" s="61"/>
      <c r="F21" s="61"/>
      <c r="G21" s="61"/>
      <c r="H21" s="61"/>
      <c r="I21" s="61"/>
    </row>
    <row r="22" spans="2:10">
      <c r="B22" s="61" t="s">
        <v>12</v>
      </c>
      <c r="C22" s="61"/>
      <c r="D22" s="61"/>
      <c r="E22" s="61"/>
      <c r="F22" s="61"/>
      <c r="G22" s="61"/>
      <c r="H22" s="61"/>
      <c r="I22" s="61"/>
    </row>
    <row r="23" spans="2:10">
      <c r="C23" s="20"/>
    </row>
    <row r="24" spans="2:10" ht="54" customHeight="1">
      <c r="B24" s="62" t="s">
        <v>0</v>
      </c>
      <c r="C24" s="62" t="s">
        <v>8</v>
      </c>
      <c r="D24" s="63" t="s">
        <v>1</v>
      </c>
      <c r="E24" s="63"/>
      <c r="F24" s="63"/>
      <c r="G24" s="62" t="s">
        <v>5</v>
      </c>
      <c r="H24" s="62"/>
      <c r="I24" s="62"/>
    </row>
    <row r="25" spans="2:10" ht="54" customHeight="1">
      <c r="B25" s="62"/>
      <c r="C25" s="62"/>
      <c r="D25" s="36" t="s">
        <v>2</v>
      </c>
      <c r="E25" s="36" t="s">
        <v>3</v>
      </c>
      <c r="F25" s="36" t="s">
        <v>4</v>
      </c>
      <c r="G25" s="35" t="s">
        <v>6</v>
      </c>
      <c r="H25" s="35" t="s">
        <v>46</v>
      </c>
      <c r="I25" s="35" t="s">
        <v>47</v>
      </c>
    </row>
    <row r="26" spans="2:10" ht="21" customHeight="1">
      <c r="B26" s="35">
        <v>1</v>
      </c>
      <c r="C26" s="35">
        <v>2</v>
      </c>
      <c r="D26" s="40" t="s">
        <v>16</v>
      </c>
      <c r="E26" s="40" t="s">
        <v>17</v>
      </c>
      <c r="F26" s="40" t="s">
        <v>18</v>
      </c>
      <c r="G26" s="35">
        <v>6</v>
      </c>
      <c r="H26" s="35">
        <v>7</v>
      </c>
      <c r="I26" s="35">
        <v>8</v>
      </c>
    </row>
    <row r="27" spans="2:10" ht="39" customHeight="1">
      <c r="B27" s="58" t="s">
        <v>25</v>
      </c>
      <c r="C27" s="35" t="s">
        <v>7</v>
      </c>
      <c r="D27" s="44" t="str">
        <f>'все источники'!D27:D28</f>
        <v>610, 620</v>
      </c>
      <c r="E27" s="72" t="str">
        <f>'все источники'!E27:E28</f>
        <v>1101, 1102</v>
      </c>
      <c r="F27" s="72" t="str">
        <f>'все источники'!F27:F28</f>
        <v>01 0 00 00000</v>
      </c>
      <c r="G27" s="17">
        <f>G28+G29</f>
        <v>6959.8291500000005</v>
      </c>
      <c r="H27" s="17">
        <f t="shared" ref="H27:I27" si="0">H28+H29</f>
        <v>0</v>
      </c>
      <c r="I27" s="17">
        <f t="shared" si="0"/>
        <v>0</v>
      </c>
      <c r="J27" s="21"/>
    </row>
    <row r="28" spans="2:10" ht="33.75" customHeight="1">
      <c r="B28" s="59"/>
      <c r="C28" s="35" t="s">
        <v>15</v>
      </c>
      <c r="D28" s="44" t="str">
        <f>'все источники'!D28:D29</f>
        <v>610</v>
      </c>
      <c r="E28" s="74"/>
      <c r="F28" s="73"/>
      <c r="G28" s="17">
        <f>G31</f>
        <v>1608.9382499999999</v>
      </c>
      <c r="H28" s="17">
        <f t="shared" ref="H28:I28" si="1">H31</f>
        <v>0</v>
      </c>
      <c r="I28" s="17">
        <f t="shared" si="1"/>
        <v>0</v>
      </c>
    </row>
    <row r="29" spans="2:10" ht="33.75" customHeight="1">
      <c r="B29" s="60"/>
      <c r="C29" s="35" t="s">
        <v>89</v>
      </c>
      <c r="D29" s="44" t="str">
        <f>'все источники'!D29:D30</f>
        <v>620</v>
      </c>
      <c r="E29" s="73"/>
      <c r="F29" s="31"/>
      <c r="G29" s="17">
        <f>G32</f>
        <v>5350.8909000000003</v>
      </c>
      <c r="H29" s="17">
        <f t="shared" ref="H29:I29" si="2">H32</f>
        <v>0</v>
      </c>
      <c r="I29" s="17">
        <f t="shared" si="2"/>
        <v>0</v>
      </c>
    </row>
    <row r="30" spans="2:10" ht="40.5" customHeight="1">
      <c r="B30" s="52" t="s">
        <v>26</v>
      </c>
      <c r="C30" s="10" t="s">
        <v>7</v>
      </c>
      <c r="D30" s="45" t="str">
        <f>'все источники'!D30:D31</f>
        <v>610, 620</v>
      </c>
      <c r="E30" s="68" t="str">
        <f>'все источники'!E30:E31</f>
        <v>1101, 1102</v>
      </c>
      <c r="F30" s="68" t="str">
        <f>'все источники'!F30:F31</f>
        <v>01 1 00 00000</v>
      </c>
      <c r="G30" s="11">
        <f>G31+G32</f>
        <v>6959.8291500000005</v>
      </c>
      <c r="H30" s="11">
        <f t="shared" ref="H30:I30" si="3">H31+H32</f>
        <v>0</v>
      </c>
      <c r="I30" s="11">
        <f t="shared" si="3"/>
        <v>0</v>
      </c>
    </row>
    <row r="31" spans="2:10" ht="33.75" customHeight="1">
      <c r="B31" s="53"/>
      <c r="C31" s="10" t="s">
        <v>15</v>
      </c>
      <c r="D31" s="45" t="str">
        <f>'все источники'!D31:D32</f>
        <v>610</v>
      </c>
      <c r="E31" s="69"/>
      <c r="F31" s="69"/>
      <c r="G31" s="11">
        <f>G33+G39+G41</f>
        <v>1608.9382499999999</v>
      </c>
      <c r="H31" s="11">
        <f t="shared" ref="H31:I31" si="4">H33+H39+H41</f>
        <v>0</v>
      </c>
      <c r="I31" s="11">
        <f t="shared" si="4"/>
        <v>0</v>
      </c>
    </row>
    <row r="32" spans="2:10" ht="33.75" customHeight="1">
      <c r="B32" s="54"/>
      <c r="C32" s="10" t="s">
        <v>89</v>
      </c>
      <c r="D32" s="45" t="str">
        <f>'все источники'!D32:D33</f>
        <v>620</v>
      </c>
      <c r="E32" s="65"/>
      <c r="F32" s="65"/>
      <c r="G32" s="11">
        <f>G34</f>
        <v>5350.8909000000003</v>
      </c>
      <c r="H32" s="11">
        <f t="shared" ref="H32:I32" si="5">H34</f>
        <v>0</v>
      </c>
      <c r="I32" s="11">
        <f t="shared" si="5"/>
        <v>0</v>
      </c>
    </row>
    <row r="33" spans="2:9" ht="61.5" customHeight="1">
      <c r="B33" s="48" t="s">
        <v>31</v>
      </c>
      <c r="C33" s="4" t="s">
        <v>15</v>
      </c>
      <c r="D33" s="5" t="str">
        <f>'все источники'!D38</f>
        <v>610</v>
      </c>
      <c r="E33" s="50" t="str">
        <f>'все источники'!E38</f>
        <v>1101, 1102</v>
      </c>
      <c r="F33" s="50" t="str">
        <f>'все источники'!F38</f>
        <v>01 1 03 00000</v>
      </c>
      <c r="G33" s="6">
        <f>G35+G37</f>
        <v>1359.5864099999999</v>
      </c>
      <c r="H33" s="6">
        <f t="shared" ref="H33:I33" si="6">H35+H37</f>
        <v>0</v>
      </c>
      <c r="I33" s="6">
        <f t="shared" si="6"/>
        <v>0</v>
      </c>
    </row>
    <row r="34" spans="2:9" ht="61.5" customHeight="1">
      <c r="B34" s="49"/>
      <c r="C34" s="4" t="s">
        <v>89</v>
      </c>
      <c r="D34" s="5" t="str">
        <f>'все источники'!D39</f>
        <v>620</v>
      </c>
      <c r="E34" s="51"/>
      <c r="F34" s="51"/>
      <c r="G34" s="6">
        <f>G36+G38</f>
        <v>5350.8909000000003</v>
      </c>
      <c r="H34" s="6">
        <f t="shared" ref="H34:I34" si="7">H36+H38</f>
        <v>0</v>
      </c>
      <c r="I34" s="6">
        <f t="shared" si="7"/>
        <v>0</v>
      </c>
    </row>
    <row r="35" spans="2:9" ht="57" customHeight="1">
      <c r="B35" s="66" t="s">
        <v>39</v>
      </c>
      <c r="C35" s="7" t="s">
        <v>15</v>
      </c>
      <c r="D35" s="8" t="str">
        <f>'все источники'!D42</f>
        <v>610</v>
      </c>
      <c r="E35" s="70" t="str">
        <f>'все источники'!E42</f>
        <v>1102</v>
      </c>
      <c r="F35" s="70" t="str">
        <f>'все источники'!F42</f>
        <v>01 1 03 SФ130</v>
      </c>
      <c r="G35" s="9">
        <v>1359.5864099999999</v>
      </c>
      <c r="H35" s="9">
        <v>0</v>
      </c>
      <c r="I35" s="9">
        <v>0</v>
      </c>
    </row>
    <row r="36" spans="2:9" ht="57" customHeight="1">
      <c r="B36" s="67"/>
      <c r="C36" s="7" t="s">
        <v>89</v>
      </c>
      <c r="D36" s="8" t="str">
        <f>'все источники'!D43</f>
        <v>620</v>
      </c>
      <c r="E36" s="71"/>
      <c r="F36" s="71"/>
      <c r="G36" s="9">
        <v>4990.3368</v>
      </c>
      <c r="H36" s="9">
        <v>0</v>
      </c>
      <c r="I36" s="9">
        <v>0</v>
      </c>
    </row>
    <row r="37" spans="2:9" ht="78" customHeight="1">
      <c r="B37" s="13" t="s">
        <v>50</v>
      </c>
      <c r="C37" s="7" t="s">
        <v>15</v>
      </c>
      <c r="D37" s="8" t="str">
        <f>'все источники'!D44</f>
        <v>610</v>
      </c>
      <c r="E37" s="8" t="str">
        <f>'все источники'!E44</f>
        <v>1101</v>
      </c>
      <c r="F37" s="8" t="str">
        <f>'все источники'!F44</f>
        <v>01 1 03 41000</v>
      </c>
      <c r="G37" s="9">
        <v>0</v>
      </c>
      <c r="H37" s="9">
        <v>0</v>
      </c>
      <c r="I37" s="9">
        <v>0</v>
      </c>
    </row>
    <row r="38" spans="2:9" ht="83.25" customHeight="1">
      <c r="B38" s="13" t="s">
        <v>87</v>
      </c>
      <c r="C38" s="7" t="s">
        <v>89</v>
      </c>
      <c r="D38" s="8" t="str">
        <f>'все источники'!D45</f>
        <v>620</v>
      </c>
      <c r="E38" s="8" t="str">
        <f>'все источники'!E45</f>
        <v>1101</v>
      </c>
      <c r="F38" s="8" t="str">
        <f>'все источники'!F45</f>
        <v>01 1 03 SФ180</v>
      </c>
      <c r="G38" s="9">
        <v>360.55410000000001</v>
      </c>
      <c r="H38" s="9">
        <v>0</v>
      </c>
      <c r="I38" s="9">
        <v>0</v>
      </c>
    </row>
    <row r="39" spans="2:9" ht="95.25" customHeight="1">
      <c r="B39" s="12" t="s">
        <v>34</v>
      </c>
      <c r="C39" s="4" t="s">
        <v>15</v>
      </c>
      <c r="D39" s="5" t="str">
        <f>'все источники'!D46</f>
        <v>610</v>
      </c>
      <c r="E39" s="5" t="str">
        <f>'все источники'!E46</f>
        <v>1101</v>
      </c>
      <c r="F39" s="5" t="str">
        <f>'все источники'!F46</f>
        <v>01 1 04 00000</v>
      </c>
      <c r="G39" s="6">
        <f>G40</f>
        <v>0</v>
      </c>
      <c r="H39" s="6">
        <f t="shared" ref="H39:I39" si="8">H40</f>
        <v>0</v>
      </c>
      <c r="I39" s="6">
        <f t="shared" si="8"/>
        <v>0</v>
      </c>
    </row>
    <row r="40" spans="2:9" ht="82.5" customHeight="1">
      <c r="B40" s="13" t="s">
        <v>35</v>
      </c>
      <c r="C40" s="7" t="s">
        <v>15</v>
      </c>
      <c r="D40" s="8" t="str">
        <f>'все источники'!D47</f>
        <v>610</v>
      </c>
      <c r="E40" s="8" t="str">
        <f>'все источники'!E47</f>
        <v>1101</v>
      </c>
      <c r="F40" s="8" t="str">
        <f>'все источники'!F47</f>
        <v>01 1 04 SФ130</v>
      </c>
      <c r="G40" s="9">
        <v>0</v>
      </c>
      <c r="H40" s="9">
        <v>0</v>
      </c>
      <c r="I40" s="9">
        <v>0</v>
      </c>
    </row>
    <row r="41" spans="2:9" ht="97.5" customHeight="1">
      <c r="B41" s="37" t="s">
        <v>88</v>
      </c>
      <c r="C41" s="4" t="s">
        <v>15</v>
      </c>
      <c r="D41" s="5" t="str">
        <f>'все источники'!D48</f>
        <v>610</v>
      </c>
      <c r="E41" s="5" t="str">
        <f>'все источники'!E48</f>
        <v>1101</v>
      </c>
      <c r="F41" s="5" t="str">
        <f>'все источники'!F48</f>
        <v>01 1 05 SP180</v>
      </c>
      <c r="G41" s="46">
        <f>G42</f>
        <v>249.35184000000001</v>
      </c>
      <c r="H41" s="46">
        <f t="shared" ref="H41:I41" si="9">H42</f>
        <v>0</v>
      </c>
      <c r="I41" s="46">
        <f t="shared" si="9"/>
        <v>0</v>
      </c>
    </row>
    <row r="42" spans="2:9" ht="56.25">
      <c r="B42" s="13" t="s">
        <v>93</v>
      </c>
      <c r="C42" s="7" t="s">
        <v>15</v>
      </c>
      <c r="D42" s="8" t="str">
        <f>'все источники'!D49</f>
        <v>610</v>
      </c>
      <c r="E42" s="8" t="str">
        <f>'все источники'!E49</f>
        <v>1101</v>
      </c>
      <c r="F42" s="8" t="str">
        <f>'все источники'!F49</f>
        <v>01 1 05 SP180</v>
      </c>
      <c r="G42" s="47">
        <v>249.35184000000001</v>
      </c>
      <c r="H42" s="47">
        <v>0</v>
      </c>
      <c r="I42" s="47">
        <v>0</v>
      </c>
    </row>
  </sheetData>
  <mergeCells count="19">
    <mergeCell ref="B20:I20"/>
    <mergeCell ref="B21:I21"/>
    <mergeCell ref="B22:I22"/>
    <mergeCell ref="G24:I24"/>
    <mergeCell ref="F27:F28"/>
    <mergeCell ref="B24:B25"/>
    <mergeCell ref="B27:B29"/>
    <mergeCell ref="E27:E29"/>
    <mergeCell ref="B35:B36"/>
    <mergeCell ref="E35:E36"/>
    <mergeCell ref="F35:F36"/>
    <mergeCell ref="B33:B34"/>
    <mergeCell ref="E33:E34"/>
    <mergeCell ref="F33:F34"/>
    <mergeCell ref="B30:B32"/>
    <mergeCell ref="F30:F32"/>
    <mergeCell ref="E30:E32"/>
    <mergeCell ref="C24:C25"/>
    <mergeCell ref="D24:F24"/>
  </mergeCells>
  <pageMargins left="0.51181102362204722" right="0.19685039370078741" top="0.62992125984251968" bottom="0.39370078740157483" header="0.55118110236220474" footer="0.23622047244094491"/>
  <pageSetup paperSize="9" scale="68" fitToHeight="2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view="pageBreakPreview" zoomScale="80" zoomScaleNormal="75" zoomScaleSheetLayoutView="80" workbookViewId="0">
      <selection activeCell="B8" sqref="B8"/>
    </sheetView>
  </sheetViews>
  <sheetFormatPr defaultColWidth="20.140625" defaultRowHeight="18.75"/>
  <cols>
    <col min="1" max="1" width="0.85546875" style="34" customWidth="1"/>
    <col min="2" max="2" width="41.42578125" style="34" customWidth="1"/>
    <col min="3" max="3" width="22.28515625" style="34" customWidth="1"/>
    <col min="4" max="5" width="9.140625" style="18" customWidth="1"/>
    <col min="6" max="6" width="13.5703125" style="18" customWidth="1"/>
    <col min="7" max="9" width="13.42578125" style="34" customWidth="1"/>
    <col min="10" max="10" width="20.140625" style="34" customWidth="1"/>
    <col min="11" max="16384" width="20.140625" style="34"/>
  </cols>
  <sheetData>
    <row r="1" spans="5:6">
      <c r="E1" s="19"/>
    </row>
    <row r="2" spans="5:6" ht="18" customHeight="1">
      <c r="E2" s="19" t="s">
        <v>9</v>
      </c>
    </row>
    <row r="3" spans="5:6" ht="18" customHeight="1">
      <c r="E3" s="19" t="s">
        <v>99</v>
      </c>
    </row>
    <row r="4" spans="5:6" ht="18" customHeight="1">
      <c r="E4" s="19" t="s">
        <v>103</v>
      </c>
    </row>
    <row r="5" spans="5:6" ht="18" customHeight="1">
      <c r="E5" s="19" t="s">
        <v>104</v>
      </c>
    </row>
    <row r="6" spans="5:6" ht="18" customHeight="1">
      <c r="E6" s="19" t="s">
        <v>105</v>
      </c>
    </row>
    <row r="7" spans="5:6" ht="18" customHeight="1">
      <c r="E7" s="19" t="s">
        <v>100</v>
      </c>
    </row>
    <row r="8" spans="5:6" ht="18" customHeight="1">
      <c r="E8" s="19" t="s">
        <v>101</v>
      </c>
    </row>
    <row r="9" spans="5:6" ht="18" customHeight="1">
      <c r="E9" s="19" t="s">
        <v>106</v>
      </c>
    </row>
    <row r="10" spans="5:6" ht="18" customHeight="1">
      <c r="E10" s="19" t="s">
        <v>107</v>
      </c>
    </row>
    <row r="11" spans="5:6" ht="18" customHeight="1">
      <c r="E11" s="19" t="s">
        <v>102</v>
      </c>
    </row>
    <row r="12" spans="5:6" ht="18" customHeight="1">
      <c r="E12" s="19" t="s">
        <v>108</v>
      </c>
    </row>
    <row r="13" spans="5:6">
      <c r="E13" s="19"/>
    </row>
    <row r="14" spans="5:6">
      <c r="E14" s="19" t="s">
        <v>112</v>
      </c>
      <c r="F14" s="34"/>
    </row>
    <row r="15" spans="5:6">
      <c r="E15" s="19" t="s">
        <v>10</v>
      </c>
      <c r="F15" s="34"/>
    </row>
    <row r="16" spans="5:6">
      <c r="E16" s="19" t="s">
        <v>19</v>
      </c>
      <c r="F16" s="34"/>
    </row>
    <row r="17" spans="2:10">
      <c r="E17" s="19" t="s">
        <v>20</v>
      </c>
      <c r="F17" s="34"/>
    </row>
    <row r="18" spans="2:10">
      <c r="E18" s="19" t="s">
        <v>21</v>
      </c>
      <c r="F18" s="34"/>
    </row>
    <row r="19" spans="2:10">
      <c r="E19" s="19"/>
      <c r="F19" s="34"/>
    </row>
    <row r="20" spans="2:10">
      <c r="B20" s="61" t="s">
        <v>11</v>
      </c>
      <c r="C20" s="61"/>
      <c r="D20" s="61"/>
      <c r="E20" s="61"/>
      <c r="F20" s="61"/>
      <c r="G20" s="61"/>
      <c r="H20" s="61"/>
      <c r="I20" s="61"/>
    </row>
    <row r="21" spans="2:10" ht="18.75" customHeight="1">
      <c r="B21" s="61" t="s">
        <v>22</v>
      </c>
      <c r="C21" s="61"/>
      <c r="D21" s="61"/>
      <c r="E21" s="61"/>
      <c r="F21" s="61"/>
      <c r="G21" s="61"/>
      <c r="H21" s="61"/>
      <c r="I21" s="61"/>
    </row>
    <row r="22" spans="2:10">
      <c r="B22" s="61" t="s">
        <v>14</v>
      </c>
      <c r="C22" s="61"/>
      <c r="D22" s="61"/>
      <c r="E22" s="61"/>
      <c r="F22" s="61"/>
      <c r="G22" s="61"/>
      <c r="H22" s="61"/>
      <c r="I22" s="61"/>
    </row>
    <row r="23" spans="2:10">
      <c r="C23" s="20"/>
    </row>
    <row r="24" spans="2:10" ht="54" customHeight="1">
      <c r="B24" s="62" t="s">
        <v>0</v>
      </c>
      <c r="C24" s="62" t="s">
        <v>8</v>
      </c>
      <c r="D24" s="63" t="s">
        <v>1</v>
      </c>
      <c r="E24" s="63"/>
      <c r="F24" s="63"/>
      <c r="G24" s="62" t="s">
        <v>5</v>
      </c>
      <c r="H24" s="62"/>
      <c r="I24" s="62"/>
    </row>
    <row r="25" spans="2:10" ht="54" customHeight="1">
      <c r="B25" s="62"/>
      <c r="C25" s="62"/>
      <c r="D25" s="36" t="s">
        <v>2</v>
      </c>
      <c r="E25" s="36" t="s">
        <v>3</v>
      </c>
      <c r="F25" s="36" t="s">
        <v>4</v>
      </c>
      <c r="G25" s="35" t="s">
        <v>6</v>
      </c>
      <c r="H25" s="35" t="s">
        <v>46</v>
      </c>
      <c r="I25" s="35" t="s">
        <v>47</v>
      </c>
    </row>
    <row r="26" spans="2:10" ht="21" customHeight="1">
      <c r="B26" s="35">
        <v>1</v>
      </c>
      <c r="C26" s="35">
        <v>2</v>
      </c>
      <c r="D26" s="40" t="s">
        <v>16</v>
      </c>
      <c r="E26" s="40" t="s">
        <v>17</v>
      </c>
      <c r="F26" s="40" t="s">
        <v>18</v>
      </c>
      <c r="G26" s="35">
        <v>6</v>
      </c>
      <c r="H26" s="35">
        <v>7</v>
      </c>
      <c r="I26" s="35">
        <v>8</v>
      </c>
    </row>
    <row r="27" spans="2:10" ht="45.75" customHeight="1">
      <c r="B27" s="58" t="s">
        <v>25</v>
      </c>
      <c r="C27" s="35" t="s">
        <v>7</v>
      </c>
      <c r="D27" s="36" t="s">
        <v>91</v>
      </c>
      <c r="E27" s="55" t="s">
        <v>92</v>
      </c>
      <c r="F27" s="55" t="s">
        <v>58</v>
      </c>
      <c r="G27" s="17">
        <f>SUM(G28:G29)</f>
        <v>17760.522262499999</v>
      </c>
      <c r="H27" s="17">
        <f t="shared" ref="H27:I27" si="0">SUM(H28:H29)</f>
        <v>8305.5</v>
      </c>
      <c r="I27" s="17">
        <f t="shared" si="0"/>
        <v>8305.5</v>
      </c>
      <c r="J27" s="21"/>
    </row>
    <row r="28" spans="2:10" ht="32.25" customHeight="1">
      <c r="B28" s="59"/>
      <c r="C28" s="35" t="s">
        <v>15</v>
      </c>
      <c r="D28" s="41" t="s">
        <v>55</v>
      </c>
      <c r="E28" s="56"/>
      <c r="F28" s="56"/>
      <c r="G28" s="17">
        <f>G31+G51+G59</f>
        <v>10746.18579</v>
      </c>
      <c r="H28" s="17">
        <f t="shared" ref="H28:I28" si="1">H31+H51+H59</f>
        <v>8305.5</v>
      </c>
      <c r="I28" s="17">
        <f t="shared" si="1"/>
        <v>8305.5</v>
      </c>
    </row>
    <row r="29" spans="2:10" ht="32.25" customHeight="1">
      <c r="B29" s="60"/>
      <c r="C29" s="35" t="s">
        <v>89</v>
      </c>
      <c r="D29" s="42" t="s">
        <v>90</v>
      </c>
      <c r="E29" s="57"/>
      <c r="F29" s="57"/>
      <c r="G29" s="17">
        <f>G32</f>
        <v>7014.3364725000001</v>
      </c>
      <c r="H29" s="17">
        <f t="shared" ref="H29:I29" si="2">H32</f>
        <v>0</v>
      </c>
      <c r="I29" s="17">
        <f t="shared" si="2"/>
        <v>0</v>
      </c>
    </row>
    <row r="30" spans="2:10" ht="40.5" customHeight="1">
      <c r="B30" s="52" t="s">
        <v>26</v>
      </c>
      <c r="C30" s="10" t="s">
        <v>7</v>
      </c>
      <c r="D30" s="43" t="s">
        <v>91</v>
      </c>
      <c r="E30" s="64" t="s">
        <v>92</v>
      </c>
      <c r="F30" s="64" t="s">
        <v>59</v>
      </c>
      <c r="G30" s="11">
        <f>SUM(G31:G32)</f>
        <v>16975.522262499999</v>
      </c>
      <c r="H30" s="11">
        <f t="shared" ref="H30:I30" si="3">SUM(H31:H32)</f>
        <v>7470.5</v>
      </c>
      <c r="I30" s="11">
        <f t="shared" si="3"/>
        <v>7470.5</v>
      </c>
    </row>
    <row r="31" spans="2:10" ht="33.75" customHeight="1">
      <c r="B31" s="53"/>
      <c r="C31" s="10" t="s">
        <v>15</v>
      </c>
      <c r="D31" s="39" t="s">
        <v>55</v>
      </c>
      <c r="E31" s="76"/>
      <c r="F31" s="76"/>
      <c r="G31" s="11">
        <f>G33+G35+G38+G46+G48</f>
        <v>9961.1857899999995</v>
      </c>
      <c r="H31" s="11">
        <f>H33+H35+H38+H46</f>
        <v>7470.5</v>
      </c>
      <c r="I31" s="11">
        <f>I33+I35+I38+I46</f>
        <v>7470.5</v>
      </c>
    </row>
    <row r="32" spans="2:10" ht="33.75" customHeight="1">
      <c r="B32" s="54"/>
      <c r="C32" s="10" t="s">
        <v>89</v>
      </c>
      <c r="D32" s="39" t="s">
        <v>90</v>
      </c>
      <c r="E32" s="77"/>
      <c r="F32" s="77"/>
      <c r="G32" s="11">
        <f>G39</f>
        <v>7014.3364725000001</v>
      </c>
      <c r="H32" s="11">
        <f t="shared" ref="H32:I32" si="4">H39</f>
        <v>0</v>
      </c>
      <c r="I32" s="11">
        <f t="shared" si="4"/>
        <v>0</v>
      </c>
    </row>
    <row r="33" spans="2:9" ht="122.25" customHeight="1">
      <c r="B33" s="12" t="s">
        <v>27</v>
      </c>
      <c r="C33" s="4" t="s">
        <v>15</v>
      </c>
      <c r="D33" s="5" t="s">
        <v>55</v>
      </c>
      <c r="E33" s="5" t="s">
        <v>56</v>
      </c>
      <c r="F33" s="5" t="s">
        <v>60</v>
      </c>
      <c r="G33" s="6">
        <f>G34</f>
        <v>7029.7</v>
      </c>
      <c r="H33" s="6">
        <f t="shared" ref="H33:I33" si="5">H34</f>
        <v>6900.5</v>
      </c>
      <c r="I33" s="6">
        <f t="shared" si="5"/>
        <v>6900.5</v>
      </c>
    </row>
    <row r="34" spans="2:9" ht="152.25" customHeight="1">
      <c r="B34" s="13" t="s">
        <v>28</v>
      </c>
      <c r="C34" s="7" t="s">
        <v>15</v>
      </c>
      <c r="D34" s="8" t="s">
        <v>55</v>
      </c>
      <c r="E34" s="8" t="s">
        <v>56</v>
      </c>
      <c r="F34" s="8" t="s">
        <v>61</v>
      </c>
      <c r="G34" s="9">
        <f>район!G34</f>
        <v>7029.7</v>
      </c>
      <c r="H34" s="9">
        <f>район!H34</f>
        <v>6900.5</v>
      </c>
      <c r="I34" s="9">
        <f>район!I34</f>
        <v>6900.5</v>
      </c>
    </row>
    <row r="35" spans="2:9" ht="97.5" customHeight="1">
      <c r="B35" s="12" t="s">
        <v>29</v>
      </c>
      <c r="C35" s="4" t="s">
        <v>15</v>
      </c>
      <c r="D35" s="5" t="s">
        <v>55</v>
      </c>
      <c r="E35" s="5" t="s">
        <v>56</v>
      </c>
      <c r="F35" s="5" t="s">
        <v>62</v>
      </c>
      <c r="G35" s="6">
        <f>G36+G37</f>
        <v>470</v>
      </c>
      <c r="H35" s="6">
        <f t="shared" ref="H35:I35" si="6">H36+H37</f>
        <v>470</v>
      </c>
      <c r="I35" s="6">
        <f t="shared" si="6"/>
        <v>470</v>
      </c>
    </row>
    <row r="36" spans="2:9" ht="118.5" customHeight="1">
      <c r="B36" s="13" t="s">
        <v>30</v>
      </c>
      <c r="C36" s="7" t="s">
        <v>15</v>
      </c>
      <c r="D36" s="8" t="s">
        <v>55</v>
      </c>
      <c r="E36" s="8" t="s">
        <v>56</v>
      </c>
      <c r="F36" s="8" t="s">
        <v>63</v>
      </c>
      <c r="G36" s="9">
        <f>район!G36</f>
        <v>400</v>
      </c>
      <c r="H36" s="9">
        <f>район!H36</f>
        <v>400</v>
      </c>
      <c r="I36" s="9">
        <f>район!I36</f>
        <v>400</v>
      </c>
    </row>
    <row r="37" spans="2:9" ht="151.5" customHeight="1">
      <c r="B37" s="13" t="s">
        <v>49</v>
      </c>
      <c r="C37" s="7" t="s">
        <v>15</v>
      </c>
      <c r="D37" s="8" t="s">
        <v>55</v>
      </c>
      <c r="E37" s="8" t="s">
        <v>56</v>
      </c>
      <c r="F37" s="8" t="s">
        <v>64</v>
      </c>
      <c r="G37" s="9">
        <f>район!G37</f>
        <v>70</v>
      </c>
      <c r="H37" s="9">
        <f>район!H37</f>
        <v>70</v>
      </c>
      <c r="I37" s="9">
        <f>район!I37</f>
        <v>70</v>
      </c>
    </row>
    <row r="38" spans="2:9" ht="59.25" customHeight="1">
      <c r="B38" s="48" t="s">
        <v>31</v>
      </c>
      <c r="C38" s="4" t="s">
        <v>15</v>
      </c>
      <c r="D38" s="5" t="s">
        <v>55</v>
      </c>
      <c r="E38" s="50" t="s">
        <v>92</v>
      </c>
      <c r="F38" s="50" t="s">
        <v>65</v>
      </c>
      <c r="G38" s="6">
        <f>G40+G41+G42+G44</f>
        <v>1962.7821099999999</v>
      </c>
      <c r="H38" s="6">
        <f t="shared" ref="H38:I38" si="7">H40+H41+H42+H44</f>
        <v>100</v>
      </c>
      <c r="I38" s="6">
        <f t="shared" si="7"/>
        <v>100</v>
      </c>
    </row>
    <row r="39" spans="2:9" ht="59.25" customHeight="1">
      <c r="B39" s="49"/>
      <c r="C39" s="4" t="s">
        <v>89</v>
      </c>
      <c r="D39" s="5" t="s">
        <v>90</v>
      </c>
      <c r="E39" s="51"/>
      <c r="F39" s="51"/>
      <c r="G39" s="6">
        <f>G43+G45</f>
        <v>7014.3364725000001</v>
      </c>
      <c r="H39" s="6">
        <f t="shared" ref="H39:I39" si="8">H43+H45</f>
        <v>0</v>
      </c>
      <c r="I39" s="6">
        <f t="shared" si="8"/>
        <v>0</v>
      </c>
    </row>
    <row r="40" spans="2:9" ht="81" customHeight="1">
      <c r="B40" s="13" t="s">
        <v>32</v>
      </c>
      <c r="C40" s="7" t="s">
        <v>15</v>
      </c>
      <c r="D40" s="8" t="s">
        <v>55</v>
      </c>
      <c r="E40" s="8" t="s">
        <v>56</v>
      </c>
      <c r="F40" s="8" t="s">
        <v>66</v>
      </c>
      <c r="G40" s="9">
        <f>район!G40</f>
        <v>100</v>
      </c>
      <c r="H40" s="9">
        <f>район!H40</f>
        <v>100</v>
      </c>
      <c r="I40" s="9">
        <f>район!I40</f>
        <v>100</v>
      </c>
    </row>
    <row r="41" spans="2:9" ht="56.25">
      <c r="B41" s="13" t="s">
        <v>33</v>
      </c>
      <c r="C41" s="7" t="s">
        <v>15</v>
      </c>
      <c r="D41" s="8" t="s">
        <v>55</v>
      </c>
      <c r="E41" s="8" t="s">
        <v>56</v>
      </c>
      <c r="F41" s="8" t="s">
        <v>67</v>
      </c>
      <c r="G41" s="9">
        <f>район!G41</f>
        <v>0</v>
      </c>
      <c r="H41" s="9">
        <f>район!H41</f>
        <v>0</v>
      </c>
      <c r="I41" s="9">
        <f>район!I41</f>
        <v>0</v>
      </c>
    </row>
    <row r="42" spans="2:9" ht="60.75" customHeight="1">
      <c r="B42" s="66" t="s">
        <v>39</v>
      </c>
      <c r="C42" s="7" t="s">
        <v>15</v>
      </c>
      <c r="D42" s="8" t="s">
        <v>55</v>
      </c>
      <c r="E42" s="75" t="s">
        <v>57</v>
      </c>
      <c r="F42" s="75" t="s">
        <v>68</v>
      </c>
      <c r="G42" s="9">
        <f>район!G42+край!G35</f>
        <v>1812.7821099999999</v>
      </c>
      <c r="H42" s="9">
        <f>район!H42+край!H35</f>
        <v>0</v>
      </c>
      <c r="I42" s="9">
        <f>район!I42+край!I35</f>
        <v>0</v>
      </c>
    </row>
    <row r="43" spans="2:9" ht="60.75" customHeight="1">
      <c r="B43" s="67"/>
      <c r="C43" s="7" t="s">
        <v>89</v>
      </c>
      <c r="D43" s="8" t="s">
        <v>90</v>
      </c>
      <c r="E43" s="75"/>
      <c r="F43" s="75"/>
      <c r="G43" s="9">
        <f>район!G43+край!G36</f>
        <v>6653.7823724999998</v>
      </c>
      <c r="H43" s="9">
        <f>район!H43+край!H36</f>
        <v>0</v>
      </c>
      <c r="I43" s="9">
        <f>район!I43+край!I36</f>
        <v>0</v>
      </c>
    </row>
    <row r="44" spans="2:9" ht="78" customHeight="1">
      <c r="B44" s="13" t="s">
        <v>50</v>
      </c>
      <c r="C44" s="7" t="s">
        <v>15</v>
      </c>
      <c r="D44" s="8" t="s">
        <v>55</v>
      </c>
      <c r="E44" s="8" t="s">
        <v>56</v>
      </c>
      <c r="F44" s="8" t="s">
        <v>69</v>
      </c>
      <c r="G44" s="9">
        <f>район!G44+край!G37+федер!G20</f>
        <v>50</v>
      </c>
      <c r="H44" s="9">
        <f>район!H44+край!H37+федер!H20</f>
        <v>0</v>
      </c>
      <c r="I44" s="9">
        <f>район!I44+край!I37+федер!I20</f>
        <v>0</v>
      </c>
    </row>
    <row r="45" spans="2:9" ht="78" customHeight="1">
      <c r="B45" s="13" t="s">
        <v>87</v>
      </c>
      <c r="C45" s="7" t="s">
        <v>89</v>
      </c>
      <c r="D45" s="8" t="s">
        <v>90</v>
      </c>
      <c r="E45" s="8" t="s">
        <v>56</v>
      </c>
      <c r="F45" s="5" t="s">
        <v>96</v>
      </c>
      <c r="G45" s="9">
        <f>край!G38</f>
        <v>360.55410000000001</v>
      </c>
      <c r="H45" s="9">
        <f>край!H38</f>
        <v>0</v>
      </c>
      <c r="I45" s="9">
        <f>край!I38</f>
        <v>0</v>
      </c>
    </row>
    <row r="46" spans="2:9" ht="93" customHeight="1">
      <c r="B46" s="12" t="s">
        <v>34</v>
      </c>
      <c r="C46" s="4" t="s">
        <v>15</v>
      </c>
      <c r="D46" s="5" t="s">
        <v>55</v>
      </c>
      <c r="E46" s="5" t="s">
        <v>56</v>
      </c>
      <c r="F46" s="5" t="s">
        <v>73</v>
      </c>
      <c r="G46" s="6">
        <f>G47</f>
        <v>0</v>
      </c>
      <c r="H46" s="6">
        <f t="shared" ref="H46:I46" si="9">H47</f>
        <v>0</v>
      </c>
      <c r="I46" s="6">
        <f t="shared" si="9"/>
        <v>0</v>
      </c>
    </row>
    <row r="47" spans="2:9" ht="85.5" customHeight="1">
      <c r="B47" s="13" t="s">
        <v>35</v>
      </c>
      <c r="C47" s="7" t="s">
        <v>15</v>
      </c>
      <c r="D47" s="8" t="s">
        <v>55</v>
      </c>
      <c r="E47" s="8" t="s">
        <v>56</v>
      </c>
      <c r="F47" s="8" t="s">
        <v>70</v>
      </c>
      <c r="G47" s="9">
        <f>район!G46+край!G40+федер!G22</f>
        <v>0</v>
      </c>
      <c r="H47" s="9">
        <f>район!H46+край!H40+федер!H22</f>
        <v>0</v>
      </c>
      <c r="I47" s="9">
        <f>район!I46+край!I40+федер!I22</f>
        <v>0</v>
      </c>
    </row>
    <row r="48" spans="2:9" ht="102.75" customHeight="1">
      <c r="B48" s="37" t="s">
        <v>88</v>
      </c>
      <c r="C48" s="4" t="s">
        <v>15</v>
      </c>
      <c r="D48" s="32" t="s">
        <v>55</v>
      </c>
      <c r="E48" s="32" t="s">
        <v>56</v>
      </c>
      <c r="F48" s="32" t="s">
        <v>97</v>
      </c>
      <c r="G48" s="6">
        <f>G49</f>
        <v>498.70368000000002</v>
      </c>
      <c r="H48" s="6">
        <f t="shared" ref="H48:I48" si="10">H49</f>
        <v>0</v>
      </c>
      <c r="I48" s="6">
        <f t="shared" si="10"/>
        <v>0</v>
      </c>
    </row>
    <row r="49" spans="2:9" ht="66" customHeight="1">
      <c r="B49" s="33" t="s">
        <v>93</v>
      </c>
      <c r="C49" s="7" t="s">
        <v>15</v>
      </c>
      <c r="D49" s="38" t="s">
        <v>55</v>
      </c>
      <c r="E49" s="38" t="s">
        <v>56</v>
      </c>
      <c r="F49" s="38" t="s">
        <v>97</v>
      </c>
      <c r="G49" s="9">
        <f>район!G47+край!G41</f>
        <v>498.70368000000002</v>
      </c>
      <c r="H49" s="9">
        <f>район!H47+край!H41</f>
        <v>0</v>
      </c>
      <c r="I49" s="9">
        <f>район!I47+край!I41</f>
        <v>0</v>
      </c>
    </row>
    <row r="50" spans="2:9" ht="54" customHeight="1">
      <c r="B50" s="52" t="s">
        <v>36</v>
      </c>
      <c r="C50" s="10" t="s">
        <v>7</v>
      </c>
      <c r="D50" s="64" t="s">
        <v>55</v>
      </c>
      <c r="E50" s="64" t="s">
        <v>56</v>
      </c>
      <c r="F50" s="64" t="s">
        <v>72</v>
      </c>
      <c r="G50" s="11">
        <f>G51</f>
        <v>670</v>
      </c>
      <c r="H50" s="11">
        <f t="shared" ref="H50:I50" si="11">H51</f>
        <v>720</v>
      </c>
      <c r="I50" s="11">
        <f t="shared" si="11"/>
        <v>720</v>
      </c>
    </row>
    <row r="51" spans="2:9" ht="54" customHeight="1">
      <c r="B51" s="54"/>
      <c r="C51" s="10" t="s">
        <v>15</v>
      </c>
      <c r="D51" s="77"/>
      <c r="E51" s="77"/>
      <c r="F51" s="77"/>
      <c r="G51" s="11">
        <f>G52+G55</f>
        <v>670</v>
      </c>
      <c r="H51" s="11">
        <f>H52+H55</f>
        <v>720</v>
      </c>
      <c r="I51" s="11">
        <f>I52+I55</f>
        <v>720</v>
      </c>
    </row>
    <row r="52" spans="2:9" ht="141" customHeight="1">
      <c r="B52" s="27" t="s">
        <v>37</v>
      </c>
      <c r="C52" s="4" t="s">
        <v>15</v>
      </c>
      <c r="D52" s="5" t="s">
        <v>55</v>
      </c>
      <c r="E52" s="5" t="s">
        <v>56</v>
      </c>
      <c r="F52" s="5" t="s">
        <v>71</v>
      </c>
      <c r="G52" s="6">
        <f>SUM(G53:G54)</f>
        <v>550</v>
      </c>
      <c r="H52" s="6">
        <f t="shared" ref="H52:I52" si="12">SUM(H53:H54)</f>
        <v>600</v>
      </c>
      <c r="I52" s="6">
        <f t="shared" si="12"/>
        <v>600</v>
      </c>
    </row>
    <row r="53" spans="2:9" ht="76.5" customHeight="1">
      <c r="B53" s="28" t="s">
        <v>38</v>
      </c>
      <c r="C53" s="7" t="s">
        <v>15</v>
      </c>
      <c r="D53" s="8" t="s">
        <v>55</v>
      </c>
      <c r="E53" s="8" t="s">
        <v>56</v>
      </c>
      <c r="F53" s="8" t="s">
        <v>74</v>
      </c>
      <c r="G53" s="9">
        <f>район!G52</f>
        <v>500</v>
      </c>
      <c r="H53" s="9">
        <f>район!H52</f>
        <v>500</v>
      </c>
      <c r="I53" s="9">
        <f>район!I52</f>
        <v>500</v>
      </c>
    </row>
    <row r="54" spans="2:9" ht="93.75">
      <c r="B54" s="28" t="s">
        <v>48</v>
      </c>
      <c r="C54" s="7" t="s">
        <v>15</v>
      </c>
      <c r="D54" s="8" t="s">
        <v>55</v>
      </c>
      <c r="E54" s="8" t="s">
        <v>56</v>
      </c>
      <c r="F54" s="8" t="s">
        <v>75</v>
      </c>
      <c r="G54" s="9">
        <f>район!G53</f>
        <v>50</v>
      </c>
      <c r="H54" s="9">
        <f>район!H53</f>
        <v>100</v>
      </c>
      <c r="I54" s="9">
        <f>район!I53</f>
        <v>100</v>
      </c>
    </row>
    <row r="55" spans="2:9" ht="75">
      <c r="B55" s="27" t="s">
        <v>40</v>
      </c>
      <c r="C55" s="4" t="s">
        <v>15</v>
      </c>
      <c r="D55" s="5" t="s">
        <v>55</v>
      </c>
      <c r="E55" s="5" t="s">
        <v>56</v>
      </c>
      <c r="F55" s="5" t="s">
        <v>76</v>
      </c>
      <c r="G55" s="6">
        <f>SUM(G56:G57)</f>
        <v>120</v>
      </c>
      <c r="H55" s="6">
        <f t="shared" ref="H55:I55" si="13">SUM(H56:H57)</f>
        <v>120</v>
      </c>
      <c r="I55" s="6">
        <f t="shared" si="13"/>
        <v>120</v>
      </c>
    </row>
    <row r="56" spans="2:9" ht="112.5">
      <c r="B56" s="28" t="s">
        <v>54</v>
      </c>
      <c r="C56" s="7" t="s">
        <v>15</v>
      </c>
      <c r="D56" s="8" t="s">
        <v>55</v>
      </c>
      <c r="E56" s="8" t="s">
        <v>56</v>
      </c>
      <c r="F56" s="8" t="s">
        <v>77</v>
      </c>
      <c r="G56" s="9">
        <f>район!G55</f>
        <v>50</v>
      </c>
      <c r="H56" s="9">
        <f>район!H55</f>
        <v>50</v>
      </c>
      <c r="I56" s="9">
        <f>район!I55</f>
        <v>50</v>
      </c>
    </row>
    <row r="57" spans="2:9" ht="112.5">
      <c r="B57" s="28" t="s">
        <v>41</v>
      </c>
      <c r="C57" s="7" t="s">
        <v>15</v>
      </c>
      <c r="D57" s="8" t="s">
        <v>55</v>
      </c>
      <c r="E57" s="8" t="s">
        <v>56</v>
      </c>
      <c r="F57" s="8" t="s">
        <v>78</v>
      </c>
      <c r="G57" s="9">
        <f>район!G56</f>
        <v>70</v>
      </c>
      <c r="H57" s="9">
        <f>район!H56</f>
        <v>70</v>
      </c>
      <c r="I57" s="9">
        <f>район!I56</f>
        <v>70</v>
      </c>
    </row>
    <row r="58" spans="2:9" ht="60" customHeight="1">
      <c r="B58" s="52" t="s">
        <v>42</v>
      </c>
      <c r="C58" s="10" t="s">
        <v>7</v>
      </c>
      <c r="D58" s="64" t="s">
        <v>55</v>
      </c>
      <c r="E58" s="64" t="s">
        <v>56</v>
      </c>
      <c r="F58" s="64" t="s">
        <v>79</v>
      </c>
      <c r="G58" s="11">
        <f>G59</f>
        <v>115</v>
      </c>
      <c r="H58" s="11">
        <f t="shared" ref="H58:I58" si="14">H59</f>
        <v>115</v>
      </c>
      <c r="I58" s="11">
        <f t="shared" si="14"/>
        <v>115</v>
      </c>
    </row>
    <row r="59" spans="2:9" ht="60" customHeight="1">
      <c r="B59" s="54"/>
      <c r="C59" s="10" t="s">
        <v>15</v>
      </c>
      <c r="D59" s="77"/>
      <c r="E59" s="77"/>
      <c r="F59" s="77"/>
      <c r="G59" s="11">
        <f>G60+G63</f>
        <v>115</v>
      </c>
      <c r="H59" s="11">
        <f t="shared" ref="H59:I59" si="15">H60+H63</f>
        <v>115</v>
      </c>
      <c r="I59" s="11">
        <f t="shared" si="15"/>
        <v>115</v>
      </c>
    </row>
    <row r="60" spans="2:9" ht="94.5" customHeight="1">
      <c r="B60" s="29" t="s">
        <v>51</v>
      </c>
      <c r="C60" s="4" t="s">
        <v>15</v>
      </c>
      <c r="D60" s="5" t="s">
        <v>55</v>
      </c>
      <c r="E60" s="5" t="s">
        <v>56</v>
      </c>
      <c r="F60" s="5" t="s">
        <v>80</v>
      </c>
      <c r="G60" s="6">
        <f>SUM(G61:G62)</f>
        <v>70</v>
      </c>
      <c r="H60" s="6">
        <f t="shared" ref="H60:I60" si="16">SUM(H61:H62)</f>
        <v>70</v>
      </c>
      <c r="I60" s="6">
        <f t="shared" si="16"/>
        <v>70</v>
      </c>
    </row>
    <row r="61" spans="2:9" ht="96.75" customHeight="1">
      <c r="B61" s="30" t="s">
        <v>43</v>
      </c>
      <c r="C61" s="7" t="s">
        <v>15</v>
      </c>
      <c r="D61" s="8" t="s">
        <v>55</v>
      </c>
      <c r="E61" s="8" t="s">
        <v>56</v>
      </c>
      <c r="F61" s="8" t="s">
        <v>81</v>
      </c>
      <c r="G61" s="9">
        <f>район!G60</f>
        <v>50</v>
      </c>
      <c r="H61" s="9">
        <f>район!H60</f>
        <v>50</v>
      </c>
      <c r="I61" s="9">
        <f>район!I60</f>
        <v>50</v>
      </c>
    </row>
    <row r="62" spans="2:9" ht="98.25" customHeight="1">
      <c r="B62" s="30" t="s">
        <v>44</v>
      </c>
      <c r="C62" s="7" t="s">
        <v>15</v>
      </c>
      <c r="D62" s="8" t="s">
        <v>55</v>
      </c>
      <c r="E62" s="8" t="s">
        <v>56</v>
      </c>
      <c r="F62" s="8" t="s">
        <v>82</v>
      </c>
      <c r="G62" s="9">
        <f>район!G61</f>
        <v>20</v>
      </c>
      <c r="H62" s="9">
        <f>район!H61</f>
        <v>20</v>
      </c>
      <c r="I62" s="9">
        <f>район!I61</f>
        <v>20</v>
      </c>
    </row>
    <row r="63" spans="2:9" ht="114.75" customHeight="1">
      <c r="B63" s="29" t="s">
        <v>45</v>
      </c>
      <c r="C63" s="4" t="s">
        <v>15</v>
      </c>
      <c r="D63" s="5" t="s">
        <v>55</v>
      </c>
      <c r="E63" s="5" t="s">
        <v>56</v>
      </c>
      <c r="F63" s="5" t="s">
        <v>83</v>
      </c>
      <c r="G63" s="6">
        <f>SUM(G64:G65)</f>
        <v>45</v>
      </c>
      <c r="H63" s="6">
        <f t="shared" ref="H63:I63" si="17">SUM(H64:H65)</f>
        <v>45</v>
      </c>
      <c r="I63" s="6">
        <f t="shared" si="17"/>
        <v>45</v>
      </c>
    </row>
    <row r="64" spans="2:9" ht="93.75">
      <c r="B64" s="30" t="s">
        <v>52</v>
      </c>
      <c r="C64" s="7" t="s">
        <v>15</v>
      </c>
      <c r="D64" s="8" t="s">
        <v>55</v>
      </c>
      <c r="E64" s="8" t="s">
        <v>56</v>
      </c>
      <c r="F64" s="8" t="s">
        <v>84</v>
      </c>
      <c r="G64" s="9">
        <f>район!G63</f>
        <v>10</v>
      </c>
      <c r="H64" s="9">
        <f>район!H63</f>
        <v>10</v>
      </c>
      <c r="I64" s="9">
        <f>район!I63</f>
        <v>10</v>
      </c>
    </row>
    <row r="65" spans="2:9" ht="96" customHeight="1">
      <c r="B65" s="30" t="s">
        <v>53</v>
      </c>
      <c r="C65" s="7" t="s">
        <v>15</v>
      </c>
      <c r="D65" s="8" t="s">
        <v>55</v>
      </c>
      <c r="E65" s="8" t="s">
        <v>56</v>
      </c>
      <c r="F65" s="8" t="s">
        <v>85</v>
      </c>
      <c r="G65" s="9">
        <f>район!G64</f>
        <v>35</v>
      </c>
      <c r="H65" s="9">
        <f>район!H64</f>
        <v>35</v>
      </c>
      <c r="I65" s="9">
        <f>район!I64</f>
        <v>35</v>
      </c>
    </row>
  </sheetData>
  <mergeCells count="27">
    <mergeCell ref="B20:I20"/>
    <mergeCell ref="B21:I21"/>
    <mergeCell ref="B22:I22"/>
    <mergeCell ref="B24:B25"/>
    <mergeCell ref="C24:C25"/>
    <mergeCell ref="D24:F24"/>
    <mergeCell ref="G24:I24"/>
    <mergeCell ref="B58:B59"/>
    <mergeCell ref="B42:B43"/>
    <mergeCell ref="B38:B39"/>
    <mergeCell ref="B30:B32"/>
    <mergeCell ref="F30:F32"/>
    <mergeCell ref="F58:F59"/>
    <mergeCell ref="D50:D51"/>
    <mergeCell ref="F50:F51"/>
    <mergeCell ref="E58:E59"/>
    <mergeCell ref="E50:E51"/>
    <mergeCell ref="D58:D59"/>
    <mergeCell ref="B27:B29"/>
    <mergeCell ref="E27:E29"/>
    <mergeCell ref="F27:F29"/>
    <mergeCell ref="B50:B51"/>
    <mergeCell ref="E42:E43"/>
    <mergeCell ref="F42:F43"/>
    <mergeCell ref="E38:E39"/>
    <mergeCell ref="F38:F39"/>
    <mergeCell ref="E30:E32"/>
  </mergeCells>
  <pageMargins left="1.2598425196850394" right="0.23622047244094491" top="0.27559055118110237" bottom="0.39370078740157483" header="0.15748031496062992" footer="0.31496062992125984"/>
  <pageSetup paperSize="9" scale="63" fitToHeight="3" orientation="portrait" r:id="rId1"/>
  <headerFooter differentFirst="1">
    <oddHeader>&amp;C&amp;P</oddHeader>
  </headerFooter>
  <rowBreaks count="4" manualBreakCount="4">
    <brk id="43" max="8" man="1"/>
    <brk id="52" max="8" man="1"/>
    <brk id="57" max="16383" man="1"/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view="pageBreakPreview" zoomScale="70" zoomScaleNormal="75" zoomScaleSheetLayoutView="70" workbookViewId="0">
      <selection activeCell="F19" sqref="F19"/>
    </sheetView>
  </sheetViews>
  <sheetFormatPr defaultColWidth="20.140625" defaultRowHeight="18.75"/>
  <cols>
    <col min="1" max="1" width="1.42578125" style="3" customWidth="1"/>
    <col min="2" max="2" width="41.42578125" style="3" customWidth="1"/>
    <col min="3" max="3" width="21.85546875" style="3" customWidth="1"/>
    <col min="4" max="5" width="9.140625" style="1" customWidth="1"/>
    <col min="6" max="6" width="13.5703125" style="1" customWidth="1"/>
    <col min="7" max="9" width="13.42578125" style="3" customWidth="1"/>
    <col min="10" max="16384" width="20.140625" style="3"/>
  </cols>
  <sheetData>
    <row r="1" spans="2:10" s="14" customFormat="1" ht="18" customHeight="1">
      <c r="D1" s="1"/>
      <c r="E1" s="2"/>
      <c r="F1" s="1"/>
    </row>
    <row r="2" spans="2:10">
      <c r="E2" s="2" t="s">
        <v>24</v>
      </c>
      <c r="F2" s="3"/>
    </row>
    <row r="3" spans="2:10">
      <c r="E3" s="19" t="s">
        <v>10</v>
      </c>
      <c r="F3" s="3"/>
    </row>
    <row r="4" spans="2:10">
      <c r="E4" s="19" t="s">
        <v>19</v>
      </c>
      <c r="F4" s="3"/>
    </row>
    <row r="5" spans="2:10">
      <c r="E5" s="19" t="s">
        <v>20</v>
      </c>
      <c r="F5" s="3"/>
    </row>
    <row r="6" spans="2:10">
      <c r="E6" s="19" t="s">
        <v>21</v>
      </c>
      <c r="F6" s="3"/>
    </row>
    <row r="7" spans="2:10" ht="9" customHeight="1">
      <c r="E7" s="2"/>
      <c r="F7" s="3"/>
    </row>
    <row r="8" spans="2:10">
      <c r="B8" s="78" t="s">
        <v>11</v>
      </c>
      <c r="C8" s="78"/>
      <c r="D8" s="78"/>
      <c r="E8" s="78"/>
      <c r="F8" s="78"/>
      <c r="G8" s="78"/>
      <c r="H8" s="78"/>
      <c r="I8" s="78"/>
    </row>
    <row r="9" spans="2:10" ht="18.75" customHeight="1">
      <c r="B9" s="61" t="s">
        <v>22</v>
      </c>
      <c r="C9" s="61"/>
      <c r="D9" s="61"/>
      <c r="E9" s="61"/>
      <c r="F9" s="61"/>
      <c r="G9" s="61"/>
      <c r="H9" s="61"/>
      <c r="I9" s="61"/>
    </row>
    <row r="10" spans="2:10">
      <c r="B10" s="78" t="s">
        <v>13</v>
      </c>
      <c r="C10" s="78"/>
      <c r="D10" s="78"/>
      <c r="E10" s="78"/>
      <c r="F10" s="78"/>
      <c r="G10" s="78"/>
      <c r="H10" s="78"/>
      <c r="I10" s="78"/>
    </row>
    <row r="11" spans="2:10" ht="15" customHeight="1"/>
    <row r="12" spans="2:10" s="23" customFormat="1" ht="54" customHeight="1">
      <c r="B12" s="58" t="s">
        <v>0</v>
      </c>
      <c r="C12" s="58" t="s">
        <v>8</v>
      </c>
      <c r="D12" s="79" t="s">
        <v>1</v>
      </c>
      <c r="E12" s="80"/>
      <c r="F12" s="81"/>
      <c r="G12" s="82" t="s">
        <v>5</v>
      </c>
      <c r="H12" s="83"/>
      <c r="I12" s="84"/>
    </row>
    <row r="13" spans="2:10" s="23" customFormat="1" ht="54" customHeight="1">
      <c r="B13" s="60"/>
      <c r="C13" s="60"/>
      <c r="D13" s="24" t="s">
        <v>2</v>
      </c>
      <c r="E13" s="24" t="s">
        <v>3</v>
      </c>
      <c r="F13" s="24" t="s">
        <v>4</v>
      </c>
      <c r="G13" s="22" t="s">
        <v>6</v>
      </c>
      <c r="H13" s="22" t="s">
        <v>46</v>
      </c>
      <c r="I13" s="22" t="s">
        <v>47</v>
      </c>
    </row>
    <row r="14" spans="2:10" s="23" customFormat="1" ht="21" customHeight="1">
      <c r="B14" s="22">
        <v>1</v>
      </c>
      <c r="C14" s="22">
        <v>2</v>
      </c>
      <c r="D14" s="25" t="s">
        <v>16</v>
      </c>
      <c r="E14" s="25" t="s">
        <v>17</v>
      </c>
      <c r="F14" s="25" t="s">
        <v>18</v>
      </c>
      <c r="G14" s="22">
        <v>6</v>
      </c>
      <c r="H14" s="22">
        <v>7</v>
      </c>
      <c r="I14" s="22">
        <v>8</v>
      </c>
    </row>
    <row r="15" spans="2:10" s="23" customFormat="1" ht="46.5" customHeight="1">
      <c r="B15" s="58" t="s">
        <v>25</v>
      </c>
      <c r="C15" s="22" t="s">
        <v>7</v>
      </c>
      <c r="D15" s="55" t="s">
        <v>55</v>
      </c>
      <c r="E15" s="55" t="s">
        <v>56</v>
      </c>
      <c r="F15" s="55" t="e">
        <f>'все источники'!F27:F28</f>
        <v>#VALUE!</v>
      </c>
      <c r="G15" s="17">
        <f>G16</f>
        <v>0</v>
      </c>
      <c r="H15" s="17">
        <f t="shared" ref="H15:I15" si="0">H16</f>
        <v>0</v>
      </c>
      <c r="I15" s="17">
        <f t="shared" si="0"/>
        <v>0</v>
      </c>
      <c r="J15" s="21"/>
    </row>
    <row r="16" spans="2:10" s="23" customFormat="1" ht="46.5" customHeight="1">
      <c r="B16" s="60"/>
      <c r="C16" s="22" t="s">
        <v>15</v>
      </c>
      <c r="D16" s="57"/>
      <c r="E16" s="57"/>
      <c r="F16" s="57"/>
      <c r="G16" s="17">
        <f>G17</f>
        <v>0</v>
      </c>
      <c r="H16" s="17">
        <f t="shared" ref="H16:I16" si="1">H17</f>
        <v>0</v>
      </c>
      <c r="I16" s="17">
        <f t="shared" si="1"/>
        <v>0</v>
      </c>
    </row>
    <row r="17" spans="2:9" s="23" customFormat="1" ht="33.75" customHeight="1">
      <c r="B17" s="52" t="s">
        <v>26</v>
      </c>
      <c r="C17" s="10" t="s">
        <v>7</v>
      </c>
      <c r="D17" s="64" t="s">
        <v>55</v>
      </c>
      <c r="E17" s="64" t="s">
        <v>56</v>
      </c>
      <c r="F17" s="64" t="s">
        <v>59</v>
      </c>
      <c r="G17" s="11">
        <f>G18</f>
        <v>0</v>
      </c>
      <c r="H17" s="11">
        <f t="shared" ref="H17:I17" si="2">H18</f>
        <v>0</v>
      </c>
      <c r="I17" s="11">
        <f t="shared" si="2"/>
        <v>0</v>
      </c>
    </row>
    <row r="18" spans="2:9" s="23" customFormat="1" ht="33.75" customHeight="1">
      <c r="B18" s="54"/>
      <c r="C18" s="10" t="s">
        <v>15</v>
      </c>
      <c r="D18" s="77"/>
      <c r="E18" s="77"/>
      <c r="F18" s="77"/>
      <c r="G18" s="11">
        <f>G19+G21</f>
        <v>0</v>
      </c>
      <c r="H18" s="11">
        <f t="shared" ref="H18:I18" si="3">H19+H21</f>
        <v>0</v>
      </c>
      <c r="I18" s="11">
        <f t="shared" si="3"/>
        <v>0</v>
      </c>
    </row>
    <row r="19" spans="2:9" s="26" customFormat="1" ht="116.25" customHeight="1">
      <c r="B19" s="12" t="s">
        <v>31</v>
      </c>
      <c r="C19" s="4" t="s">
        <v>15</v>
      </c>
      <c r="D19" s="5" t="str">
        <f>'все источники'!D38</f>
        <v>610</v>
      </c>
      <c r="E19" s="5" t="s">
        <v>56</v>
      </c>
      <c r="F19" s="5" t="str">
        <f>'все источники'!F38</f>
        <v>01 1 03 00000</v>
      </c>
      <c r="G19" s="6">
        <f>G20</f>
        <v>0</v>
      </c>
      <c r="H19" s="6">
        <f t="shared" ref="H19:I19" si="4">H20</f>
        <v>0</v>
      </c>
      <c r="I19" s="6">
        <f t="shared" si="4"/>
        <v>0</v>
      </c>
    </row>
    <row r="20" spans="2:9" s="26" customFormat="1" ht="78" customHeight="1">
      <c r="B20" s="13" t="s">
        <v>50</v>
      </c>
      <c r="C20" s="7" t="s">
        <v>15</v>
      </c>
      <c r="D20" s="8" t="str">
        <f>'все источники'!D44</f>
        <v>610</v>
      </c>
      <c r="E20" s="8" t="str">
        <f>'все источники'!E44</f>
        <v>1101</v>
      </c>
      <c r="F20" s="5" t="str">
        <f>'все источники'!F44</f>
        <v>01 1 03 41000</v>
      </c>
      <c r="G20" s="9">
        <v>0</v>
      </c>
      <c r="H20" s="9">
        <v>0</v>
      </c>
      <c r="I20" s="9">
        <v>0</v>
      </c>
    </row>
    <row r="21" spans="2:9" s="23" customFormat="1" ht="85.5" customHeight="1">
      <c r="B21" s="12" t="s">
        <v>34</v>
      </c>
      <c r="C21" s="4" t="s">
        <v>15</v>
      </c>
      <c r="D21" s="5" t="str">
        <f>'все источники'!D46</f>
        <v>610</v>
      </c>
      <c r="E21" s="5" t="str">
        <f>'все источники'!E46</f>
        <v>1101</v>
      </c>
      <c r="F21" s="5" t="str">
        <f>'все источники'!F46</f>
        <v>01 1 04 00000</v>
      </c>
      <c r="G21" s="6">
        <f>G22</f>
        <v>0</v>
      </c>
      <c r="H21" s="6">
        <f t="shared" ref="H21:I21" si="5">H22</f>
        <v>0</v>
      </c>
      <c r="I21" s="6">
        <f t="shared" si="5"/>
        <v>0</v>
      </c>
    </row>
    <row r="22" spans="2:9" s="23" customFormat="1" ht="85.5" customHeight="1">
      <c r="B22" s="13" t="s">
        <v>35</v>
      </c>
      <c r="C22" s="7" t="s">
        <v>15</v>
      </c>
      <c r="D22" s="5" t="str">
        <f>'все источники'!D47</f>
        <v>610</v>
      </c>
      <c r="E22" s="5" t="str">
        <f>'все источники'!E47</f>
        <v>1101</v>
      </c>
      <c r="F22" s="5" t="str">
        <f>'все источники'!F47</f>
        <v>01 1 04 SФ130</v>
      </c>
      <c r="G22" s="9">
        <v>0</v>
      </c>
      <c r="H22" s="9">
        <v>0</v>
      </c>
      <c r="I22" s="9">
        <v>0</v>
      </c>
    </row>
  </sheetData>
  <mergeCells count="15">
    <mergeCell ref="B8:I8"/>
    <mergeCell ref="B9:I9"/>
    <mergeCell ref="B10:I10"/>
    <mergeCell ref="B17:B18"/>
    <mergeCell ref="B15:B16"/>
    <mergeCell ref="B12:B13"/>
    <mergeCell ref="C12:C13"/>
    <mergeCell ref="D12:F12"/>
    <mergeCell ref="G12:I12"/>
    <mergeCell ref="D17:D18"/>
    <mergeCell ref="E17:E18"/>
    <mergeCell ref="F17:F18"/>
    <mergeCell ref="F15:F16"/>
    <mergeCell ref="E15:E16"/>
    <mergeCell ref="D15:D16"/>
  </mergeCells>
  <pageMargins left="0.39370078740157483" right="0.27559055118110237" top="0.74803149606299213" bottom="0.74803149606299213" header="0.51181102362204722" footer="0.31496062992125984"/>
  <pageSetup paperSize="9" scale="7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район</vt:lpstr>
      <vt:lpstr>край</vt:lpstr>
      <vt:lpstr>все источники</vt:lpstr>
      <vt:lpstr>Лист1</vt:lpstr>
      <vt:lpstr>Лист2</vt:lpstr>
      <vt:lpstr>федер</vt:lpstr>
      <vt:lpstr>'все источники'!Заголовки_для_печати</vt:lpstr>
      <vt:lpstr>край!Заголовки_для_печати</vt:lpstr>
      <vt:lpstr>район!Заголовки_для_печати</vt:lpstr>
      <vt:lpstr>федер!Заголовки_для_печати</vt:lpstr>
      <vt:lpstr>край!Область_печати</vt:lpstr>
      <vt:lpstr>федер!Область_печати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Ладейщикова</dc:creator>
  <cp:lastModifiedBy>Пользователь</cp:lastModifiedBy>
  <cp:lastPrinted>2020-03-12T08:26:05Z</cp:lastPrinted>
  <dcterms:created xsi:type="dcterms:W3CDTF">2017-10-05T10:22:35Z</dcterms:created>
  <dcterms:modified xsi:type="dcterms:W3CDTF">2020-03-18T10:04:03Z</dcterms:modified>
</cp:coreProperties>
</file>