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3" sheetId="7" r:id="rId1"/>
    <sheet name="4" sheetId="6" r:id="rId2"/>
    <sheet name="1" sheetId="4" r:id="rId3"/>
    <sheet name="2" sheetId="1" r:id="rId4"/>
  </sheets>
  <calcPr calcId="125725"/>
</workbook>
</file>

<file path=xl/calcChain.xml><?xml version="1.0" encoding="utf-8"?>
<calcChain xmlns="http://schemas.openxmlformats.org/spreadsheetml/2006/main">
  <c r="E122" i="7"/>
  <c r="D122"/>
  <c r="D42"/>
  <c r="D38"/>
  <c r="D53"/>
  <c r="F76"/>
  <c r="E75"/>
  <c r="F75" s="1"/>
  <c r="D75"/>
  <c r="F74"/>
  <c r="E73"/>
  <c r="F73" s="1"/>
  <c r="D73"/>
  <c r="D72"/>
  <c r="E42"/>
  <c r="F52"/>
  <c r="F51"/>
  <c r="E51"/>
  <c r="D51"/>
  <c r="F50"/>
  <c r="F49"/>
  <c r="E49"/>
  <c r="D49"/>
  <c r="F48"/>
  <c r="F47"/>
  <c r="E47"/>
  <c r="D47"/>
  <c r="F46"/>
  <c r="F45"/>
  <c r="E45"/>
  <c r="D45"/>
  <c r="G95" i="1"/>
  <c r="G91" s="1"/>
  <c r="F95"/>
  <c r="F91" s="1"/>
  <c r="G92"/>
  <c r="E12" i="7"/>
  <c r="F164" i="1"/>
  <c r="F14" i="7"/>
  <c r="F13"/>
  <c r="E13"/>
  <c r="D13"/>
  <c r="F17"/>
  <c r="F18"/>
  <c r="F19"/>
  <c r="F20"/>
  <c r="E19"/>
  <c r="D19"/>
  <c r="E17"/>
  <c r="D17"/>
  <c r="G164" i="1"/>
  <c r="H170"/>
  <c r="H171"/>
  <c r="H172"/>
  <c r="G171"/>
  <c r="G169"/>
  <c r="H169" s="1"/>
  <c r="F171"/>
  <c r="F169"/>
  <c r="H166"/>
  <c r="G165"/>
  <c r="F165"/>
  <c r="H148"/>
  <c r="H149"/>
  <c r="H150"/>
  <c r="H151"/>
  <c r="G150"/>
  <c r="G148"/>
  <c r="G147" s="1"/>
  <c r="H147" s="1"/>
  <c r="F150"/>
  <c r="F148"/>
  <c r="F147"/>
  <c r="F113"/>
  <c r="H122"/>
  <c r="H123"/>
  <c r="H124"/>
  <c r="H125"/>
  <c r="G124"/>
  <c r="G122"/>
  <c r="G121"/>
  <c r="G120" s="1"/>
  <c r="G119" s="1"/>
  <c r="H119" s="1"/>
  <c r="F124"/>
  <c r="F122"/>
  <c r="F121" s="1"/>
  <c r="F120" s="1"/>
  <c r="F119" s="1"/>
  <c r="G98"/>
  <c r="G100"/>
  <c r="H100" s="1"/>
  <c r="G102"/>
  <c r="G104"/>
  <c r="H104" s="1"/>
  <c r="H105"/>
  <c r="H98"/>
  <c r="H99"/>
  <c r="H101"/>
  <c r="H102"/>
  <c r="H103"/>
  <c r="F104"/>
  <c r="F102"/>
  <c r="F100"/>
  <c r="F98"/>
  <c r="D47" i="4"/>
  <c r="C47"/>
  <c r="C56"/>
  <c r="E73"/>
  <c r="D72"/>
  <c r="E72" s="1"/>
  <c r="C72"/>
  <c r="D60"/>
  <c r="E59"/>
  <c r="E60"/>
  <c r="E61"/>
  <c r="E62"/>
  <c r="C60"/>
  <c r="E58"/>
  <c r="D57"/>
  <c r="C57"/>
  <c r="E20"/>
  <c r="F148" i="7"/>
  <c r="E91"/>
  <c r="E80" s="1"/>
  <c r="D91"/>
  <c r="F95"/>
  <c r="F96"/>
  <c r="E95"/>
  <c r="D95"/>
  <c r="E147"/>
  <c r="F147" s="1"/>
  <c r="D147"/>
  <c r="F133"/>
  <c r="E132"/>
  <c r="D132"/>
  <c r="F132" s="1"/>
  <c r="F92"/>
  <c r="F93"/>
  <c r="F94"/>
  <c r="E93"/>
  <c r="E92" s="1"/>
  <c r="D93"/>
  <c r="D92"/>
  <c r="F44"/>
  <c r="E43"/>
  <c r="D43"/>
  <c r="F77"/>
  <c r="F78"/>
  <c r="F79"/>
  <c r="E78"/>
  <c r="E77" s="1"/>
  <c r="D78"/>
  <c r="D77"/>
  <c r="F62"/>
  <c r="F63"/>
  <c r="F64"/>
  <c r="F65"/>
  <c r="F68"/>
  <c r="E67"/>
  <c r="E66" s="1"/>
  <c r="D67"/>
  <c r="D66" s="1"/>
  <c r="F66" s="1"/>
  <c r="E64"/>
  <c r="E63" s="1"/>
  <c r="D64"/>
  <c r="D63" s="1"/>
  <c r="E61"/>
  <c r="E60" s="1"/>
  <c r="D61"/>
  <c r="D60" s="1"/>
  <c r="F56"/>
  <c r="E55"/>
  <c r="E54" s="1"/>
  <c r="D55"/>
  <c r="D54"/>
  <c r="F15"/>
  <c r="F16"/>
  <c r="E15"/>
  <c r="D15"/>
  <c r="D12" s="1"/>
  <c r="H41" i="1"/>
  <c r="H42"/>
  <c r="G41"/>
  <c r="F41"/>
  <c r="H194"/>
  <c r="G193"/>
  <c r="G192"/>
  <c r="G191" s="1"/>
  <c r="G190" s="1"/>
  <c r="G189" s="1"/>
  <c r="F193"/>
  <c r="H193" s="1"/>
  <c r="F192"/>
  <c r="F191" s="1"/>
  <c r="F190" s="1"/>
  <c r="F189" s="1"/>
  <c r="H111"/>
  <c r="G110"/>
  <c r="G109" s="1"/>
  <c r="G108" s="1"/>
  <c r="G107" s="1"/>
  <c r="G106" s="1"/>
  <c r="F110"/>
  <c r="F109" s="1"/>
  <c r="F108" s="1"/>
  <c r="F107" s="1"/>
  <c r="F106" s="1"/>
  <c r="H168"/>
  <c r="G167"/>
  <c r="F167"/>
  <c r="G158"/>
  <c r="G157" s="1"/>
  <c r="G156" s="1"/>
  <c r="G155" s="1"/>
  <c r="F158"/>
  <c r="F157" s="1"/>
  <c r="F156" s="1"/>
  <c r="F155" s="1"/>
  <c r="H154"/>
  <c r="H159"/>
  <c r="G153"/>
  <c r="G152" s="1"/>
  <c r="F153"/>
  <c r="F152" s="1"/>
  <c r="H152" s="1"/>
  <c r="H143"/>
  <c r="G142"/>
  <c r="G141" s="1"/>
  <c r="F142"/>
  <c r="F141" s="1"/>
  <c r="H140"/>
  <c r="G139"/>
  <c r="G138" s="1"/>
  <c r="F139"/>
  <c r="F138" s="1"/>
  <c r="H137"/>
  <c r="G136"/>
  <c r="G135" s="1"/>
  <c r="H135" s="1"/>
  <c r="F136"/>
  <c r="F135" s="1"/>
  <c r="H131"/>
  <c r="G130"/>
  <c r="H130" s="1"/>
  <c r="F130"/>
  <c r="F129" s="1"/>
  <c r="G44"/>
  <c r="H55"/>
  <c r="H56"/>
  <c r="H57"/>
  <c r="H58"/>
  <c r="G57"/>
  <c r="G56"/>
  <c r="G55" s="1"/>
  <c r="F57"/>
  <c r="F56" s="1"/>
  <c r="F55" s="1"/>
  <c r="H97"/>
  <c r="G96"/>
  <c r="F96"/>
  <c r="E72" i="7" l="1"/>
  <c r="F67"/>
  <c r="F60"/>
  <c r="F61"/>
  <c r="F54"/>
  <c r="F55"/>
  <c r="F42"/>
  <c r="F43"/>
  <c r="F12"/>
  <c r="H164" i="1"/>
  <c r="H165"/>
  <c r="H121"/>
  <c r="H120"/>
  <c r="H95"/>
  <c r="D56" i="4"/>
  <c r="E56" s="1"/>
  <c r="E57"/>
  <c r="H192" i="1"/>
  <c r="H189"/>
  <c r="H191"/>
  <c r="F91" i="7"/>
  <c r="H138" i="1"/>
  <c r="H190"/>
  <c r="H106"/>
  <c r="H110"/>
  <c r="H107"/>
  <c r="H108"/>
  <c r="H109"/>
  <c r="H167"/>
  <c r="H155"/>
  <c r="H157"/>
  <c r="H156"/>
  <c r="H158"/>
  <c r="H153"/>
  <c r="H141"/>
  <c r="H142"/>
  <c r="H139"/>
  <c r="H136"/>
  <c r="G129"/>
  <c r="H96"/>
  <c r="E68" i="4"/>
  <c r="E69"/>
  <c r="E75"/>
  <c r="D65"/>
  <c r="C65"/>
  <c r="D74"/>
  <c r="C74"/>
  <c r="C28"/>
  <c r="F23" i="7"/>
  <c r="F26"/>
  <c r="F29"/>
  <c r="F33"/>
  <c r="F36"/>
  <c r="F41"/>
  <c r="F59"/>
  <c r="F71"/>
  <c r="F84"/>
  <c r="F86"/>
  <c r="F88"/>
  <c r="F90"/>
  <c r="F101"/>
  <c r="F105"/>
  <c r="F108"/>
  <c r="F109"/>
  <c r="F111"/>
  <c r="F115"/>
  <c r="F117"/>
  <c r="F119"/>
  <c r="F120"/>
  <c r="F121"/>
  <c r="F123"/>
  <c r="F125"/>
  <c r="F127"/>
  <c r="F129"/>
  <c r="F131"/>
  <c r="F136"/>
  <c r="F137"/>
  <c r="F139"/>
  <c r="F141"/>
  <c r="F143"/>
  <c r="F144"/>
  <c r="F146"/>
  <c r="E145"/>
  <c r="E142"/>
  <c r="E140"/>
  <c r="E138"/>
  <c r="E135"/>
  <c r="E130"/>
  <c r="E128"/>
  <c r="E126"/>
  <c r="E124"/>
  <c r="E118"/>
  <c r="E116"/>
  <c r="E114"/>
  <c r="E110"/>
  <c r="E107"/>
  <c r="E104"/>
  <c r="E103" s="1"/>
  <c r="E100"/>
  <c r="E99" s="1"/>
  <c r="E98" s="1"/>
  <c r="E89"/>
  <c r="E87"/>
  <c r="E85"/>
  <c r="E83"/>
  <c r="E70"/>
  <c r="E69" s="1"/>
  <c r="E58"/>
  <c r="E40"/>
  <c r="E39" s="1"/>
  <c r="E38" s="1"/>
  <c r="E35"/>
  <c r="E34" s="1"/>
  <c r="E32"/>
  <c r="E31" s="1"/>
  <c r="E28"/>
  <c r="E25"/>
  <c r="E24" s="1"/>
  <c r="E22"/>
  <c r="E21" s="1"/>
  <c r="D145"/>
  <c r="D142"/>
  <c r="D140"/>
  <c r="D138"/>
  <c r="D135"/>
  <c r="D130"/>
  <c r="D128"/>
  <c r="D126"/>
  <c r="D124"/>
  <c r="D118"/>
  <c r="D116"/>
  <c r="D114"/>
  <c r="D110"/>
  <c r="D107"/>
  <c r="D104"/>
  <c r="D103" s="1"/>
  <c r="D100"/>
  <c r="D99" s="1"/>
  <c r="D98" s="1"/>
  <c r="D89"/>
  <c r="D82" s="1"/>
  <c r="D87"/>
  <c r="D85"/>
  <c r="D83"/>
  <c r="D70"/>
  <c r="D69" s="1"/>
  <c r="D58"/>
  <c r="D57" s="1"/>
  <c r="D40"/>
  <c r="D39" s="1"/>
  <c r="D35"/>
  <c r="D34" s="1"/>
  <c r="D32"/>
  <c r="D31" s="1"/>
  <c r="D28"/>
  <c r="D27" s="1"/>
  <c r="D25"/>
  <c r="D24" s="1"/>
  <c r="D11" s="1"/>
  <c r="D22"/>
  <c r="D21" s="1"/>
  <c r="F49" i="1"/>
  <c r="G49"/>
  <c r="D11" i="4"/>
  <c r="C11"/>
  <c r="C16"/>
  <c r="D16"/>
  <c r="F72" i="7" l="1"/>
  <c r="E53"/>
  <c r="E134"/>
  <c r="D134"/>
  <c r="E113"/>
  <c r="D113"/>
  <c r="D37"/>
  <c r="H129" i="1"/>
  <c r="E74" i="4"/>
  <c r="E82" i="7"/>
  <c r="D81"/>
  <c r="D80" s="1"/>
  <c r="D106"/>
  <c r="D102" s="1"/>
  <c r="D97" s="1"/>
  <c r="F140"/>
  <c r="F118"/>
  <c r="F128"/>
  <c r="F142"/>
  <c r="F69"/>
  <c r="F21"/>
  <c r="F103"/>
  <c r="F28"/>
  <c r="F34"/>
  <c r="F70"/>
  <c r="F58"/>
  <c r="F87"/>
  <c r="F39"/>
  <c r="F89"/>
  <c r="F107"/>
  <c r="F24"/>
  <c r="F31"/>
  <c r="F83"/>
  <c r="F110"/>
  <c r="F122"/>
  <c r="F138"/>
  <c r="F126"/>
  <c r="E27"/>
  <c r="F27" s="1"/>
  <c r="F85"/>
  <c r="F124"/>
  <c r="F130"/>
  <c r="F145"/>
  <c r="F100"/>
  <c r="F98"/>
  <c r="E57"/>
  <c r="F35"/>
  <c r="F22"/>
  <c r="E106"/>
  <c r="F114"/>
  <c r="F40"/>
  <c r="F32"/>
  <c r="F135"/>
  <c r="F99"/>
  <c r="F116"/>
  <c r="F104"/>
  <c r="F25"/>
  <c r="E30"/>
  <c r="D30"/>
  <c r="E11" i="4"/>
  <c r="E12"/>
  <c r="E16"/>
  <c r="E17"/>
  <c r="E18"/>
  <c r="E19"/>
  <c r="E23"/>
  <c r="E25"/>
  <c r="E26"/>
  <c r="E29"/>
  <c r="E31"/>
  <c r="E34"/>
  <c r="E38"/>
  <c r="E42"/>
  <c r="E46"/>
  <c r="E54"/>
  <c r="E55"/>
  <c r="E66"/>
  <c r="E67"/>
  <c r="E71"/>
  <c r="D70"/>
  <c r="D64"/>
  <c r="D53"/>
  <c r="D52" s="1"/>
  <c r="D51" s="1"/>
  <c r="D45"/>
  <c r="D44" s="1"/>
  <c r="D43"/>
  <c r="D41"/>
  <c r="D40" s="1"/>
  <c r="D39" s="1"/>
  <c r="D37"/>
  <c r="D33"/>
  <c r="D32" s="1"/>
  <c r="D30"/>
  <c r="D28"/>
  <c r="E28" s="1"/>
  <c r="D27"/>
  <c r="D24"/>
  <c r="D22"/>
  <c r="D15"/>
  <c r="D10"/>
  <c r="H16" i="1"/>
  <c r="H21"/>
  <c r="H27"/>
  <c r="H28"/>
  <c r="H32"/>
  <c r="H33"/>
  <c r="H34"/>
  <c r="H36"/>
  <c r="H38"/>
  <c r="H40"/>
  <c r="H48"/>
  <c r="H50"/>
  <c r="H52"/>
  <c r="H54"/>
  <c r="H62"/>
  <c r="H65"/>
  <c r="H71"/>
  <c r="H78"/>
  <c r="H84"/>
  <c r="H87"/>
  <c r="H94"/>
  <c r="H117"/>
  <c r="H118"/>
  <c r="H134"/>
  <c r="H146"/>
  <c r="H175"/>
  <c r="H178"/>
  <c r="H181"/>
  <c r="H185"/>
  <c r="H188"/>
  <c r="H200"/>
  <c r="H205"/>
  <c r="H206"/>
  <c r="H212"/>
  <c r="G211"/>
  <c r="G210" s="1"/>
  <c r="G209" s="1"/>
  <c r="G208" s="1"/>
  <c r="G207" s="1"/>
  <c r="G204"/>
  <c r="G203" s="1"/>
  <c r="G202" s="1"/>
  <c r="G199"/>
  <c r="G198" s="1"/>
  <c r="G187"/>
  <c r="G186" s="1"/>
  <c r="G184"/>
  <c r="G180"/>
  <c r="G179" s="1"/>
  <c r="G163" s="1"/>
  <c r="G177"/>
  <c r="G176" s="1"/>
  <c r="G174"/>
  <c r="G173" s="1"/>
  <c r="G145"/>
  <c r="G144" s="1"/>
  <c r="G133"/>
  <c r="G116"/>
  <c r="G115" s="1"/>
  <c r="G93"/>
  <c r="G86"/>
  <c r="G85" s="1"/>
  <c r="G83"/>
  <c r="G82" s="1"/>
  <c r="G77"/>
  <c r="G76" s="1"/>
  <c r="G75" s="1"/>
  <c r="G74" s="1"/>
  <c r="G73" s="1"/>
  <c r="G70"/>
  <c r="G64"/>
  <c r="G63" s="1"/>
  <c r="G61"/>
  <c r="G53"/>
  <c r="G51"/>
  <c r="H49"/>
  <c r="G47"/>
  <c r="G39"/>
  <c r="G37"/>
  <c r="G35"/>
  <c r="G31"/>
  <c r="G26"/>
  <c r="G25" s="1"/>
  <c r="G24" s="1"/>
  <c r="G23" s="1"/>
  <c r="G20"/>
  <c r="G19" s="1"/>
  <c r="G18" s="1"/>
  <c r="G17" s="1"/>
  <c r="G15"/>
  <c r="G14" s="1"/>
  <c r="G13" s="1"/>
  <c r="G12" s="1"/>
  <c r="F20"/>
  <c r="F19" s="1"/>
  <c r="F18" s="1"/>
  <c r="F17" s="1"/>
  <c r="F211"/>
  <c r="F210" s="1"/>
  <c r="F209" s="1"/>
  <c r="F208" s="1"/>
  <c r="F207" s="1"/>
  <c r="F204"/>
  <c r="F203" s="1"/>
  <c r="F202" s="1"/>
  <c r="F199"/>
  <c r="F198" s="1"/>
  <c r="F197" s="1"/>
  <c r="F196" s="1"/>
  <c r="F187"/>
  <c r="F186" s="1"/>
  <c r="F184"/>
  <c r="F183" s="1"/>
  <c r="F180"/>
  <c r="F179" s="1"/>
  <c r="F177"/>
  <c r="F176" s="1"/>
  <c r="F174"/>
  <c r="F173" s="1"/>
  <c r="F145"/>
  <c r="F144" s="1"/>
  <c r="F133"/>
  <c r="F132" s="1"/>
  <c r="F128" s="1"/>
  <c r="F116"/>
  <c r="F115" s="1"/>
  <c r="F114" s="1"/>
  <c r="F93"/>
  <c r="F92" s="1"/>
  <c r="F90" s="1"/>
  <c r="F86"/>
  <c r="F85" s="1"/>
  <c r="F83"/>
  <c r="F82" s="1"/>
  <c r="F77"/>
  <c r="F76" s="1"/>
  <c r="F75" s="1"/>
  <c r="F74" s="1"/>
  <c r="F73" s="1"/>
  <c r="F70"/>
  <c r="F69" s="1"/>
  <c r="F68" s="1"/>
  <c r="F67" s="1"/>
  <c r="F66" s="1"/>
  <c r="F64"/>
  <c r="F63" s="1"/>
  <c r="F61"/>
  <c r="F60" s="1"/>
  <c r="F53"/>
  <c r="F46" s="1"/>
  <c r="F51"/>
  <c r="F47"/>
  <c r="F39"/>
  <c r="F37"/>
  <c r="F35"/>
  <c r="F31"/>
  <c r="F26"/>
  <c r="F15"/>
  <c r="F14" s="1"/>
  <c r="F13" s="1"/>
  <c r="F12" s="1"/>
  <c r="D17" i="6"/>
  <c r="D16" s="1"/>
  <c r="D15" s="1"/>
  <c r="D13"/>
  <c r="D12" s="1"/>
  <c r="D11" s="1"/>
  <c r="C17"/>
  <c r="C16" s="1"/>
  <c r="C15" s="1"/>
  <c r="C13"/>
  <c r="C12" s="1"/>
  <c r="C11" s="1"/>
  <c r="C70" i="4"/>
  <c r="C64"/>
  <c r="C53"/>
  <c r="C52" s="1"/>
  <c r="C51" s="1"/>
  <c r="C45"/>
  <c r="C43"/>
  <c r="C41"/>
  <c r="C40" s="1"/>
  <c r="C37"/>
  <c r="C36" s="1"/>
  <c r="C35" s="1"/>
  <c r="C33"/>
  <c r="C32" s="1"/>
  <c r="C30"/>
  <c r="C27"/>
  <c r="C24"/>
  <c r="C22"/>
  <c r="C15"/>
  <c r="C10"/>
  <c r="E11" i="7" l="1"/>
  <c r="E10" s="1"/>
  <c r="F163" i="1"/>
  <c r="F127"/>
  <c r="F126" s="1"/>
  <c r="G30"/>
  <c r="G29" s="1"/>
  <c r="G22" s="1"/>
  <c r="F30"/>
  <c r="D35" i="4"/>
  <c r="D36"/>
  <c r="C50"/>
  <c r="C49" s="1"/>
  <c r="D50"/>
  <c r="E27"/>
  <c r="F57" i="7"/>
  <c r="F53"/>
  <c r="F134"/>
  <c r="D10"/>
  <c r="F106"/>
  <c r="D112"/>
  <c r="F113"/>
  <c r="E112"/>
  <c r="E102"/>
  <c r="E81"/>
  <c r="F82"/>
  <c r="F30"/>
  <c r="F38"/>
  <c r="H39" i="1"/>
  <c r="H207"/>
  <c r="H144"/>
  <c r="H70"/>
  <c r="F45"/>
  <c r="F44" s="1"/>
  <c r="H85"/>
  <c r="G69"/>
  <c r="G68" s="1"/>
  <c r="G67" s="1"/>
  <c r="G66" s="1"/>
  <c r="H66" s="1"/>
  <c r="H179"/>
  <c r="H174"/>
  <c r="H35"/>
  <c r="H53"/>
  <c r="H17"/>
  <c r="H37"/>
  <c r="H51"/>
  <c r="H61"/>
  <c r="H73"/>
  <c r="H92"/>
  <c r="H133"/>
  <c r="H173"/>
  <c r="H184"/>
  <c r="H74"/>
  <c r="H176"/>
  <c r="H186"/>
  <c r="H203"/>
  <c r="G197"/>
  <c r="H198"/>
  <c r="G114"/>
  <c r="G113" s="1"/>
  <c r="H115"/>
  <c r="G81"/>
  <c r="H209"/>
  <c r="H187"/>
  <c r="H116"/>
  <c r="G46"/>
  <c r="G183"/>
  <c r="H183" s="1"/>
  <c r="H204"/>
  <c r="H82"/>
  <c r="H75"/>
  <c r="H12"/>
  <c r="G60"/>
  <c r="H60" s="1"/>
  <c r="H208"/>
  <c r="H177"/>
  <c r="H77"/>
  <c r="H47"/>
  <c r="H199"/>
  <c r="H93"/>
  <c r="H210"/>
  <c r="H86"/>
  <c r="H63"/>
  <c r="G132"/>
  <c r="G128" s="1"/>
  <c r="H211"/>
  <c r="H180"/>
  <c r="H145"/>
  <c r="H83"/>
  <c r="H76"/>
  <c r="H64"/>
  <c r="H31"/>
  <c r="H26"/>
  <c r="F25"/>
  <c r="H18"/>
  <c r="H19"/>
  <c r="H20"/>
  <c r="H13"/>
  <c r="H14"/>
  <c r="H15"/>
  <c r="E45" i="4"/>
  <c r="E35"/>
  <c r="E10"/>
  <c r="D63"/>
  <c r="E32"/>
  <c r="E70"/>
  <c r="E30"/>
  <c r="E33"/>
  <c r="E40"/>
  <c r="C39"/>
  <c r="E39" s="1"/>
  <c r="E24"/>
  <c r="C63"/>
  <c r="E22"/>
  <c r="E64"/>
  <c r="E65"/>
  <c r="E43"/>
  <c r="D21"/>
  <c r="D9" s="1"/>
  <c r="E41"/>
  <c r="E53"/>
  <c r="E51"/>
  <c r="E52"/>
  <c r="C44"/>
  <c r="E44" s="1"/>
  <c r="E36"/>
  <c r="E37"/>
  <c r="C21"/>
  <c r="E15"/>
  <c r="F81" i="1"/>
  <c r="F80" s="1"/>
  <c r="F201"/>
  <c r="F195" s="1"/>
  <c r="F59"/>
  <c r="F89"/>
  <c r="F88" s="1"/>
  <c r="F182"/>
  <c r="D10" i="6"/>
  <c r="C10"/>
  <c r="D49" i="4" l="1"/>
  <c r="E49" s="1"/>
  <c r="C9"/>
  <c r="E9" s="1"/>
  <c r="D149" i="7"/>
  <c r="F112"/>
  <c r="F11"/>
  <c r="E37"/>
  <c r="F37" s="1"/>
  <c r="F80"/>
  <c r="F81"/>
  <c r="F10"/>
  <c r="E97"/>
  <c r="F97" s="1"/>
  <c r="F102"/>
  <c r="F112" i="1"/>
  <c r="H132"/>
  <c r="H114"/>
  <c r="H113"/>
  <c r="F79"/>
  <c r="F72" s="1"/>
  <c r="F43"/>
  <c r="H67"/>
  <c r="H68"/>
  <c r="H69"/>
  <c r="G182"/>
  <c r="H182" s="1"/>
  <c r="H163"/>
  <c r="G45"/>
  <c r="H46"/>
  <c r="G201"/>
  <c r="H201" s="1"/>
  <c r="H202"/>
  <c r="G196"/>
  <c r="H197"/>
  <c r="G59"/>
  <c r="H59" s="1"/>
  <c r="G80"/>
  <c r="G79" s="1"/>
  <c r="H81"/>
  <c r="G90"/>
  <c r="H91"/>
  <c r="F29"/>
  <c r="H30"/>
  <c r="F24"/>
  <c r="H25"/>
  <c r="E63" i="4"/>
  <c r="E21"/>
  <c r="E50"/>
  <c r="F162" i="1"/>
  <c r="F161" s="1"/>
  <c r="F160" s="1"/>
  <c r="D8" i="6"/>
  <c r="D9"/>
  <c r="C9"/>
  <c r="C8"/>
  <c r="D8" i="4" l="1"/>
  <c r="H29" i="1"/>
  <c r="E149" i="7"/>
  <c r="F149" s="1"/>
  <c r="G162" i="1"/>
  <c r="H162" s="1"/>
  <c r="G89"/>
  <c r="G88" s="1"/>
  <c r="H90"/>
  <c r="H80"/>
  <c r="G127"/>
  <c r="G126" s="1"/>
  <c r="H128"/>
  <c r="H196"/>
  <c r="G195"/>
  <c r="H195" s="1"/>
  <c r="H45"/>
  <c r="F23"/>
  <c r="F22" s="1"/>
  <c r="H24"/>
  <c r="C8" i="4"/>
  <c r="E8" l="1"/>
  <c r="G161" i="1"/>
  <c r="G160" s="1"/>
  <c r="H160" s="1"/>
  <c r="G43"/>
  <c r="G11" s="1"/>
  <c r="H44"/>
  <c r="H79"/>
  <c r="G72"/>
  <c r="H72" s="1"/>
  <c r="H88"/>
  <c r="H89"/>
  <c r="H127"/>
  <c r="H23"/>
  <c r="F11"/>
  <c r="F213" s="1"/>
  <c r="H161" l="1"/>
  <c r="H126"/>
  <c r="G112"/>
  <c r="H112" s="1"/>
  <c r="H43"/>
  <c r="H22"/>
  <c r="G213" l="1"/>
  <c r="H11"/>
  <c r="H213" l="1"/>
</calcChain>
</file>

<file path=xl/sharedStrings.xml><?xml version="1.0" encoding="utf-8"?>
<sst xmlns="http://schemas.openxmlformats.org/spreadsheetml/2006/main" count="864" uniqueCount="408">
  <si>
    <t>Приложение № 1</t>
  </si>
  <si>
    <t>Код</t>
  </si>
  <si>
    <t>2</t>
  </si>
  <si>
    <t>3</t>
  </si>
  <si>
    <t>000 850 00000 00 0000 000</t>
  </si>
  <si>
    <t>ДОХОДЫ БЮДЖЕТА-ВСЕГО</t>
  </si>
  <si>
    <t>000 100 00000 00 0000 000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</si>
  <si>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</si>
  <si>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</si>
  <si>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</si>
  <si>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</si>
  <si>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</si>
  <si>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</si>
  <si>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</si>
  <si>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</si>
  <si>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</si>
  <si>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</si>
  <si>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</si>
  <si>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</si>
  <si>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</si>
  <si>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</si>
  <si>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</si>
  <si>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</si>
  <si>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</si>
  <si>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</si>
  <si>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</si>
  <si>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</si>
  <si>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</si>
  <si>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 xml:space="preserve"> 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</si>
  <si>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</si>
  <si>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000 1 06 04000 02 0000 110</t>
  </si>
  <si>
    <t>Транспортный налог</t>
  </si>
  <si>
    <t xml:space="preserve"> 000 1 06 04011 02 0000 110</t>
  </si>
  <si>
    <t>Транспортный налог с организаций</t>
  </si>
  <si>
    <t xml:space="preserve"> 000 1 06 04012 02 0000 110</t>
  </si>
  <si>
    <t>Транспортный налог с физических лиц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</si>
  <si>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</si>
  <si>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</si>
  <si>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</si>
  <si>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</si>
  <si>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000 1 06 06033 10 0000 110</t>
  </si>
  <si>
    <t>Земельный налог с организаций,обладающих земельным участком,расположенным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</si>
  <si>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</si>
  <si>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</si>
  <si>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</si>
  <si>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</si>
  <si>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</si>
  <si>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</si>
  <si>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</si>
  <si>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</si>
  <si>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</si>
  <si>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</si>
  <si>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</si>
  <si>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ИМУЩЕСТВА,НАХОДЯЩЕГОСЯ В ГОСУДАРСТВЕННОЙ И МУНИЦИПАЛЬНОЙ СОБСТВЕННОСТИ</t>
  </si>
  <si>
    <t>000 1 11 05000 00 0000 120</t>
  </si>
  <si>
    <t>Доходы, полученные в виде арендной либо иной платы за переачу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</si>
  <si>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000 1 11 05030 00 0000 120</t>
  </si>
  <si>
    <t>Доходы от сдачи в аренду имущества, находящегося в оперативном управлении органом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</si>
  <si>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</si>
  <si>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Доходы,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</si>
  <si>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</si>
  <si>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</si>
  <si>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</si>
  <si>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</si>
  <si>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0001 13 02990 00 0000 130</t>
  </si>
  <si>
    <t>Прочие доходы от компенсации затрат государства</t>
  </si>
  <si>
    <t>000 1 13 02995 10 0000 130</t>
  </si>
  <si>
    <t>Прочие доходы от компенсации затрат бюджетов сельских поселений</t>
  </si>
  <si>
    <t>000 1 14 00000 00 0000 000</t>
  </si>
  <si>
    <t>ДОХОДЫ ОТ ПРОДАЖИ МАТЕРИАЛЬНЫХ И НЕМАТЕРИАЛЬНЫХ АКТИВОВ</t>
  </si>
  <si>
    <t>000 1 14 02000 00 0000 410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</si>
  <si>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</si>
  <si>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</si>
  <si>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</si>
  <si>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</si>
  <si>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</si>
  <si>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000 200 00000 00 0000 000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</si>
  <si>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</si>
  <si>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</si>
  <si>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</si>
  <si>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</si>
  <si>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бюджетной системы Российской Федерации</t>
  </si>
  <si>
    <t>000 2 02 15001 00 0000 151</t>
  </si>
  <si>
    <t>Дотации на выравнивание бюджетной обеспеченности</t>
  </si>
  <si>
    <t>000 2 02 15001 10 0000 151</t>
  </si>
  <si>
    <t>Дотации бюджетам сельских поселений на выравнивание бюджетной обеспеченности</t>
  </si>
  <si>
    <t xml:space="preserve">дотации из районного фонда финансовой поддержки сельских поселений </t>
  </si>
  <si>
    <t>дотации из регионального фонда финансовой поддержки сельских поселений</t>
  </si>
  <si>
    <t>000 2 02 30000 00 0000 151</t>
  </si>
  <si>
    <t>Субвенции бюджетам бюджетной системы Российской Федерации</t>
  </si>
  <si>
    <t>000 2 02 30024 00 0000 151</t>
  </si>
  <si>
    <t>Субвенции местным бюджетам на выполнение передаваемых полномочий субъектов Российской Федерации</t>
  </si>
  <si>
    <t>000 2 02 30024 10 0000 151</t>
  </si>
  <si>
    <t>Субвенции бюджетам сельских поселений на выполнение передаваемых полномочий субъектов Российской Федерации</t>
  </si>
  <si>
    <t>субвенции  бюджетам сельских поселений на предоставление мер социальной поддержки по оплате жилищно-коммунальных услуг отдельным категориям граждан, работающих и проживающих в сельской местности и поселках городского типа (рабочих поселках)</t>
  </si>
  <si>
    <t>субвенции бюджетам сельских поселений на выполнение передаваемых полномочий по составлению протоколов об административных правонарушениях</t>
  </si>
  <si>
    <t>000 2 02 35118 00 0000 151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</si>
  <si>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</si>
  <si>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</si>
  <si>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</si>
  <si>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Код классификации источников  финансирования дефицита </t>
  </si>
  <si>
    <t xml:space="preserve">Наименование кода классификации источников  финансирования дефицита </t>
  </si>
  <si>
    <t>01 00 00 00 00 0000 000</t>
  </si>
  <si>
    <t>ИСТОЧНИКИ ВНУТРЕННЕГО ФИНАНСИРОВАНИЯ ДЕФИЦИТА БЮДЖЕТА</t>
  </si>
  <si>
    <t>Изменение остатков средств</t>
  </si>
  <si>
    <t>01 05 00 00 00 0000 000</t>
  </si>
  <si>
    <t>Изменение остатков средств на счетах по учету средств бюджета</t>
  </si>
  <si>
    <t>10  05 00 00 00 0000 500</t>
  </si>
  <si>
    <t>Увеличение остатков средств бюджетов</t>
  </si>
  <si>
    <t>01 05 02 00 00 0000 510</t>
  </si>
  <si>
    <t>Увеличение прочих остатков средств бюджетов</t>
  </si>
  <si>
    <t>10  05 02 01 00 0000 510</t>
  </si>
  <si>
    <t>Увеличение прочих остатков денежных средств бюджетов</t>
  </si>
  <si>
    <t>01 05 02 01 10 0000  510</t>
  </si>
  <si>
    <t>Увеличение прочих остатков денежных средств бюджетов поселений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</si>
  <si>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</si>
  <si>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</si>
  <si>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</si>
  <si>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</si>
  <si>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</si>
  <si>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</si>
  <si>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</si>
  <si>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поселений</t>
  </si>
  <si>
    <t>Приложение № 3</t>
  </si>
  <si>
    <t>Уточненный план, тыс.рублей</t>
  </si>
  <si>
    <t>Фактически исполнено, тыс.рублей</t>
  </si>
  <si>
    <t>ЦСР</t>
  </si>
  <si>
    <t>ВР</t>
  </si>
  <si>
    <t>Наименование расходов</t>
  </si>
  <si>
    <t>`0100</t>
  </si>
  <si>
    <t>Общегосударственные вопросы</t>
  </si>
  <si>
    <t>`0103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</si>
  <si>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</si>
  <si>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90 0 00 00000</t>
  </si>
  <si>
    <t>Непрограммные мероприятия</t>
  </si>
  <si>
    <t>91 0 00 00000</t>
  </si>
  <si>
    <t xml:space="preserve">Обеспечение деятельности органов местного самоуправления </t>
  </si>
  <si>
    <t>91 0 00 00020</t>
  </si>
  <si>
    <t xml:space="preserve">Депутаты представительного органа муниципального образования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</si>
  <si>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</si>
  <si>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</si>
  <si>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`0102</t>
  </si>
  <si>
    <t>Функционирование высшего должностного лица субъекта Российской Федерации и муниципального образования</t>
  </si>
  <si>
    <t>91 0 00 00010</t>
  </si>
  <si>
    <t>Глава  муниципального образования</t>
  </si>
  <si>
    <t>`0104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</si>
  <si>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</si>
  <si>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04 0 00 00000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</si>
  <si>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Обеспечение безопасности населения и территории Поедугинского сельского поселения</t>
    </r>
    <r>
      <rPr>
        <sz val="11"/>
        <rFont val="Calibri"/>
        <family val="2"/>
        <charset val="204"/>
      </rPr>
      <t>»</t>
    </r>
  </si>
  <si>
    <t>04 2 00 00000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</si>
  <si>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Мероприятия по гражданской обороне, защите населения и территорий от чрезвычайных ситуаций природного и техногенного характера. Обеспечение первичных мер пожарной безопасности в границах населенных пунктов поселения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</si>
  <si>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04 2 02 00000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</si>
  <si>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первичных мер пожарной безопасности в границах населенных пунктов поселения</t>
    </r>
    <r>
      <rPr>
        <sz val="11"/>
        <rFont val="Calibri"/>
        <family val="2"/>
        <charset val="204"/>
      </rPr>
      <t>»</t>
    </r>
  </si>
  <si>
    <t>04 2 02 2Г030</t>
  </si>
  <si>
    <t>Обеспечение первичных мер пожарной безопасности на территории Поедугинского сельского поселения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</si>
  <si>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</si>
  <si>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</si>
  <si>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</si>
  <si>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</si>
  <si>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91 0 00 00030</t>
  </si>
  <si>
    <t xml:space="preserve">Обеспечение выполнения функций органами местного самоуправления </t>
  </si>
  <si>
    <t>91 0 00 00050</t>
  </si>
  <si>
    <t>Осуществление функций по контролю за исполнением бюджета</t>
  </si>
  <si>
    <t>500</t>
  </si>
  <si>
    <t>Межбюджетные трансферты</t>
  </si>
  <si>
    <t>91 0 00 00060</t>
  </si>
  <si>
    <t>Осуществление полномочий по кассовому обслуживанию бюджета поселения</t>
  </si>
  <si>
    <t>91 0 00 2П160</t>
  </si>
  <si>
    <t>Составление протоколов об административных правонарушениях</t>
  </si>
  <si>
    <t>92 0 00 00000</t>
  </si>
  <si>
    <t xml:space="preserve">Мероприятия, осуществляемые в рамках непрограммных направлений расходов </t>
  </si>
  <si>
    <t>`0113</t>
  </si>
  <si>
    <t>Другие общегосударственные вопросы</t>
  </si>
  <si>
    <t>03 0 00 00000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</si>
  <si>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Управление ресурсами Поедугинского сельского поселения</t>
    </r>
    <r>
      <rPr>
        <sz val="11"/>
        <rFont val="Calibri"/>
        <family val="2"/>
        <charset val="204"/>
      </rPr>
      <t>»</t>
    </r>
  </si>
  <si>
    <t>03 1 00 00000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</si>
  <si>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имуществом Поедугинского сельского поселения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</si>
  <si>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03 1 01 00000</t>
  </si>
  <si>
    <r>
      <t>Основное мероприятие «Эффективный учет и управление муниципальным имуществом</t>
    </r>
    <r>
      <rPr>
        <sz val="11"/>
        <rFont val="Calibri"/>
        <family val="2"/>
        <charset val="204"/>
      </rPr>
      <t>»</t>
    </r>
  </si>
  <si>
    <t>03 1 01 2В020</t>
  </si>
  <si>
    <t>Проведение технической инвентаризации объектов недвижимого имущества</t>
  </si>
  <si>
    <t>03 1 01 2В030</t>
  </si>
  <si>
    <t>Оформление документации для постановки на бесхозяйный учет выявленных объектов</t>
  </si>
  <si>
    <t>03 1 01 2В050</t>
  </si>
  <si>
    <t>Проведение независимой оценки рыночной стоимости объектов муниципальной собственности</t>
  </si>
  <si>
    <t>03 1 01 2В060</t>
  </si>
  <si>
    <t>Информирование о торгах по объектам муниципальной собственности</t>
  </si>
  <si>
    <t>91 0 00 00040</t>
  </si>
  <si>
    <t>Участие в Совете муниципальных образований Пермского края</t>
  </si>
  <si>
    <t>92 0 00 2Я010</t>
  </si>
  <si>
    <t xml:space="preserve">Информирование населения </t>
  </si>
  <si>
    <t>`0200</t>
  </si>
  <si>
    <t>Национальная оборона</t>
  </si>
  <si>
    <t>`0203</t>
  </si>
  <si>
    <t>Мобилизационная и вневойсковая подготовка</t>
  </si>
  <si>
    <t>91 0 00 51180</t>
  </si>
  <si>
    <t>Осуществление первичного воинского учета на территориях,  где отсутствуют военные комиссариаты</t>
  </si>
  <si>
    <t>`0300</t>
  </si>
  <si>
    <t>Национальная безопасность и правоохранительная деятельность</t>
  </si>
  <si>
    <t>`0309</t>
  </si>
  <si>
    <t>Защита населения и территории от последствий чрезвычайных ситуаций природного характера, гражданская оборона</t>
  </si>
  <si>
    <t>04 1 00 00000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</si>
  <si>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Профилактика терроризма и экстремизма</t>
    </r>
    <r>
      <rPr>
        <sz val="11"/>
        <rFont val="Calibri"/>
        <family val="2"/>
        <charset val="204"/>
      </rPr>
      <t>»</t>
    </r>
  </si>
  <si>
    <t>04 1 01 00000</t>
  </si>
  <si>
    <r>
      <t>Основное мероприятие «Профилактика терроризма и экстремизма</t>
    </r>
    <r>
      <rPr>
        <sz val="11"/>
        <color indexed="8"/>
        <rFont val="Calibri"/>
        <family val="2"/>
        <charset val="204"/>
      </rPr>
      <t>»</t>
    </r>
  </si>
  <si>
    <t>04 1 01 2Г010</t>
  </si>
  <si>
    <t>Разработка паспортов антитеррористической защищенности организаций, учреждений поселения,осуществление мероприятий по профилактике терроризма и экстремизма на территории поселения</t>
  </si>
  <si>
    <t>0310</t>
  </si>
  <si>
    <t>Обеспечение пожарной безопасности</t>
  </si>
  <si>
    <t>02 0 00 00000</t>
  </si>
  <si>
    <t>Муниципальная программа «Развитие транспортного комплекса, дорожного хозяйства и благоустройство Поедугинского сельского поселения»</t>
  </si>
  <si>
    <t>02 2 00 00000</t>
  </si>
  <si>
    <t>04 2 01 00000</t>
  </si>
  <si>
    <r>
      <t>Основное мероприятие «Мероприятия по гражданской обороне, защите населения и территорий от чрезвычайных ситуаций природного и техногенного характера</t>
    </r>
    <r>
      <rPr>
        <sz val="11"/>
        <rFont val="Calibri"/>
        <family val="2"/>
        <charset val="204"/>
      </rPr>
      <t>»</t>
    </r>
  </si>
  <si>
    <t>04 2 01 2Г020</t>
  </si>
  <si>
    <t>Предупреждение и ликвидация чрезвычайных ситуаций на территории Поедугинского сельского поселения</t>
  </si>
  <si>
    <t>04 2 02 2Г040</t>
  </si>
  <si>
    <t>Организация   деятельности добровольной      пожарной команды</t>
  </si>
  <si>
    <t>600</t>
  </si>
  <si>
    <t>Предоставление субсидий бюджетным, автономным учреждениям и иным некоммерческим организациям</t>
  </si>
  <si>
    <t>`0400</t>
  </si>
  <si>
    <t>Национальная экономика</t>
  </si>
  <si>
    <t>`0409</t>
  </si>
  <si>
    <t>Дорожное хозяйство (дорожные фонды)</t>
  </si>
  <si>
    <t>02 1 00 00000</t>
  </si>
  <si>
    <t>Подпрограмма «Обеспечение сохранности автомобильных дорог»</t>
  </si>
  <si>
    <t>02 1 01 00000</t>
  </si>
  <si>
    <r>
      <t>Основное мероприятие «Содержание автомобильных дорог и искусственных сооружений на них</t>
    </r>
    <r>
      <rPr>
        <sz val="11"/>
        <rFont val="Calibri"/>
        <family val="2"/>
        <charset val="204"/>
      </rPr>
      <t>»</t>
    </r>
  </si>
  <si>
    <t>02 1 01 2Б010</t>
  </si>
  <si>
    <t>Содержание автомобильных дорог и искусственных сооружений на них</t>
  </si>
  <si>
    <t>`0500</t>
  </si>
  <si>
    <t>Жилищно-коммунальное хозяйство</t>
  </si>
  <si>
    <t>0502</t>
  </si>
  <si>
    <t>Коммунальное хозяйство</t>
  </si>
  <si>
    <t>92 0 00 2Я050</t>
  </si>
  <si>
    <t>Прочие мероприятия в области коммунального хозяйства</t>
  </si>
  <si>
    <t>`0503</t>
  </si>
  <si>
    <t>Благоустройство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</si>
  <si>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Благоустройство территории</t>
    </r>
    <r>
      <rPr>
        <sz val="11"/>
        <rFont val="Calibri"/>
        <family val="2"/>
        <charset val="204"/>
      </rPr>
      <t>»</t>
    </r>
  </si>
  <si>
    <t>02 2 02 00000</t>
  </si>
  <si>
    <r>
      <t>Основное мероприятие «Уличное освещение</t>
    </r>
    <r>
      <rPr>
        <sz val="11"/>
        <rFont val="Calibri"/>
        <family val="2"/>
        <charset val="204"/>
      </rPr>
      <t>»</t>
    </r>
  </si>
  <si>
    <t>02 2 02 2Б070</t>
  </si>
  <si>
    <t>Уличное освещение поселения</t>
  </si>
  <si>
    <t>02 2 06 00000</t>
  </si>
  <si>
    <t>Основное мероприятие «Содержание и ремонт подвесных мостов»</t>
  </si>
  <si>
    <t>02 2 06 2Б110</t>
  </si>
  <si>
    <t>Содержание и ремонт подвесных мостов на территории поселения</t>
  </si>
  <si>
    <t>0800</t>
  </si>
  <si>
    <t>Культура,  кинематография</t>
  </si>
  <si>
    <t>0801</t>
  </si>
  <si>
    <t>Культура</t>
  </si>
  <si>
    <t>01 0 00 00000</t>
  </si>
  <si>
    <t>Муниципальная программа «Развитие сферы культуры  Поедугинского сельского поселения»</t>
  </si>
  <si>
    <t>01 1 00 00000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</si>
  <si>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Развитие сферы культуры</t>
    </r>
    <r>
      <rPr>
        <sz val="11"/>
        <rFont val="Calibri"/>
        <family val="2"/>
        <charset val="204"/>
      </rPr>
      <t>»</t>
    </r>
  </si>
  <si>
    <t>01 1 02 00000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</si>
  <si>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Сохранение и формирование кадрового потенциала, повышение его профессионального уровня с учетом современных требований</t>
    </r>
    <r>
      <rPr>
        <sz val="11"/>
        <rFont val="Calibri"/>
        <family val="2"/>
        <charset val="204"/>
      </rPr>
      <t>»</t>
    </r>
  </si>
  <si>
    <t>01 1 02 2А040</t>
  </si>
  <si>
    <t>Обучение работников культуры по программе профессиональной переподготовки или повышение квалификации</t>
  </si>
  <si>
    <t>01 1 03 00000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</si>
  <si>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муниципальной услуги по организации культурно-досугового обслуживания населения"</t>
    </r>
  </si>
  <si>
    <t>01 1 03 00110</t>
  </si>
  <si>
    <t>Обеспечение деятельности (оказание услуг, выполнение работ) муниципальных учреждений (организаций)</t>
  </si>
  <si>
    <t>01 1 04 00000</t>
  </si>
  <si>
    <t>Основное мероприятие "Обеспечение муниципальной услуги по организации библиотечного обслуживания населения"</t>
  </si>
  <si>
    <t>01 1 04 00110</t>
  </si>
  <si>
    <t>01 2 00 00000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</si>
  <si>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Искусство</t>
    </r>
    <r>
      <rPr>
        <sz val="11"/>
        <rFont val="Calibri"/>
        <family val="2"/>
        <charset val="204"/>
      </rPr>
      <t>»</t>
    </r>
  </si>
  <si>
    <t>01 2 01 00000</t>
  </si>
  <si>
    <r>
      <t>Основное мероприятие «Организация  мероприятий различного уровня, способствующих формированию культурных ценностей населения</t>
    </r>
    <r>
      <rPr>
        <sz val="11"/>
        <rFont val="Calibri"/>
        <family val="2"/>
        <charset val="204"/>
      </rPr>
      <t>»</t>
    </r>
  </si>
  <si>
    <t>01 2 01 2А050</t>
  </si>
  <si>
    <t>Организация и проведение праздников, конкурсов, мероприятий, фестивалей различного уровня на территории Поедугинского сельского поселения</t>
  </si>
  <si>
    <t>01 2 02 00000</t>
  </si>
  <si>
    <r>
      <t>Основное мероприятие «Поддержка и развитие творческих коллективов и объединений учреждений культуры</t>
    </r>
    <r>
      <rPr>
        <sz val="11"/>
        <rFont val="Calibri"/>
        <family val="2"/>
        <charset val="204"/>
      </rPr>
      <t>»</t>
    </r>
  </si>
  <si>
    <t>01 2 02 2А060</t>
  </si>
  <si>
    <t xml:space="preserve">Участие творческих коллективов, объединений, солистов в  конкурсах и фестивалях различного уровня </t>
  </si>
  <si>
    <t>Социальная политика</t>
  </si>
  <si>
    <t>Пенсионное обеспечение</t>
  </si>
  <si>
    <t>92 0 00 70010</t>
  </si>
  <si>
    <t>Пенсии за выслугу лет лицам, замещающим муниципальные должности муниципального образования, муниципальным служащим</t>
  </si>
  <si>
    <t>300</t>
  </si>
  <si>
    <t>Социальное обеспечение и иные выплаты населению</t>
  </si>
  <si>
    <t>Социальное обеспечение населения</t>
  </si>
  <si>
    <t>92 0 00 2С020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</si>
  <si>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</si>
  <si>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Физическая культура и спорт</t>
  </si>
  <si>
    <t>Физическая культура</t>
  </si>
  <si>
    <t>92 0 00 2Я030</t>
  </si>
  <si>
    <t>Предоставление услуги по проведению спортивных мероприятий</t>
  </si>
  <si>
    <t xml:space="preserve">ИТОГО </t>
  </si>
  <si>
    <t>% исполнения</t>
  </si>
  <si>
    <t>РЗ,   ПР</t>
  </si>
  <si>
    <t>Уточненный план, тыс. рублей</t>
  </si>
  <si>
    <t>Исполнено,  тыс. рублей</t>
  </si>
  <si>
    <t>4</t>
  </si>
  <si>
    <t>5</t>
  </si>
  <si>
    <t>Налог на доходы физических лиц с доходов, полученными физическими лицами в соответствии со статьей 228 Налогового Кодекса Российской Федерации</t>
  </si>
  <si>
    <t>000 1 01 02030 01 0000 110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</si>
  <si>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</si>
  <si>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</si>
  <si>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</si>
  <si>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000 2 19 60010 10 0000 151</t>
  </si>
  <si>
    <t xml:space="preserve"> Приложение № 2</t>
  </si>
  <si>
    <r>
      <t>Основное мероприятие «Профилактика терроризма и экстремизма,осуществление мероприятий по профилактике терроризма и экстремизма на территории поселения</t>
    </r>
    <r>
      <rPr>
        <sz val="11"/>
        <color indexed="8"/>
        <rFont val="Calibri"/>
        <family val="2"/>
        <charset val="204"/>
      </rPr>
      <t>»</t>
    </r>
  </si>
  <si>
    <t>Разработка паспортов антитеррористической защищенности организаций, учреждений поселения ,осуществление мероприятий по профилактике терроризма и экстремизма на территории поселения</t>
  </si>
  <si>
    <t>Информирование населения</t>
  </si>
  <si>
    <t>Проведение спортивных мероприятий</t>
  </si>
  <si>
    <t>Всего расходов</t>
  </si>
  <si>
    <t>Приложение № 4</t>
  </si>
  <si>
    <t xml:space="preserve">000 2 07 00000 10 0000 180 </t>
  </si>
  <si>
    <t>ПРОЧИЕ БЕЗВОЗМЕЗДНЫЕ ПОСТУПЛЕНИЯ</t>
  </si>
  <si>
    <t xml:space="preserve">000 2 07 05030 10 0000 180 </t>
  </si>
  <si>
    <t>Прочие безвозмездные поступления в бюджеты сельских поселений</t>
  </si>
  <si>
    <t>субвенции передаваемые бюджетам поселений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</si>
  <si>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передаваемые бюджетам поселений на администрирование государственных полномочий по организациипроведения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</si>
  <si>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000 1 01 02020 01 0000 110</t>
  </si>
  <si>
    <t>02 1 02 00000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</si>
  <si>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Ремонт автомобильных дорог и искусственных сооружений на них</t>
    </r>
    <r>
      <rPr>
        <sz val="11"/>
        <rFont val="Calibri"/>
        <family val="2"/>
        <charset val="204"/>
      </rPr>
      <t>»</t>
    </r>
  </si>
  <si>
    <t>02 1 02 2Б030</t>
  </si>
  <si>
    <t>Ремонт автомобильных дорог и искусственных сооружений на них</t>
  </si>
  <si>
    <t>03 2 00 00000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</si>
  <si>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Управление земельными ресурсами Поедугинского сельского поселения</t>
    </r>
    <r>
      <rPr>
        <sz val="11"/>
        <rFont val="Calibri"/>
        <family val="2"/>
        <charset val="204"/>
      </rPr>
      <t>»</t>
    </r>
  </si>
  <si>
    <t>03 2 01 00000</t>
  </si>
  <si>
    <r>
      <t>Основное мероприятие «Эффективное управление и распоряжение земельными ресурсами</t>
    </r>
    <r>
      <rPr>
        <sz val="11"/>
        <rFont val="Calibri"/>
        <family val="2"/>
        <charset val="204"/>
      </rPr>
      <t>»</t>
    </r>
  </si>
  <si>
    <t>03 2 01 2В090</t>
  </si>
  <si>
    <t>Проведение работ по оформлению невостребованных земельных долей и признанию права муниципальной собственности на них</t>
  </si>
  <si>
    <t>02 2 01 00000</t>
  </si>
  <si>
    <r>
      <t>Основное мероприятие «Озеленение</t>
    </r>
    <r>
      <rPr>
        <sz val="11"/>
        <rFont val="Calibri"/>
        <family val="2"/>
        <charset val="204"/>
      </rPr>
      <t>»</t>
    </r>
  </si>
  <si>
    <t>02 2 01 2Б060</t>
  </si>
  <si>
    <t>Озеленение территории поселения</t>
  </si>
  <si>
    <t>02 2 03 00000</t>
  </si>
  <si>
    <t>Основное мероприятие «Ликвидация несанкционированных свалок и организация сбора и вывоза ТБО и мусора»</t>
  </si>
  <si>
    <t>02 2 03 2Б080</t>
  </si>
  <si>
    <t>Ликвидация несанкционированных свалок и организация сбора и вывоза ТБО и мусора на территории поселения</t>
  </si>
  <si>
    <t>02 2 04 00000</t>
  </si>
  <si>
    <t>Основное мероприятие «Организация и содержание мест захоронения»</t>
  </si>
  <si>
    <t>02 2 04 2Б090</t>
  </si>
  <si>
    <t>Организация и содержание мест захоронения на территории поселения</t>
  </si>
  <si>
    <t>02 2 05 00000</t>
  </si>
  <si>
    <t>Основное мероприятие «Устройство, восстановление парков, скверов, памятников»</t>
  </si>
  <si>
    <t>02 2 05 2Б100</t>
  </si>
  <si>
    <t>Устройство, восстановление парков, скверов, памятников на территории поселения</t>
  </si>
  <si>
    <t xml:space="preserve">02 2 09 00000 </t>
  </si>
  <si>
    <t>Основное мероприятие «Содержание территории поселения»</t>
  </si>
  <si>
    <t xml:space="preserve">02 2 09 2Б140 </t>
  </si>
  <si>
    <t>Содержание территории поселения</t>
  </si>
  <si>
    <t>01 1 01 00000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</si>
  <si>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Модернизация материально-технической базы учреждений культуры</t>
    </r>
    <r>
      <rPr>
        <sz val="11"/>
        <rFont val="Calibri"/>
        <family val="2"/>
        <charset val="204"/>
      </rPr>
      <t>»</t>
    </r>
  </si>
  <si>
    <t>01 1 01 2А020</t>
  </si>
  <si>
    <t>Приведение в нормативное состояние учреждений культуры</t>
  </si>
  <si>
    <t>0412</t>
  </si>
  <si>
    <t>Другие вопросы в области национальной экономики</t>
  </si>
  <si>
    <t>03 2 01 2В100</t>
  </si>
  <si>
    <t>Производство работ по изменению территориальных и вида разрешенного использования земель. Межевание населенных пунктов</t>
  </si>
  <si>
    <t>0900</t>
  </si>
  <si>
    <t>Здравоохранение</t>
  </si>
  <si>
    <t>0907</t>
  </si>
  <si>
    <t>Санитарно-эпидемиологическое благополучие</t>
  </si>
  <si>
    <t>92 0 00 2У130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</si>
  <si>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</si>
  <si>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91 0 00 2У140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</si>
  <si>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</si>
  <si>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000 2 02 20000 00 0000 151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</si>
  <si>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</si>
  <si>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</si>
  <si>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</si>
  <si>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000 2 02 20216 10 0000151</t>
  </si>
  <si>
    <t>000 2 02 25519 10 0000 151</t>
  </si>
  <si>
    <t>Субсидия бюджетам сельских поселений на поддержку отрасли культуры</t>
  </si>
  <si>
    <t>000 2 02 29999 10 0000 151</t>
  </si>
  <si>
    <t>Прочие субсидии бюджетам сельских поселений</t>
  </si>
  <si>
    <t>Реализация мероприятий по ремонту автомобильных дорог общего пользования местного значения сельских и городских поселений Пермского края, осуществляемых за счет средств, не относящихся к бюджетным ассигнованиям дорожного фонда Пермского края</t>
  </si>
  <si>
    <t>Субсидии на софинансирование мероприятий по реализации социально значимых проектов ТОС</t>
  </si>
  <si>
    <t>000 202 40000 00 0000 151</t>
  </si>
  <si>
    <t>Иные межбюджетные трансферты</t>
  </si>
  <si>
    <t>000 2 02 49999 10 0000 151</t>
  </si>
  <si>
    <t>Прочие межбюджетные трансферты, передаваемые бюджетам сельских поселений</t>
  </si>
  <si>
    <t xml:space="preserve">Доходы бюджета Поедугинского сельского поселения по кодам поступлений в бюджет (группам, подгруппам, статьям, подстатьям  классификации доходов бюджета) за 9 месяцев 2017 год , тыс.рублей </t>
  </si>
  <si>
    <t>Расходы бюджета Поедугинского сельского поселения по целевым статьям (муниципальным программам и непрограммным направлениям деятельности), группам видов расходов классификации расходов бюджета за 9 месяцев 2017 год, тыс.рублей</t>
  </si>
  <si>
    <t>Источники финансирования дефицита бюджета Поедугинского сельского поселения за 9 месяцев 2017 год</t>
  </si>
  <si>
    <t>Невыясненные поступления, зачисляемые в бюджеты сельских поселений</t>
  </si>
  <si>
    <t>000 1 17 01050 10 0000 180</t>
  </si>
  <si>
    <t>000 1 17 00000 00 0000 000</t>
  </si>
  <si>
    <t>ПРОЧИЕ НЕНАЛОГОВЫЕ ДОХОДЫ</t>
  </si>
  <si>
    <t>02 1 02 2Р160</t>
  </si>
  <si>
    <t>02 1 02 2Т200</t>
  </si>
  <si>
    <t>Ремонт автомобильных дорог общего пользования местного значения сельских и городских поселений Пермского края, в том числе дворовых территорий многоквартирных домов, проездов к дворовым территориям многоквартирных домов</t>
  </si>
  <si>
    <t>02 1 02 SТ200</t>
  </si>
  <si>
    <t xml:space="preserve">Ремонт автомобильных дорог общего пользования местного значения </t>
  </si>
  <si>
    <t>02 1 02 SP160</t>
  </si>
  <si>
    <t>Реализация мероприятий по ремонту автомобильных дорог общего пользования местного значения сельских поселений, осуществляемых за счет средств бюджета поселения</t>
  </si>
  <si>
    <t xml:space="preserve">02 2 08 00000 </t>
  </si>
  <si>
    <t>Основное мероприятие «Реализация социально значимых проектов территориального общественного самоуправления»</t>
  </si>
  <si>
    <t>02 2 08 SP110</t>
  </si>
  <si>
    <t>Проведение мероприятий в рамках реализации социально значимых проектов территориального общественного самоуправления на территории поселения.</t>
  </si>
  <si>
    <t>02 2 08 2P110</t>
  </si>
  <si>
    <t>Софинансирование мероприятий по реализации социально значимых проектов территориального общественного самоуправления</t>
  </si>
  <si>
    <t>01 1 01 2А010</t>
  </si>
  <si>
    <t xml:space="preserve">Приобретение оборудования и предметов длительного пользования </t>
  </si>
  <si>
    <t>01 1 01 2А030</t>
  </si>
  <si>
    <t>Комплектование библиотечного фонда</t>
  </si>
  <si>
    <t>01 1 01 R5190</t>
  </si>
  <si>
    <t>Поддержка отрасли культуры</t>
  </si>
  <si>
    <t xml:space="preserve">                                                                 к Постановлению Администрации МО "Поедугинское сельское поселение" от 01.11.2017 № 118     </t>
  </si>
  <si>
    <t xml:space="preserve">                                                                                                                 к Постановлению Администрации МО "Поедугинское сельское поселение" от 01.11.2017 № 118     </t>
  </si>
  <si>
    <t xml:space="preserve">                                                                 к Постановлению Администрации МО "Поедугинское сельское поселение" от 01.11.2017 № 118    </t>
  </si>
  <si>
    <t xml:space="preserve">                                                        к Постановлению Администрации МО "Поедугинское сельское поселение" от 01.11.2017 № 118</t>
  </si>
  <si>
    <t>Наименование кода поступлений в бюджет (группа, подгруппа, статья, подстатья)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</si>
</sst>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6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  <font>
      <sz val="11"/>
      <name val="Arial Cyr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</font>
    <font>
      <sz val="12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9">
    <xf numFmtId="0" fontId="0" fillId="0" borderId="0"/>
    <xf numFmtId="0" fontId="2" fillId="0" borderId="0"/>
    <xf numFmtId="0" fontId="3" fillId="2" borderId="2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11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8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5" fillId="18" borderId="0" applyNumberFormat="0" applyBorder="0" applyAlignment="0" applyProtection="0"/>
    <xf numFmtId="0" fontId="16" fillId="32" borderId="3" applyNumberFormat="0" applyAlignment="0" applyProtection="0"/>
    <xf numFmtId="0" fontId="17" fillId="19" borderId="4" applyNumberFormat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36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3" applyNumberFormat="0" applyAlignment="0" applyProtection="0"/>
    <xf numFmtId="0" fontId="25" fillId="0" borderId="8" applyNumberFormat="0" applyFill="0" applyAlignment="0" applyProtection="0"/>
    <xf numFmtId="0" fontId="26" fillId="30" borderId="0" applyNumberFormat="0" applyBorder="0" applyAlignment="0" applyProtection="0"/>
    <xf numFmtId="0" fontId="27" fillId="0" borderId="0"/>
    <xf numFmtId="0" fontId="3" fillId="29" borderId="9" applyNumberFormat="0" applyFont="0" applyAlignment="0" applyProtection="0"/>
    <xf numFmtId="0" fontId="28" fillId="32" borderId="10" applyNumberFormat="0" applyAlignment="0" applyProtection="0"/>
    <xf numFmtId="4" fontId="29" fillId="37" borderId="2" applyNumberFormat="0" applyProtection="0">
      <alignment vertical="center"/>
    </xf>
    <xf numFmtId="4" fontId="30" fillId="37" borderId="2" applyNumberFormat="0" applyProtection="0">
      <alignment vertical="center"/>
    </xf>
    <xf numFmtId="4" fontId="29" fillId="37" borderId="2" applyNumberFormat="0" applyProtection="0">
      <alignment horizontal="left" vertical="center" indent="1"/>
    </xf>
    <xf numFmtId="0" fontId="29" fillId="37" borderId="2" applyNumberFormat="0" applyProtection="0">
      <alignment horizontal="left" vertical="top" indent="1"/>
    </xf>
    <xf numFmtId="4" fontId="29" fillId="3" borderId="0" applyNumberFormat="0" applyProtection="0">
      <alignment horizontal="left" vertical="center" indent="1"/>
    </xf>
    <xf numFmtId="4" fontId="11" fillId="8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38" borderId="2" applyNumberFormat="0" applyProtection="0">
      <alignment horizontal="right" vertical="center"/>
    </xf>
    <xf numFmtId="4" fontId="11" fillId="39" borderId="2" applyNumberFormat="0" applyProtection="0">
      <alignment horizontal="right" vertical="center"/>
    </xf>
    <xf numFmtId="4" fontId="11" fillId="40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9" borderId="2" applyNumberFormat="0" applyProtection="0">
      <alignment horizontal="right" vertical="center"/>
    </xf>
    <xf numFmtId="4" fontId="11" fillId="42" borderId="2" applyNumberFormat="0" applyProtection="0">
      <alignment horizontal="right" vertical="center"/>
    </xf>
    <xf numFmtId="4" fontId="11" fillId="43" borderId="2" applyNumberFormat="0" applyProtection="0">
      <alignment horizontal="right" vertical="center"/>
    </xf>
    <xf numFmtId="4" fontId="29" fillId="44" borderId="11" applyNumberFormat="0" applyProtection="0">
      <alignment horizontal="left" vertical="center" indent="1"/>
    </xf>
    <xf numFmtId="4" fontId="11" fillId="45" borderId="0" applyNumberFormat="0" applyProtection="0">
      <alignment horizontal="left" vertical="center" indent="1"/>
    </xf>
    <xf numFmtId="4" fontId="31" fillId="2" borderId="0" applyNumberFormat="0" applyProtection="0">
      <alignment horizontal="left" vertical="center" indent="1"/>
    </xf>
    <xf numFmtId="4" fontId="11" fillId="3" borderId="2" applyNumberFormat="0" applyProtection="0">
      <alignment horizontal="right" vertical="center"/>
    </xf>
    <xf numFmtId="4" fontId="32" fillId="45" borderId="0" applyNumberFormat="0" applyProtection="0">
      <alignment horizontal="left" vertical="center" indent="1"/>
    </xf>
    <xf numFmtId="4" fontId="32" fillId="3" borderId="0" applyNumberFormat="0" applyProtection="0">
      <alignment horizontal="left" vertical="center" indent="1"/>
    </xf>
    <xf numFmtId="0" fontId="33" fillId="10" borderId="12" applyNumberFormat="0" applyProtection="0">
      <alignment horizontal="left" vertical="center" indent="1"/>
    </xf>
    <xf numFmtId="0" fontId="3" fillId="2" borderId="2" applyNumberFormat="0" applyProtection="0">
      <alignment horizontal="left" vertical="top" indent="1"/>
    </xf>
    <xf numFmtId="0" fontId="3" fillId="3" borderId="2" applyNumberFormat="0" applyProtection="0">
      <alignment horizontal="left" vertical="center" indent="1"/>
    </xf>
    <xf numFmtId="0" fontId="33" fillId="46" borderId="12" applyNumberFormat="0" applyProtection="0">
      <alignment horizontal="left" vertical="center" indent="1"/>
    </xf>
    <xf numFmtId="0" fontId="3" fillId="3" borderId="2" applyNumberFormat="0" applyProtection="0">
      <alignment horizontal="left" vertical="top" indent="1"/>
    </xf>
    <xf numFmtId="0" fontId="3" fillId="7" borderId="2" applyNumberFormat="0" applyProtection="0">
      <alignment horizontal="left" vertical="center" indent="1"/>
    </xf>
    <xf numFmtId="0" fontId="33" fillId="7" borderId="12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45" borderId="2" applyNumberFormat="0" applyProtection="0">
      <alignment horizontal="left" vertical="center" indent="1"/>
    </xf>
    <xf numFmtId="0" fontId="3" fillId="45" borderId="2" applyNumberFormat="0" applyProtection="0">
      <alignment horizontal="left" vertical="top" indent="1"/>
    </xf>
    <xf numFmtId="0" fontId="3" fillId="6" borderId="1" applyNumberFormat="0">
      <protection locked="0"/>
    </xf>
    <xf numFmtId="0" fontId="34" fillId="2" borderId="13" applyBorder="0"/>
    <xf numFmtId="4" fontId="11" fillId="5" borderId="2" applyNumberFormat="0" applyProtection="0">
      <alignment vertical="center"/>
    </xf>
    <xf numFmtId="4" fontId="35" fillId="5" borderId="2" applyNumberFormat="0" applyProtection="0">
      <alignment vertical="center"/>
    </xf>
    <xf numFmtId="4" fontId="11" fillId="5" borderId="2" applyNumberFormat="0" applyProtection="0">
      <alignment horizontal="left" vertical="center" indent="1"/>
    </xf>
    <xf numFmtId="0" fontId="11" fillId="5" borderId="2" applyNumberFormat="0" applyProtection="0">
      <alignment horizontal="left" vertical="top" indent="1"/>
    </xf>
    <xf numFmtId="4" fontId="11" fillId="45" borderId="2" applyNumberFormat="0" applyProtection="0">
      <alignment horizontal="right" vertical="center"/>
    </xf>
    <xf numFmtId="4" fontId="33" fillId="0" borderId="12" applyNumberFormat="0" applyProtection="0">
      <alignment horizontal="right" vertical="center"/>
    </xf>
    <xf numFmtId="4" fontId="35" fillId="45" borderId="2" applyNumberFormat="0" applyProtection="0">
      <alignment horizontal="right" vertical="center"/>
    </xf>
    <xf numFmtId="4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top" indent="1"/>
    </xf>
    <xf numFmtId="4" fontId="36" fillId="47" borderId="0" applyNumberFormat="0" applyProtection="0">
      <alignment horizontal="left" vertical="center" indent="1"/>
    </xf>
    <xf numFmtId="0" fontId="33" fillId="48" borderId="1"/>
    <xf numFmtId="4" fontId="37" fillId="45" borderId="2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39" fillId="0" borderId="0" applyNumberForma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0" fontId="41" fillId="49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1" fillId="0" borderId="0"/>
    <xf numFmtId="0" fontId="42" fillId="0" borderId="0"/>
    <xf numFmtId="0" fontId="41" fillId="49" borderId="0"/>
    <xf numFmtId="9" fontId="40" fillId="0" borderId="0" applyFont="0" applyFill="0" applyBorder="0" applyAlignment="0" applyProtection="0"/>
    <xf numFmtId="0" fontId="43" fillId="0" borderId="0"/>
    <xf numFmtId="43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0" fillId="0" borderId="0"/>
    <xf numFmtId="0" fontId="46" fillId="0" borderId="0"/>
  </cellStyleXfs>
  <cellXfs count="237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2" fillId="0" borderId="0" xfId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44" fillId="0" borderId="1" xfId="1" applyFont="1" applyBorder="1" applyAlignment="1">
      <alignment horizontal="justify" vertical="center" wrapText="1"/>
    </xf>
    <xf numFmtId="0" fontId="8" fillId="0" borderId="1" xfId="1" applyFont="1" applyBorder="1" applyAlignment="1">
      <alignment horizontal="justify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44" fillId="0" borderId="1" xfId="1" applyFont="1" applyBorder="1" applyAlignment="1">
      <alignment horizontal="center" vertical="center" wrapText="1"/>
    </xf>
    <xf numFmtId="49" fontId="44" fillId="0" borderId="1" xfId="1" applyNumberFormat="1" applyFont="1" applyBorder="1" applyAlignment="1">
      <alignment horizontal="center" vertical="center" wrapText="1"/>
    </xf>
    <xf numFmtId="1" fontId="8" fillId="0" borderId="15" xfId="1" applyNumberFormat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justify" vertical="center" wrapText="1"/>
    </xf>
    <xf numFmtId="0" fontId="40" fillId="0" borderId="0" xfId="137"/>
    <xf numFmtId="0" fontId="40" fillId="0" borderId="0" xfId="137" applyAlignment="1">
      <alignment horizontal="center"/>
    </xf>
    <xf numFmtId="0" fontId="40" fillId="0" borderId="0" xfId="137" applyAlignment="1">
      <alignment horizontal="right"/>
    </xf>
    <xf numFmtId="0" fontId="47" fillId="0" borderId="0" xfId="137" applyFont="1" applyFill="1"/>
    <xf numFmtId="0" fontId="10" fillId="0" borderId="1" xfId="137" applyFont="1" applyFill="1" applyBorder="1" applyAlignment="1">
      <alignment horizontal="center" vertical="center" wrapText="1"/>
    </xf>
    <xf numFmtId="0" fontId="48" fillId="0" borderId="1" xfId="137" applyFont="1" applyFill="1" applyBorder="1" applyAlignment="1">
      <alignment horizontal="center" vertical="center" wrapText="1"/>
    </xf>
    <xf numFmtId="0" fontId="4" fillId="0" borderId="1" xfId="137" applyFont="1" applyFill="1" applyBorder="1"/>
    <xf numFmtId="0" fontId="4" fillId="0" borderId="1" xfId="137" applyFont="1" applyFill="1" applyBorder="1" applyAlignment="1">
      <alignment horizontal="center" vertical="center"/>
    </xf>
    <xf numFmtId="4" fontId="49" fillId="0" borderId="1" xfId="137" applyNumberFormat="1" applyFont="1" applyFill="1" applyBorder="1" applyAlignment="1">
      <alignment horizontal="center"/>
    </xf>
    <xf numFmtId="0" fontId="8" fillId="0" borderId="1" xfId="137" applyFont="1" applyFill="1" applyBorder="1" applyAlignment="1">
      <alignment horizontal="center" vertical="top" wrapText="1"/>
    </xf>
    <xf numFmtId="0" fontId="8" fillId="0" borderId="1" xfId="137" applyFont="1" applyFill="1" applyBorder="1" applyAlignment="1">
      <alignment horizontal="center" vertical="center" wrapText="1"/>
    </xf>
    <xf numFmtId="4" fontId="10" fillId="0" borderId="1" xfId="137" applyNumberFormat="1" applyFont="1" applyFill="1" applyBorder="1" applyAlignment="1">
      <alignment horizontal="center"/>
    </xf>
    <xf numFmtId="0" fontId="8" fillId="0" borderId="1" xfId="137" applyFont="1" applyFill="1" applyBorder="1" applyAlignment="1">
      <alignment horizontal="justify" vertical="top" wrapText="1"/>
    </xf>
    <xf numFmtId="49" fontId="8" fillId="0" borderId="1" xfId="137" applyNumberFormat="1" applyFont="1" applyFill="1" applyBorder="1" applyAlignment="1">
      <alignment horizontal="center" vertical="top"/>
    </xf>
    <xf numFmtId="0" fontId="8" fillId="0" borderId="1" xfId="137" applyNumberFormat="1" applyFont="1" applyFill="1" applyBorder="1" applyAlignment="1">
      <alignment horizontal="left" vertical="top" wrapText="1"/>
    </xf>
    <xf numFmtId="49" fontId="8" fillId="0" borderId="1" xfId="137" applyNumberFormat="1" applyFont="1" applyFill="1" applyBorder="1" applyAlignment="1">
      <alignment horizontal="center" vertical="center"/>
    </xf>
    <xf numFmtId="49" fontId="9" fillId="0" borderId="1" xfId="137" applyNumberFormat="1" applyFont="1" applyFill="1" applyBorder="1" applyAlignment="1">
      <alignment horizontal="justify" vertical="center" wrapText="1"/>
    </xf>
    <xf numFmtId="49" fontId="8" fillId="0" borderId="1" xfId="137" applyNumberFormat="1" applyFont="1" applyFill="1" applyBorder="1" applyAlignment="1">
      <alignment horizontal="justify" vertical="center" wrapText="1"/>
    </xf>
    <xf numFmtId="0" fontId="8" fillId="0" borderId="1" xfId="137" applyNumberFormat="1" applyFont="1" applyFill="1" applyBorder="1" applyAlignment="1">
      <alignment horizontal="justify" vertical="top" wrapText="1" shrinkToFit="1"/>
    </xf>
    <xf numFmtId="0" fontId="10" fillId="0" borderId="1" xfId="137" applyFont="1" applyFill="1" applyBorder="1" applyAlignment="1">
      <alignment horizontal="center"/>
    </xf>
    <xf numFmtId="4" fontId="8" fillId="0" borderId="1" xfId="137" applyNumberFormat="1" applyFont="1" applyFill="1" applyBorder="1" applyAlignment="1">
      <alignment horizontal="center"/>
    </xf>
    <xf numFmtId="0" fontId="10" fillId="0" borderId="1" xfId="137" applyFont="1" applyFill="1" applyBorder="1" applyAlignment="1">
      <alignment horizontal="justify" vertical="top" wrapText="1"/>
    </xf>
    <xf numFmtId="0" fontId="8" fillId="0" borderId="1" xfId="137" applyNumberFormat="1" applyFont="1" applyFill="1" applyBorder="1" applyAlignment="1">
      <alignment horizontal="justify" vertical="top" wrapText="1"/>
    </xf>
    <xf numFmtId="49" fontId="8" fillId="0" borderId="16" xfId="137" applyNumberFormat="1" applyFont="1" applyFill="1" applyBorder="1" applyAlignment="1">
      <alignment horizontal="center" vertical="center"/>
    </xf>
    <xf numFmtId="0" fontId="10" fillId="0" borderId="1" xfId="137" applyFont="1" applyFill="1" applyBorder="1" applyAlignment="1">
      <alignment horizontal="center" vertical="top" wrapText="1"/>
    </xf>
    <xf numFmtId="49" fontId="8" fillId="0" borderId="1" xfId="131" applyNumberFormat="1" applyFont="1" applyFill="1" applyBorder="1" applyAlignment="1">
      <alignment horizontal="center" vertical="center"/>
    </xf>
    <xf numFmtId="0" fontId="8" fillId="0" borderId="1" xfId="131" applyNumberFormat="1" applyFont="1" applyFill="1" applyBorder="1" applyAlignment="1">
      <alignment horizontal="justify" vertical="center" wrapText="1"/>
    </xf>
    <xf numFmtId="0" fontId="44" fillId="0" borderId="1" xfId="137" applyFont="1" applyFill="1" applyBorder="1" applyAlignment="1">
      <alignment horizontal="center" vertical="center" wrapText="1"/>
    </xf>
    <xf numFmtId="0" fontId="51" fillId="0" borderId="1" xfId="137" applyFont="1" applyFill="1" applyBorder="1" applyAlignment="1">
      <alignment horizontal="justify" vertical="top" wrapText="1"/>
    </xf>
    <xf numFmtId="0" fontId="44" fillId="0" borderId="1" xfId="137" applyFont="1" applyFill="1" applyBorder="1" applyAlignment="1">
      <alignment horizontal="center" vertical="top" wrapText="1"/>
    </xf>
    <xf numFmtId="49" fontId="8" fillId="0" borderId="1" xfId="137" applyNumberFormat="1" applyFont="1" applyFill="1" applyBorder="1" applyAlignment="1">
      <alignment horizontal="center" vertical="top" wrapText="1"/>
    </xf>
    <xf numFmtId="0" fontId="52" fillId="0" borderId="1" xfId="137" applyFont="1" applyFill="1" applyBorder="1" applyAlignment="1">
      <alignment horizontal="justify" vertical="top" wrapText="1"/>
    </xf>
    <xf numFmtId="0" fontId="49" fillId="0" borderId="1" xfId="137" applyFont="1" applyFill="1" applyBorder="1" applyAlignment="1">
      <alignment horizontal="center" vertical="top" wrapText="1"/>
    </xf>
    <xf numFmtId="49" fontId="10" fillId="0" borderId="1" xfId="137" applyNumberFormat="1" applyFont="1" applyFill="1" applyBorder="1" applyAlignment="1">
      <alignment horizontal="center" vertical="top" wrapText="1"/>
    </xf>
    <xf numFmtId="0" fontId="10" fillId="0" borderId="1" xfId="137" applyFont="1" applyFill="1" applyBorder="1" applyAlignment="1">
      <alignment horizontal="justify" wrapText="1"/>
    </xf>
    <xf numFmtId="0" fontId="8" fillId="0" borderId="1" xfId="131" applyNumberFormat="1" applyFont="1" applyFill="1" applyBorder="1" applyAlignment="1">
      <alignment horizontal="justify" vertical="center"/>
    </xf>
    <xf numFmtId="49" fontId="8" fillId="0" borderId="1" xfId="137" applyNumberFormat="1" applyFont="1" applyFill="1" applyBorder="1" applyAlignment="1">
      <alignment horizontal="center" vertical="center" wrapText="1"/>
    </xf>
    <xf numFmtId="0" fontId="8" fillId="0" borderId="1" xfId="131" applyNumberFormat="1" applyFont="1" applyFill="1" applyBorder="1" applyAlignment="1">
      <alignment horizontal="left" vertical="center" wrapText="1"/>
    </xf>
    <xf numFmtId="49" fontId="8" fillId="0" borderId="1" xfId="131" applyNumberFormat="1" applyFont="1" applyFill="1" applyBorder="1" applyAlignment="1">
      <alignment horizontal="center" vertical="center" wrapText="1"/>
    </xf>
    <xf numFmtId="0" fontId="40" fillId="0" borderId="1" xfId="137" applyFill="1" applyBorder="1"/>
    <xf numFmtId="0" fontId="40" fillId="0" borderId="1" xfId="137" applyFill="1" applyBorder="1" applyAlignment="1">
      <alignment horizontal="center"/>
    </xf>
    <xf numFmtId="0" fontId="40" fillId="0" borderId="1" xfId="137" applyFill="1" applyBorder="1" applyAlignment="1">
      <alignment horizontal="center" vertical="center"/>
    </xf>
    <xf numFmtId="0" fontId="6" fillId="0" borderId="1" xfId="137" applyFont="1" applyFill="1" applyBorder="1" applyAlignment="1">
      <alignment horizontal="right"/>
    </xf>
    <xf numFmtId="4" fontId="47" fillId="0" borderId="0" xfId="137" applyNumberFormat="1" applyFont="1" applyFill="1" applyAlignment="1">
      <alignment horizontal="center"/>
    </xf>
    <xf numFmtId="4" fontId="47" fillId="0" borderId="0" xfId="137" applyNumberFormat="1" applyFont="1" applyFill="1"/>
    <xf numFmtId="49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justify" vertical="center" wrapText="1"/>
    </xf>
    <xf numFmtId="0" fontId="49" fillId="0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wrapText="1"/>
    </xf>
    <xf numFmtId="0" fontId="8" fillId="0" borderId="1" xfId="0" applyNumberFormat="1" applyFont="1" applyFill="1" applyBorder="1" applyAlignment="1">
      <alignment horizontal="justify" vertical="top" wrapText="1" shrinkToFit="1"/>
    </xf>
    <xf numFmtId="49" fontId="8" fillId="0" borderId="16" xfId="0" applyNumberFormat="1" applyFont="1" applyFill="1" applyBorder="1" applyAlignment="1">
      <alignment horizontal="center" vertical="top"/>
    </xf>
    <xf numFmtId="0" fontId="8" fillId="0" borderId="16" xfId="0" applyNumberFormat="1" applyFont="1" applyFill="1" applyBorder="1" applyAlignment="1">
      <alignment horizontal="justify" vertical="top" wrapText="1" shrinkToFit="1"/>
    </xf>
    <xf numFmtId="4" fontId="8" fillId="0" borderId="1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justify" vertical="center"/>
    </xf>
    <xf numFmtId="0" fontId="8" fillId="0" borderId="16" xfId="0" applyNumberFormat="1" applyFont="1" applyFill="1" applyBorder="1" applyAlignment="1">
      <alignment horizontal="justify" vertical="center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51" fillId="0" borderId="16" xfId="0" applyFont="1" applyFill="1" applyBorder="1" applyAlignment="1">
      <alignment horizontal="justify" vertical="top" wrapText="1"/>
    </xf>
    <xf numFmtId="0" fontId="52" fillId="0" borderId="16" xfId="0" applyFont="1" applyFill="1" applyBorder="1" applyAlignment="1">
      <alignment horizontal="justify" vertical="top" wrapText="1"/>
    </xf>
    <xf numFmtId="0" fontId="54" fillId="0" borderId="1" xfId="0" applyFont="1" applyBorder="1" applyAlignment="1">
      <alignment horizontal="justify" wrapText="1"/>
    </xf>
    <xf numFmtId="0" fontId="54" fillId="0" borderId="1" xfId="0" applyFont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49" fontId="8" fillId="0" borderId="1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/>
    </xf>
    <xf numFmtId="49" fontId="8" fillId="0" borderId="1" xfId="0" applyNumberFormat="1" applyFont="1" applyFill="1" applyBorder="1" applyAlignment="1">
      <alignment horizontal="justify" vertical="center"/>
    </xf>
    <xf numFmtId="49" fontId="10" fillId="0" borderId="1" xfId="0" applyNumberFormat="1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4" fillId="0" borderId="1" xfId="137" applyFont="1" applyFill="1" applyBorder="1" applyAlignment="1">
      <alignment horizontal="left" vertical="top" wrapText="1"/>
    </xf>
    <xf numFmtId="4" fontId="44" fillId="0" borderId="1" xfId="137" applyNumberFormat="1" applyFont="1" applyFill="1" applyBorder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>
      <alignment horizontal="center" vertical="top"/>
    </xf>
    <xf numFmtId="0" fontId="44" fillId="0" borderId="1" xfId="0" applyFont="1" applyBorder="1" applyAlignment="1">
      <alignment vertical="top" wrapText="1"/>
    </xf>
    <xf numFmtId="0" fontId="55" fillId="0" borderId="1" xfId="0" applyFont="1" applyBorder="1" applyAlignment="1">
      <alignment horizontal="justify" vertical="center" wrapText="1"/>
    </xf>
    <xf numFmtId="0" fontId="55" fillId="0" borderId="1" xfId="137" applyFont="1" applyFill="1" applyBorder="1" applyAlignment="1">
      <alignment vertical="top" wrapText="1"/>
    </xf>
    <xf numFmtId="0" fontId="55" fillId="0" borderId="1" xfId="137" applyFont="1" applyFill="1" applyBorder="1" applyAlignment="1">
      <alignment horizontal="justify" vertical="top" wrapText="1"/>
    </xf>
    <xf numFmtId="49" fontId="44" fillId="0" borderId="1" xfId="137" applyNumberFormat="1" applyFont="1" applyFill="1" applyBorder="1" applyAlignment="1">
      <alignment horizontal="center" vertical="top" wrapText="1"/>
    </xf>
    <xf numFmtId="49" fontId="44" fillId="0" borderId="1" xfId="0" applyNumberFormat="1" applyFont="1" applyFill="1" applyBorder="1" applyAlignment="1">
      <alignment horizontal="center" vertical="center"/>
    </xf>
    <xf numFmtId="49" fontId="44" fillId="0" borderId="1" xfId="131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justify" vertical="center" wrapText="1"/>
    </xf>
    <xf numFmtId="4" fontId="44" fillId="0" borderId="1" xfId="0" applyNumberFormat="1" applyFont="1" applyFill="1" applyBorder="1" applyAlignment="1">
      <alignment horizontal="center"/>
    </xf>
    <xf numFmtId="49" fontId="44" fillId="0" borderId="1" xfId="0" applyNumberFormat="1" applyFont="1" applyFill="1" applyBorder="1" applyAlignment="1">
      <alignment horizontal="center" vertical="center" wrapText="1"/>
    </xf>
    <xf numFmtId="0" fontId="44" fillId="0" borderId="1" xfId="131" applyNumberFormat="1" applyFont="1" applyFill="1" applyBorder="1" applyAlignment="1">
      <alignment horizontal="justify" vertical="center" wrapText="1"/>
    </xf>
    <xf numFmtId="164" fontId="44" fillId="0" borderId="1" xfId="137" applyNumberFormat="1" applyFont="1" applyFill="1" applyBorder="1" applyAlignment="1">
      <alignment horizontal="center"/>
    </xf>
    <xf numFmtId="164" fontId="44" fillId="0" borderId="1" xfId="1" applyNumberFormat="1" applyFont="1" applyBorder="1" applyAlignment="1">
      <alignment horizontal="center" vertical="center" wrapText="1"/>
    </xf>
    <xf numFmtId="0" fontId="44" fillId="0" borderId="1" xfId="2" applyFont="1" applyFill="1" applyBorder="1" applyAlignment="1">
      <alignment horizontal="justify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justify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0" fontId="52" fillId="0" borderId="1" xfId="5" applyFont="1" applyBorder="1" applyAlignment="1">
      <alignment horizontal="justify" vertical="center" wrapText="1"/>
    </xf>
    <xf numFmtId="0" fontId="8" fillId="0" borderId="0" xfId="1" applyFont="1" applyFill="1" applyAlignment="1">
      <alignment horizontal="justify" vertical="center" wrapText="1"/>
    </xf>
    <xf numFmtId="0" fontId="56" fillId="0" borderId="1" xfId="1" applyFont="1" applyBorder="1" applyAlignment="1">
      <alignment horizontal="justify" vertical="center" wrapText="1"/>
    </xf>
    <xf numFmtId="0" fontId="56" fillId="0" borderId="1" xfId="1" applyFont="1" applyFill="1" applyBorder="1" applyAlignment="1">
      <alignment horizontal="justify" vertical="center" wrapText="1"/>
    </xf>
    <xf numFmtId="0" fontId="56" fillId="0" borderId="0" xfId="1" applyFont="1" applyFill="1" applyAlignment="1">
      <alignment horizontal="justify" vertical="center" wrapText="1"/>
    </xf>
    <xf numFmtId="0" fontId="56" fillId="0" borderId="1" xfId="7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49" fontId="9" fillId="0" borderId="1" xfId="4" applyNumberFormat="1" applyFont="1" applyBorder="1" applyAlignment="1">
      <alignment horizontal="center" vertical="center" wrapText="1"/>
    </xf>
    <xf numFmtId="0" fontId="57" fillId="0" borderId="1" xfId="5" applyFont="1" applyBorder="1" applyAlignment="1">
      <alignment horizontal="justify" vertical="center" wrapText="1"/>
    </xf>
    <xf numFmtId="0" fontId="56" fillId="0" borderId="17" xfId="0" applyFont="1" applyBorder="1" applyAlignment="1">
      <alignment horizontal="center" vertical="center"/>
    </xf>
    <xf numFmtId="0" fontId="46" fillId="0" borderId="0" xfId="138" applyFill="1" applyAlignment="1">
      <alignment horizontal="center"/>
    </xf>
    <xf numFmtId="0" fontId="46" fillId="0" borderId="0" xfId="138" applyFill="1"/>
    <xf numFmtId="0" fontId="46" fillId="0" borderId="0" xfId="138"/>
    <xf numFmtId="0" fontId="10" fillId="0" borderId="0" xfId="138" applyFont="1" applyFill="1" applyAlignment="1">
      <alignment horizontal="right"/>
    </xf>
    <xf numFmtId="0" fontId="46" fillId="0" borderId="0" xfId="138" applyFill="1" applyAlignment="1"/>
    <xf numFmtId="0" fontId="47" fillId="0" borderId="0" xfId="138" applyFont="1" applyFill="1" applyAlignment="1"/>
    <xf numFmtId="0" fontId="10" fillId="0" borderId="1" xfId="138" applyFont="1" applyFill="1" applyBorder="1" applyAlignment="1">
      <alignment horizontal="center" vertical="center" wrapText="1"/>
    </xf>
    <xf numFmtId="0" fontId="58" fillId="0" borderId="1" xfId="138" applyFont="1" applyFill="1" applyBorder="1" applyAlignment="1">
      <alignment horizontal="center" vertical="center" wrapText="1"/>
    </xf>
    <xf numFmtId="49" fontId="8" fillId="0" borderId="1" xfId="138" applyNumberFormat="1" applyFont="1" applyFill="1" applyBorder="1" applyAlignment="1">
      <alignment horizontal="center" vertical="center"/>
    </xf>
    <xf numFmtId="0" fontId="10" fillId="0" borderId="1" xfId="138" applyFont="1" applyFill="1" applyBorder="1" applyAlignment="1">
      <alignment horizontal="center" vertical="top"/>
    </xf>
    <xf numFmtId="0" fontId="8" fillId="0" borderId="1" xfId="138" applyFont="1" applyFill="1" applyBorder="1" applyAlignment="1">
      <alignment horizontal="justify" vertical="top"/>
    </xf>
    <xf numFmtId="4" fontId="8" fillId="0" borderId="1" xfId="138" applyNumberFormat="1" applyFont="1" applyFill="1" applyBorder="1" applyAlignment="1">
      <alignment horizontal="center"/>
    </xf>
    <xf numFmtId="0" fontId="10" fillId="0" borderId="1" xfId="138" applyFont="1" applyFill="1" applyBorder="1" applyAlignment="1">
      <alignment horizontal="justify" vertical="top"/>
    </xf>
    <xf numFmtId="0" fontId="10" fillId="0" borderId="1" xfId="138" applyFont="1" applyFill="1" applyBorder="1" applyAlignment="1">
      <alignment horizontal="justify" vertical="top" wrapText="1"/>
    </xf>
    <xf numFmtId="0" fontId="8" fillId="0" borderId="1" xfId="138" applyFont="1" applyFill="1" applyBorder="1" applyAlignment="1">
      <alignment horizontal="justify" wrapText="1"/>
    </xf>
    <xf numFmtId="49" fontId="8" fillId="0" borderId="1" xfId="138" applyNumberFormat="1" applyFont="1" applyFill="1" applyBorder="1" applyAlignment="1">
      <alignment horizontal="center" vertical="top"/>
    </xf>
    <xf numFmtId="0" fontId="8" fillId="0" borderId="1" xfId="138" applyNumberFormat="1" applyFont="1" applyFill="1" applyBorder="1" applyAlignment="1">
      <alignment horizontal="justify" vertical="top" wrapText="1" shrinkToFit="1"/>
    </xf>
    <xf numFmtId="49" fontId="8" fillId="0" borderId="1" xfId="138" applyNumberFormat="1" applyFont="1" applyFill="1" applyBorder="1" applyAlignment="1">
      <alignment horizontal="justify" vertical="center"/>
    </xf>
    <xf numFmtId="4" fontId="10" fillId="0" borderId="1" xfId="138" applyNumberFormat="1" applyFont="1" applyFill="1" applyBorder="1" applyAlignment="1">
      <alignment horizontal="center"/>
    </xf>
    <xf numFmtId="0" fontId="8" fillId="0" borderId="1" xfId="138" applyFont="1" applyBorder="1" applyAlignment="1">
      <alignment horizontal="justify" vertical="center" wrapText="1"/>
    </xf>
    <xf numFmtId="49" fontId="10" fillId="0" borderId="1" xfId="138" applyNumberFormat="1" applyFont="1" applyFill="1" applyBorder="1" applyAlignment="1">
      <alignment horizontal="justify" vertical="center"/>
    </xf>
    <xf numFmtId="0" fontId="8" fillId="0" borderId="1" xfId="138" applyFont="1" applyFill="1" applyBorder="1" applyAlignment="1">
      <alignment horizontal="center" wrapText="1"/>
    </xf>
    <xf numFmtId="49" fontId="8" fillId="0" borderId="1" xfId="138" applyNumberFormat="1" applyFont="1" applyFill="1" applyBorder="1" applyAlignment="1">
      <alignment horizontal="center" vertical="top" wrapText="1"/>
    </xf>
    <xf numFmtId="0" fontId="8" fillId="0" borderId="1" xfId="138" applyFont="1" applyFill="1" applyBorder="1" applyAlignment="1">
      <alignment horizontal="justify" vertical="top" wrapText="1"/>
    </xf>
    <xf numFmtId="49" fontId="8" fillId="0" borderId="1" xfId="138" applyNumberFormat="1" applyFont="1" applyFill="1" applyBorder="1" applyAlignment="1">
      <alignment horizontal="justify" vertical="center" wrapText="1"/>
    </xf>
    <xf numFmtId="49" fontId="8" fillId="0" borderId="16" xfId="138" applyNumberFormat="1" applyFont="1" applyFill="1" applyBorder="1" applyAlignment="1">
      <alignment horizontal="center" vertical="top"/>
    </xf>
    <xf numFmtId="0" fontId="8" fillId="0" borderId="16" xfId="138" applyNumberFormat="1" applyFont="1" applyFill="1" applyBorder="1" applyAlignment="1">
      <alignment horizontal="justify" vertical="top" wrapText="1" shrinkToFit="1"/>
    </xf>
    <xf numFmtId="0" fontId="10" fillId="0" borderId="1" xfId="138" applyFont="1" applyFill="1" applyBorder="1" applyAlignment="1">
      <alignment horizontal="center" vertical="top" wrapText="1"/>
    </xf>
    <xf numFmtId="49" fontId="8" fillId="0" borderId="16" xfId="138" applyNumberFormat="1" applyFont="1" applyFill="1" applyBorder="1" applyAlignment="1">
      <alignment horizontal="justify" vertical="center" wrapText="1"/>
    </xf>
    <xf numFmtId="0" fontId="8" fillId="0" borderId="1" xfId="138" applyFont="1" applyFill="1" applyBorder="1" applyAlignment="1">
      <alignment horizontal="justify" vertical="center" wrapText="1"/>
    </xf>
    <xf numFmtId="49" fontId="8" fillId="0" borderId="1" xfId="138" applyNumberFormat="1" applyFont="1" applyFill="1" applyBorder="1" applyAlignment="1">
      <alignment horizontal="center" vertical="center" wrapText="1"/>
    </xf>
    <xf numFmtId="0" fontId="49" fillId="0" borderId="16" xfId="138" applyFont="1" applyFill="1" applyBorder="1" applyAlignment="1">
      <alignment horizontal="center" vertical="center" wrapText="1"/>
    </xf>
    <xf numFmtId="0" fontId="51" fillId="0" borderId="16" xfId="138" applyFont="1" applyFill="1" applyBorder="1" applyAlignment="1">
      <alignment horizontal="justify" vertical="top" wrapText="1"/>
    </xf>
    <xf numFmtId="0" fontId="52" fillId="0" borderId="16" xfId="138" applyFont="1" applyFill="1" applyBorder="1" applyAlignment="1">
      <alignment horizontal="justify" vertical="top" wrapText="1"/>
    </xf>
    <xf numFmtId="0" fontId="54" fillId="0" borderId="1" xfId="138" applyFont="1" applyBorder="1" applyAlignment="1">
      <alignment horizontal="justify" wrapText="1"/>
    </xf>
    <xf numFmtId="0" fontId="54" fillId="0" borderId="1" xfId="138" applyFont="1" applyBorder="1" applyAlignment="1">
      <alignment horizontal="justify" vertical="center" wrapText="1"/>
    </xf>
    <xf numFmtId="0" fontId="8" fillId="0" borderId="1" xfId="138" applyNumberFormat="1" applyFont="1" applyFill="1" applyBorder="1" applyAlignment="1">
      <alignment horizontal="justify" vertical="top" wrapText="1"/>
    </xf>
    <xf numFmtId="49" fontId="9" fillId="0" borderId="1" xfId="138" applyNumberFormat="1" applyFont="1" applyFill="1" applyBorder="1" applyAlignment="1">
      <alignment horizontal="justify" vertical="center" wrapText="1"/>
    </xf>
    <xf numFmtId="49" fontId="8" fillId="0" borderId="16" xfId="138" applyNumberFormat="1" applyFont="1" applyFill="1" applyBorder="1" applyAlignment="1">
      <alignment horizontal="justify" vertical="center"/>
    </xf>
    <xf numFmtId="0" fontId="8" fillId="0" borderId="16" xfId="138" applyNumberFormat="1" applyFont="1" applyFill="1" applyBorder="1" applyAlignment="1">
      <alignment horizontal="justify" vertical="center" wrapText="1"/>
    </xf>
    <xf numFmtId="0" fontId="10" fillId="0" borderId="16" xfId="138" applyFont="1" applyFill="1" applyBorder="1" applyAlignment="1">
      <alignment horizontal="center" vertical="top" wrapText="1"/>
    </xf>
    <xf numFmtId="49" fontId="8" fillId="0" borderId="16" xfId="138" applyNumberFormat="1" applyFont="1" applyFill="1" applyBorder="1" applyAlignment="1">
      <alignment horizontal="center" vertical="center"/>
    </xf>
    <xf numFmtId="164" fontId="10" fillId="0" borderId="1" xfId="138" applyNumberFormat="1" applyFont="1" applyFill="1" applyBorder="1" applyAlignment="1">
      <alignment horizontal="center"/>
    </xf>
    <xf numFmtId="0" fontId="10" fillId="0" borderId="1" xfId="138" applyFont="1" applyFill="1" applyBorder="1" applyAlignment="1">
      <alignment horizontal="center"/>
    </xf>
    <xf numFmtId="0" fontId="10" fillId="0" borderId="1" xfId="138" applyFont="1" applyFill="1" applyBorder="1"/>
    <xf numFmtId="0" fontId="45" fillId="0" borderId="1" xfId="138" applyFont="1" applyFill="1" applyBorder="1" applyAlignment="1">
      <alignment horizontal="justify" wrapText="1"/>
    </xf>
    <xf numFmtId="4" fontId="49" fillId="0" borderId="1" xfId="138" applyNumberFormat="1" applyFont="1" applyFill="1" applyBorder="1" applyAlignment="1">
      <alignment horizontal="center"/>
    </xf>
    <xf numFmtId="4" fontId="47" fillId="0" borderId="0" xfId="138" applyNumberFormat="1" applyFont="1" applyFill="1" applyAlignment="1">
      <alignment horizontal="center"/>
    </xf>
    <xf numFmtId="0" fontId="47" fillId="0" borderId="0" xfId="138" applyFont="1" applyFill="1"/>
    <xf numFmtId="2" fontId="44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2" fontId="8" fillId="50" borderId="1" xfId="1" applyNumberFormat="1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justify" vertical="center" wrapText="1"/>
    </xf>
    <xf numFmtId="2" fontId="10" fillId="0" borderId="1" xfId="137" applyNumberFormat="1" applyFont="1" applyFill="1" applyBorder="1" applyAlignment="1">
      <alignment horizontal="center"/>
    </xf>
    <xf numFmtId="164" fontId="2" fillId="0" borderId="0" xfId="1" applyNumberFormat="1"/>
    <xf numFmtId="0" fontId="8" fillId="0" borderId="1" xfId="0" applyFont="1" applyFill="1" applyBorder="1" applyAlignment="1">
      <alignment horizontal="justify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wrapText="1"/>
    </xf>
    <xf numFmtId="0" fontId="44" fillId="0" borderId="1" xfId="131" applyNumberFormat="1" applyFont="1" applyFill="1" applyBorder="1" applyAlignment="1">
      <alignment horizontal="justify" vertical="center"/>
    </xf>
    <xf numFmtId="164" fontId="8" fillId="0" borderId="1" xfId="138" applyNumberFormat="1" applyFont="1" applyFill="1" applyBorder="1" applyAlignment="1">
      <alignment horizontal="center"/>
    </xf>
    <xf numFmtId="164" fontId="8" fillId="0" borderId="1" xfId="137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2" fontId="8" fillId="0" borderId="1" xfId="6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6" fillId="0" borderId="1" xfId="7" applyFont="1" applyFill="1" applyBorder="1" applyAlignment="1">
      <alignment horizontal="center" vertical="center" wrapText="1"/>
    </xf>
    <xf numFmtId="49" fontId="8" fillId="0" borderId="1" xfId="1" applyNumberFormat="1" applyFont="1" applyBorder="1"/>
    <xf numFmtId="0" fontId="8" fillId="0" borderId="1" xfId="1" applyFont="1" applyBorder="1" applyAlignment="1">
      <alignment horizontal="justify" vertical="center"/>
    </xf>
    <xf numFmtId="0" fontId="56" fillId="0" borderId="0" xfId="1" applyFont="1" applyAlignment="1">
      <alignment horizontal="justify" vertical="center" wrapText="1"/>
    </xf>
    <xf numFmtId="49" fontId="8" fillId="0" borderId="1" xfId="123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/>
    </xf>
    <xf numFmtId="164" fontId="44" fillId="0" borderId="1" xfId="138" applyNumberFormat="1" applyFont="1" applyFill="1" applyBorder="1" applyAlignment="1">
      <alignment horizontal="center"/>
    </xf>
    <xf numFmtId="2" fontId="44" fillId="0" borderId="1" xfId="1" applyNumberFormat="1" applyFont="1" applyFill="1" applyBorder="1" applyAlignment="1">
      <alignment horizontal="center" vertical="center" wrapText="1"/>
    </xf>
    <xf numFmtId="0" fontId="10" fillId="0" borderId="0" xfId="138" applyFont="1" applyFill="1" applyAlignment="1">
      <alignment horizontal="right"/>
    </xf>
    <xf numFmtId="0" fontId="10" fillId="0" borderId="0" xfId="138" applyFont="1" applyFill="1" applyAlignment="1"/>
    <xf numFmtId="0" fontId="0" fillId="0" borderId="0" xfId="0" applyAlignment="1"/>
    <xf numFmtId="0" fontId="10" fillId="0" borderId="0" xfId="138" applyFont="1" applyFill="1" applyAlignment="1">
      <alignment horizontal="right" wrapText="1"/>
    </xf>
    <xf numFmtId="0" fontId="44" fillId="0" borderId="0" xfId="138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1" applyFont="1" applyAlignment="1">
      <alignment horizontal="right"/>
    </xf>
    <xf numFmtId="0" fontId="2" fillId="0" borderId="0" xfId="1" applyAlignment="1"/>
    <xf numFmtId="0" fontId="45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49" fontId="4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6" fillId="0" borderId="0" xfId="1" applyFont="1" applyAlignment="1">
      <alignment horizontal="center" wrapText="1"/>
    </xf>
    <xf numFmtId="0" fontId="2" fillId="0" borderId="0" xfId="1" applyAlignment="1">
      <alignment horizontal="center" wrapText="1"/>
    </xf>
    <xf numFmtId="0" fontId="0" fillId="0" borderId="0" xfId="0" applyAlignment="1">
      <alignment wrapText="1"/>
    </xf>
    <xf numFmtId="0" fontId="10" fillId="0" borderId="0" xfId="137" applyFont="1" applyAlignment="1">
      <alignment horizontal="right" wrapText="1"/>
    </xf>
    <xf numFmtId="0" fontId="10" fillId="0" borderId="0" xfId="137" applyFont="1" applyAlignment="1">
      <alignment horizontal="right"/>
    </xf>
    <xf numFmtId="0" fontId="10" fillId="0" borderId="0" xfId="137" applyFont="1" applyAlignment="1"/>
    <xf numFmtId="0" fontId="6" fillId="0" borderId="0" xfId="137" applyFont="1" applyAlignment="1">
      <alignment horizontal="center" wrapText="1"/>
    </xf>
    <xf numFmtId="49" fontId="8" fillId="0" borderId="16" xfId="0" applyNumberFormat="1" applyFont="1" applyBorder="1" applyAlignment="1" applyProtection="1">
      <alignment horizontal="center" vertical="center" wrapText="1"/>
    </xf>
  </cellXfs>
  <cellStyles count="139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1 - 20%" xfId="27"/>
    <cellStyle name="Accent1 - 40%" xfId="28"/>
    <cellStyle name="Accent1 - 60%" xfId="29"/>
    <cellStyle name="Accent2" xfId="30"/>
    <cellStyle name="Accent2 - 20%" xfId="31"/>
    <cellStyle name="Accent2 - 40%" xfId="32"/>
    <cellStyle name="Accent2 - 60%" xfId="33"/>
    <cellStyle name="Accent3" xfId="34"/>
    <cellStyle name="Accent3 - 20%" xfId="35"/>
    <cellStyle name="Accent3 - 40%" xfId="36"/>
    <cellStyle name="Accent3 - 60%" xfId="37"/>
    <cellStyle name="Accent3_10" xfId="38"/>
    <cellStyle name="Accent4" xfId="39"/>
    <cellStyle name="Accent4 - 20%" xfId="40"/>
    <cellStyle name="Accent4 - 40%" xfId="41"/>
    <cellStyle name="Accent4 - 60%" xfId="42"/>
    <cellStyle name="Accent4_10" xfId="43"/>
    <cellStyle name="Accent5" xfId="44"/>
    <cellStyle name="Accent5 - 20%" xfId="45"/>
    <cellStyle name="Accent5 - 40%" xfId="46"/>
    <cellStyle name="Accent5 - 60%" xfId="47"/>
    <cellStyle name="Accent5_10" xfId="48"/>
    <cellStyle name="Accent6" xfId="49"/>
    <cellStyle name="Accent6 - 20%" xfId="50"/>
    <cellStyle name="Accent6 - 40%" xfId="51"/>
    <cellStyle name="Accent6 - 60%" xfId="52"/>
    <cellStyle name="Accent6_10" xfId="53"/>
    <cellStyle name="Bad" xfId="54"/>
    <cellStyle name="Calculation" xfId="55"/>
    <cellStyle name="Check Cell" xfId="56"/>
    <cellStyle name="Emphasis 1" xfId="57"/>
    <cellStyle name="Emphasis 2" xfId="58"/>
    <cellStyle name="Emphasis 3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_own-reg-rev" xfId="69"/>
    <cellStyle name="Note" xfId="70"/>
    <cellStyle name="Output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2"/>
    <cellStyle name="SAPBEXHLevel0 2" xfId="92"/>
    <cellStyle name="SAPBEXHLevel0X" xfId="93"/>
    <cellStyle name="SAPBEXHLevel1" xfId="94"/>
    <cellStyle name="SAPBEXHLevel1 2" xfId="95"/>
    <cellStyle name="SAPBEXHLevel1X" xfId="96"/>
    <cellStyle name="SAPBEXHLevel2" xfId="97"/>
    <cellStyle name="SAPBEXHLevel2 2" xfId="98"/>
    <cellStyle name="SAPBEXHLevel2X" xfId="99"/>
    <cellStyle name="SAPBEXHLevel3" xfId="100"/>
    <cellStyle name="SAPBEXHLevel3X" xfId="101"/>
    <cellStyle name="SAPBEXinputData" xfId="102"/>
    <cellStyle name="SAPBEXItemHeader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 2" xfId="109"/>
    <cellStyle name="SAPBEXstdDataEmph" xfId="110"/>
    <cellStyle name="SAPBEXstdItem" xfId="111"/>
    <cellStyle name="SAPBEXstdItemX" xfId="112"/>
    <cellStyle name="SAPBEXtitle" xfId="113"/>
    <cellStyle name="SAPBEXunassignedItem" xfId="114"/>
    <cellStyle name="SAPBEXundefined" xfId="115"/>
    <cellStyle name="Sheet Title" xfId="116"/>
    <cellStyle name="Title" xfId="117"/>
    <cellStyle name="Total" xfId="118"/>
    <cellStyle name="Warning Text" xfId="119"/>
    <cellStyle name="Денежный 2" xfId="120"/>
    <cellStyle name="Обычный" xfId="0" builtinId="0"/>
    <cellStyle name="Обычный 10" xfId="137"/>
    <cellStyle name="Обычный 12" xfId="121"/>
    <cellStyle name="Обычный 18" xfId="122"/>
    <cellStyle name="Обычный 2" xfId="1"/>
    <cellStyle name="Обычный 2 2" xfId="123"/>
    <cellStyle name="Обычный 2 2 2" xfId="4"/>
    <cellStyle name="Обычный 2 2 2 2" xfId="5"/>
    <cellStyle name="Обычный 2 2 2 3" xfId="124"/>
    <cellStyle name="Обычный 2 2 3" xfId="125"/>
    <cellStyle name="Обычный 2 3" xfId="126"/>
    <cellStyle name="Обычный 3" xfId="7"/>
    <cellStyle name="Обычный 4" xfId="127"/>
    <cellStyle name="Обычный 5" xfId="128"/>
    <cellStyle name="Обычный 6" xfId="138"/>
    <cellStyle name="Обычный 7 2" xfId="129"/>
    <cellStyle name="Обычный 8" xfId="130"/>
    <cellStyle name="Обычный 9" xfId="131"/>
    <cellStyle name="Обычный_Прил" xfId="3"/>
    <cellStyle name="Процентный 6" xfId="132"/>
    <cellStyle name="Стиль 1" xfId="133"/>
    <cellStyle name="Финансовый 2" xfId="134"/>
    <cellStyle name="Финансовый 3" xfId="135"/>
    <cellStyle name="Финансовый 4" xfId="136"/>
    <cellStyle name="Финансовый 4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2"/>
  <sheetViews>
    <sheetView workbookViewId="0">
      <selection activeCell="F8" sqref="F8"/>
    </sheetView>
  </sheetViews>
  <sheetFormatPr defaultRowHeight="14.25"/>
  <cols>
    <col min="1" max="1" width="13.42578125" style="143" customWidth="1"/>
    <col min="2" max="2" width="5" style="144" customWidth="1"/>
    <col min="3" max="3" width="40.5703125" style="144" customWidth="1"/>
    <col min="4" max="4" width="10.28515625" style="191" customWidth="1"/>
    <col min="5" max="5" width="10.140625" style="145" customWidth="1"/>
    <col min="6" max="6" width="7.42578125" style="145" customWidth="1"/>
    <col min="7" max="256" width="9.140625" style="145"/>
    <col min="257" max="257" width="13.85546875" style="145" customWidth="1"/>
    <col min="258" max="258" width="5.42578125" style="145" customWidth="1"/>
    <col min="259" max="259" width="57.42578125" style="145" customWidth="1"/>
    <col min="260" max="260" width="11.140625" style="145" customWidth="1"/>
    <col min="261" max="512" width="9.140625" style="145"/>
    <col min="513" max="513" width="13.85546875" style="145" customWidth="1"/>
    <col min="514" max="514" width="5.42578125" style="145" customWidth="1"/>
    <col min="515" max="515" width="57.42578125" style="145" customWidth="1"/>
    <col min="516" max="516" width="11.140625" style="145" customWidth="1"/>
    <col min="517" max="768" width="9.140625" style="145"/>
    <col min="769" max="769" width="13.85546875" style="145" customWidth="1"/>
    <col min="770" max="770" width="5.42578125" style="145" customWidth="1"/>
    <col min="771" max="771" width="57.42578125" style="145" customWidth="1"/>
    <col min="772" max="772" width="11.140625" style="145" customWidth="1"/>
    <col min="773" max="1024" width="9.140625" style="145"/>
    <col min="1025" max="1025" width="13.85546875" style="145" customWidth="1"/>
    <col min="1026" max="1026" width="5.42578125" style="145" customWidth="1"/>
    <col min="1027" max="1027" width="57.42578125" style="145" customWidth="1"/>
    <col min="1028" max="1028" width="11.140625" style="145" customWidth="1"/>
    <col min="1029" max="1280" width="9.140625" style="145"/>
    <col min="1281" max="1281" width="13.85546875" style="145" customWidth="1"/>
    <col min="1282" max="1282" width="5.42578125" style="145" customWidth="1"/>
    <col min="1283" max="1283" width="57.42578125" style="145" customWidth="1"/>
    <col min="1284" max="1284" width="11.140625" style="145" customWidth="1"/>
    <col min="1285" max="1536" width="9.140625" style="145"/>
    <col min="1537" max="1537" width="13.85546875" style="145" customWidth="1"/>
    <col min="1538" max="1538" width="5.42578125" style="145" customWidth="1"/>
    <col min="1539" max="1539" width="57.42578125" style="145" customWidth="1"/>
    <col min="1540" max="1540" width="11.140625" style="145" customWidth="1"/>
    <col min="1541" max="1792" width="9.140625" style="145"/>
    <col min="1793" max="1793" width="13.85546875" style="145" customWidth="1"/>
    <col min="1794" max="1794" width="5.42578125" style="145" customWidth="1"/>
    <col min="1795" max="1795" width="57.42578125" style="145" customWidth="1"/>
    <col min="1796" max="1796" width="11.140625" style="145" customWidth="1"/>
    <col min="1797" max="2048" width="9.140625" style="145"/>
    <col min="2049" max="2049" width="13.85546875" style="145" customWidth="1"/>
    <col min="2050" max="2050" width="5.42578125" style="145" customWidth="1"/>
    <col min="2051" max="2051" width="57.42578125" style="145" customWidth="1"/>
    <col min="2052" max="2052" width="11.140625" style="145" customWidth="1"/>
    <col min="2053" max="2304" width="9.140625" style="145"/>
    <col min="2305" max="2305" width="13.85546875" style="145" customWidth="1"/>
    <col min="2306" max="2306" width="5.42578125" style="145" customWidth="1"/>
    <col min="2307" max="2307" width="57.42578125" style="145" customWidth="1"/>
    <col min="2308" max="2308" width="11.140625" style="145" customWidth="1"/>
    <col min="2309" max="2560" width="9.140625" style="145"/>
    <col min="2561" max="2561" width="13.85546875" style="145" customWidth="1"/>
    <col min="2562" max="2562" width="5.42578125" style="145" customWidth="1"/>
    <col min="2563" max="2563" width="57.42578125" style="145" customWidth="1"/>
    <col min="2564" max="2564" width="11.140625" style="145" customWidth="1"/>
    <col min="2565" max="2816" width="9.140625" style="145"/>
    <col min="2817" max="2817" width="13.85546875" style="145" customWidth="1"/>
    <col min="2818" max="2818" width="5.42578125" style="145" customWidth="1"/>
    <col min="2819" max="2819" width="57.42578125" style="145" customWidth="1"/>
    <col min="2820" max="2820" width="11.140625" style="145" customWidth="1"/>
    <col min="2821" max="3072" width="9.140625" style="145"/>
    <col min="3073" max="3073" width="13.85546875" style="145" customWidth="1"/>
    <col min="3074" max="3074" width="5.42578125" style="145" customWidth="1"/>
    <col min="3075" max="3075" width="57.42578125" style="145" customWidth="1"/>
    <col min="3076" max="3076" width="11.140625" style="145" customWidth="1"/>
    <col min="3077" max="3328" width="9.140625" style="145"/>
    <col min="3329" max="3329" width="13.85546875" style="145" customWidth="1"/>
    <col min="3330" max="3330" width="5.42578125" style="145" customWidth="1"/>
    <col min="3331" max="3331" width="57.42578125" style="145" customWidth="1"/>
    <col min="3332" max="3332" width="11.140625" style="145" customWidth="1"/>
    <col min="3333" max="3584" width="9.140625" style="145"/>
    <col min="3585" max="3585" width="13.85546875" style="145" customWidth="1"/>
    <col min="3586" max="3586" width="5.42578125" style="145" customWidth="1"/>
    <col min="3587" max="3587" width="57.42578125" style="145" customWidth="1"/>
    <col min="3588" max="3588" width="11.140625" style="145" customWidth="1"/>
    <col min="3589" max="3840" width="9.140625" style="145"/>
    <col min="3841" max="3841" width="13.85546875" style="145" customWidth="1"/>
    <col min="3842" max="3842" width="5.42578125" style="145" customWidth="1"/>
    <col min="3843" max="3843" width="57.42578125" style="145" customWidth="1"/>
    <col min="3844" max="3844" width="11.140625" style="145" customWidth="1"/>
    <col min="3845" max="4096" width="9.140625" style="145"/>
    <col min="4097" max="4097" width="13.85546875" style="145" customWidth="1"/>
    <col min="4098" max="4098" width="5.42578125" style="145" customWidth="1"/>
    <col min="4099" max="4099" width="57.42578125" style="145" customWidth="1"/>
    <col min="4100" max="4100" width="11.140625" style="145" customWidth="1"/>
    <col min="4101" max="4352" width="9.140625" style="145"/>
    <col min="4353" max="4353" width="13.85546875" style="145" customWidth="1"/>
    <col min="4354" max="4354" width="5.42578125" style="145" customWidth="1"/>
    <col min="4355" max="4355" width="57.42578125" style="145" customWidth="1"/>
    <col min="4356" max="4356" width="11.140625" style="145" customWidth="1"/>
    <col min="4357" max="4608" width="9.140625" style="145"/>
    <col min="4609" max="4609" width="13.85546875" style="145" customWidth="1"/>
    <col min="4610" max="4610" width="5.42578125" style="145" customWidth="1"/>
    <col min="4611" max="4611" width="57.42578125" style="145" customWidth="1"/>
    <col min="4612" max="4612" width="11.140625" style="145" customWidth="1"/>
    <col min="4613" max="4864" width="9.140625" style="145"/>
    <col min="4865" max="4865" width="13.85546875" style="145" customWidth="1"/>
    <col min="4866" max="4866" width="5.42578125" style="145" customWidth="1"/>
    <col min="4867" max="4867" width="57.42578125" style="145" customWidth="1"/>
    <col min="4868" max="4868" width="11.140625" style="145" customWidth="1"/>
    <col min="4869" max="5120" width="9.140625" style="145"/>
    <col min="5121" max="5121" width="13.85546875" style="145" customWidth="1"/>
    <col min="5122" max="5122" width="5.42578125" style="145" customWidth="1"/>
    <col min="5123" max="5123" width="57.42578125" style="145" customWidth="1"/>
    <col min="5124" max="5124" width="11.140625" style="145" customWidth="1"/>
    <col min="5125" max="5376" width="9.140625" style="145"/>
    <col min="5377" max="5377" width="13.85546875" style="145" customWidth="1"/>
    <col min="5378" max="5378" width="5.42578125" style="145" customWidth="1"/>
    <col min="5379" max="5379" width="57.42578125" style="145" customWidth="1"/>
    <col min="5380" max="5380" width="11.140625" style="145" customWidth="1"/>
    <col min="5381" max="5632" width="9.140625" style="145"/>
    <col min="5633" max="5633" width="13.85546875" style="145" customWidth="1"/>
    <col min="5634" max="5634" width="5.42578125" style="145" customWidth="1"/>
    <col min="5635" max="5635" width="57.42578125" style="145" customWidth="1"/>
    <col min="5636" max="5636" width="11.140625" style="145" customWidth="1"/>
    <col min="5637" max="5888" width="9.140625" style="145"/>
    <col min="5889" max="5889" width="13.85546875" style="145" customWidth="1"/>
    <col min="5890" max="5890" width="5.42578125" style="145" customWidth="1"/>
    <col min="5891" max="5891" width="57.42578125" style="145" customWidth="1"/>
    <col min="5892" max="5892" width="11.140625" style="145" customWidth="1"/>
    <col min="5893" max="6144" width="9.140625" style="145"/>
    <col min="6145" max="6145" width="13.85546875" style="145" customWidth="1"/>
    <col min="6146" max="6146" width="5.42578125" style="145" customWidth="1"/>
    <col min="6147" max="6147" width="57.42578125" style="145" customWidth="1"/>
    <col min="6148" max="6148" width="11.140625" style="145" customWidth="1"/>
    <col min="6149" max="6400" width="9.140625" style="145"/>
    <col min="6401" max="6401" width="13.85546875" style="145" customWidth="1"/>
    <col min="6402" max="6402" width="5.42578125" style="145" customWidth="1"/>
    <col min="6403" max="6403" width="57.42578125" style="145" customWidth="1"/>
    <col min="6404" max="6404" width="11.140625" style="145" customWidth="1"/>
    <col min="6405" max="6656" width="9.140625" style="145"/>
    <col min="6657" max="6657" width="13.85546875" style="145" customWidth="1"/>
    <col min="6658" max="6658" width="5.42578125" style="145" customWidth="1"/>
    <col min="6659" max="6659" width="57.42578125" style="145" customWidth="1"/>
    <col min="6660" max="6660" width="11.140625" style="145" customWidth="1"/>
    <col min="6661" max="6912" width="9.140625" style="145"/>
    <col min="6913" max="6913" width="13.85546875" style="145" customWidth="1"/>
    <col min="6914" max="6914" width="5.42578125" style="145" customWidth="1"/>
    <col min="6915" max="6915" width="57.42578125" style="145" customWidth="1"/>
    <col min="6916" max="6916" width="11.140625" style="145" customWidth="1"/>
    <col min="6917" max="7168" width="9.140625" style="145"/>
    <col min="7169" max="7169" width="13.85546875" style="145" customWidth="1"/>
    <col min="7170" max="7170" width="5.42578125" style="145" customWidth="1"/>
    <col min="7171" max="7171" width="57.42578125" style="145" customWidth="1"/>
    <col min="7172" max="7172" width="11.140625" style="145" customWidth="1"/>
    <col min="7173" max="7424" width="9.140625" style="145"/>
    <col min="7425" max="7425" width="13.85546875" style="145" customWidth="1"/>
    <col min="7426" max="7426" width="5.42578125" style="145" customWidth="1"/>
    <col min="7427" max="7427" width="57.42578125" style="145" customWidth="1"/>
    <col min="7428" max="7428" width="11.140625" style="145" customWidth="1"/>
    <col min="7429" max="7680" width="9.140625" style="145"/>
    <col min="7681" max="7681" width="13.85546875" style="145" customWidth="1"/>
    <col min="7682" max="7682" width="5.42578125" style="145" customWidth="1"/>
    <col min="7683" max="7683" width="57.42578125" style="145" customWidth="1"/>
    <col min="7684" max="7684" width="11.140625" style="145" customWidth="1"/>
    <col min="7685" max="7936" width="9.140625" style="145"/>
    <col min="7937" max="7937" width="13.85546875" style="145" customWidth="1"/>
    <col min="7938" max="7938" width="5.42578125" style="145" customWidth="1"/>
    <col min="7939" max="7939" width="57.42578125" style="145" customWidth="1"/>
    <col min="7940" max="7940" width="11.140625" style="145" customWidth="1"/>
    <col min="7941" max="8192" width="9.140625" style="145"/>
    <col min="8193" max="8193" width="13.85546875" style="145" customWidth="1"/>
    <col min="8194" max="8194" width="5.42578125" style="145" customWidth="1"/>
    <col min="8195" max="8195" width="57.42578125" style="145" customWidth="1"/>
    <col min="8196" max="8196" width="11.140625" style="145" customWidth="1"/>
    <col min="8197" max="8448" width="9.140625" style="145"/>
    <col min="8449" max="8449" width="13.85546875" style="145" customWidth="1"/>
    <col min="8450" max="8450" width="5.42578125" style="145" customWidth="1"/>
    <col min="8451" max="8451" width="57.42578125" style="145" customWidth="1"/>
    <col min="8452" max="8452" width="11.140625" style="145" customWidth="1"/>
    <col min="8453" max="8704" width="9.140625" style="145"/>
    <col min="8705" max="8705" width="13.85546875" style="145" customWidth="1"/>
    <col min="8706" max="8706" width="5.42578125" style="145" customWidth="1"/>
    <col min="8707" max="8707" width="57.42578125" style="145" customWidth="1"/>
    <col min="8708" max="8708" width="11.140625" style="145" customWidth="1"/>
    <col min="8709" max="8960" width="9.140625" style="145"/>
    <col min="8961" max="8961" width="13.85546875" style="145" customWidth="1"/>
    <col min="8962" max="8962" width="5.42578125" style="145" customWidth="1"/>
    <col min="8963" max="8963" width="57.42578125" style="145" customWidth="1"/>
    <col min="8964" max="8964" width="11.140625" style="145" customWidth="1"/>
    <col min="8965" max="9216" width="9.140625" style="145"/>
    <col min="9217" max="9217" width="13.85546875" style="145" customWidth="1"/>
    <col min="9218" max="9218" width="5.42578125" style="145" customWidth="1"/>
    <col min="9219" max="9219" width="57.42578125" style="145" customWidth="1"/>
    <col min="9220" max="9220" width="11.140625" style="145" customWidth="1"/>
    <col min="9221" max="9472" width="9.140625" style="145"/>
    <col min="9473" max="9473" width="13.85546875" style="145" customWidth="1"/>
    <col min="9474" max="9474" width="5.42578125" style="145" customWidth="1"/>
    <col min="9475" max="9475" width="57.42578125" style="145" customWidth="1"/>
    <col min="9476" max="9476" width="11.140625" style="145" customWidth="1"/>
    <col min="9477" max="9728" width="9.140625" style="145"/>
    <col min="9729" max="9729" width="13.85546875" style="145" customWidth="1"/>
    <col min="9730" max="9730" width="5.42578125" style="145" customWidth="1"/>
    <col min="9731" max="9731" width="57.42578125" style="145" customWidth="1"/>
    <col min="9732" max="9732" width="11.140625" style="145" customWidth="1"/>
    <col min="9733" max="9984" width="9.140625" style="145"/>
    <col min="9985" max="9985" width="13.85546875" style="145" customWidth="1"/>
    <col min="9986" max="9986" width="5.42578125" style="145" customWidth="1"/>
    <col min="9987" max="9987" width="57.42578125" style="145" customWidth="1"/>
    <col min="9988" max="9988" width="11.140625" style="145" customWidth="1"/>
    <col min="9989" max="10240" width="9.140625" style="145"/>
    <col min="10241" max="10241" width="13.85546875" style="145" customWidth="1"/>
    <col min="10242" max="10242" width="5.42578125" style="145" customWidth="1"/>
    <col min="10243" max="10243" width="57.42578125" style="145" customWidth="1"/>
    <col min="10244" max="10244" width="11.140625" style="145" customWidth="1"/>
    <col min="10245" max="10496" width="9.140625" style="145"/>
    <col min="10497" max="10497" width="13.85546875" style="145" customWidth="1"/>
    <col min="10498" max="10498" width="5.42578125" style="145" customWidth="1"/>
    <col min="10499" max="10499" width="57.42578125" style="145" customWidth="1"/>
    <col min="10500" max="10500" width="11.140625" style="145" customWidth="1"/>
    <col min="10501" max="10752" width="9.140625" style="145"/>
    <col min="10753" max="10753" width="13.85546875" style="145" customWidth="1"/>
    <col min="10754" max="10754" width="5.42578125" style="145" customWidth="1"/>
    <col min="10755" max="10755" width="57.42578125" style="145" customWidth="1"/>
    <col min="10756" max="10756" width="11.140625" style="145" customWidth="1"/>
    <col min="10757" max="11008" width="9.140625" style="145"/>
    <col min="11009" max="11009" width="13.85546875" style="145" customWidth="1"/>
    <col min="11010" max="11010" width="5.42578125" style="145" customWidth="1"/>
    <col min="11011" max="11011" width="57.42578125" style="145" customWidth="1"/>
    <col min="11012" max="11012" width="11.140625" style="145" customWidth="1"/>
    <col min="11013" max="11264" width="9.140625" style="145"/>
    <col min="11265" max="11265" width="13.85546875" style="145" customWidth="1"/>
    <col min="11266" max="11266" width="5.42578125" style="145" customWidth="1"/>
    <col min="11267" max="11267" width="57.42578125" style="145" customWidth="1"/>
    <col min="11268" max="11268" width="11.140625" style="145" customWidth="1"/>
    <col min="11269" max="11520" width="9.140625" style="145"/>
    <col min="11521" max="11521" width="13.85546875" style="145" customWidth="1"/>
    <col min="11522" max="11522" width="5.42578125" style="145" customWidth="1"/>
    <col min="11523" max="11523" width="57.42578125" style="145" customWidth="1"/>
    <col min="11524" max="11524" width="11.140625" style="145" customWidth="1"/>
    <col min="11525" max="11776" width="9.140625" style="145"/>
    <col min="11777" max="11777" width="13.85546875" style="145" customWidth="1"/>
    <col min="11778" max="11778" width="5.42578125" style="145" customWidth="1"/>
    <col min="11779" max="11779" width="57.42578125" style="145" customWidth="1"/>
    <col min="11780" max="11780" width="11.140625" style="145" customWidth="1"/>
    <col min="11781" max="12032" width="9.140625" style="145"/>
    <col min="12033" max="12033" width="13.85546875" style="145" customWidth="1"/>
    <col min="12034" max="12034" width="5.42578125" style="145" customWidth="1"/>
    <col min="12035" max="12035" width="57.42578125" style="145" customWidth="1"/>
    <col min="12036" max="12036" width="11.140625" style="145" customWidth="1"/>
    <col min="12037" max="12288" width="9.140625" style="145"/>
    <col min="12289" max="12289" width="13.85546875" style="145" customWidth="1"/>
    <col min="12290" max="12290" width="5.42578125" style="145" customWidth="1"/>
    <col min="12291" max="12291" width="57.42578125" style="145" customWidth="1"/>
    <col min="12292" max="12292" width="11.140625" style="145" customWidth="1"/>
    <col min="12293" max="12544" width="9.140625" style="145"/>
    <col min="12545" max="12545" width="13.85546875" style="145" customWidth="1"/>
    <col min="12546" max="12546" width="5.42578125" style="145" customWidth="1"/>
    <col min="12547" max="12547" width="57.42578125" style="145" customWidth="1"/>
    <col min="12548" max="12548" width="11.140625" style="145" customWidth="1"/>
    <col min="12549" max="12800" width="9.140625" style="145"/>
    <col min="12801" max="12801" width="13.85546875" style="145" customWidth="1"/>
    <col min="12802" max="12802" width="5.42578125" style="145" customWidth="1"/>
    <col min="12803" max="12803" width="57.42578125" style="145" customWidth="1"/>
    <col min="12804" max="12804" width="11.140625" style="145" customWidth="1"/>
    <col min="12805" max="13056" width="9.140625" style="145"/>
    <col min="13057" max="13057" width="13.85546875" style="145" customWidth="1"/>
    <col min="13058" max="13058" width="5.42578125" style="145" customWidth="1"/>
    <col min="13059" max="13059" width="57.42578125" style="145" customWidth="1"/>
    <col min="13060" max="13060" width="11.140625" style="145" customWidth="1"/>
    <col min="13061" max="13312" width="9.140625" style="145"/>
    <col min="13313" max="13313" width="13.85546875" style="145" customWidth="1"/>
    <col min="13314" max="13314" width="5.42578125" style="145" customWidth="1"/>
    <col min="13315" max="13315" width="57.42578125" style="145" customWidth="1"/>
    <col min="13316" max="13316" width="11.140625" style="145" customWidth="1"/>
    <col min="13317" max="13568" width="9.140625" style="145"/>
    <col min="13569" max="13569" width="13.85546875" style="145" customWidth="1"/>
    <col min="13570" max="13570" width="5.42578125" style="145" customWidth="1"/>
    <col min="13571" max="13571" width="57.42578125" style="145" customWidth="1"/>
    <col min="13572" max="13572" width="11.140625" style="145" customWidth="1"/>
    <col min="13573" max="13824" width="9.140625" style="145"/>
    <col min="13825" max="13825" width="13.85546875" style="145" customWidth="1"/>
    <col min="13826" max="13826" width="5.42578125" style="145" customWidth="1"/>
    <col min="13827" max="13827" width="57.42578125" style="145" customWidth="1"/>
    <col min="13828" max="13828" width="11.140625" style="145" customWidth="1"/>
    <col min="13829" max="14080" width="9.140625" style="145"/>
    <col min="14081" max="14081" width="13.85546875" style="145" customWidth="1"/>
    <col min="14082" max="14082" width="5.42578125" style="145" customWidth="1"/>
    <col min="14083" max="14083" width="57.42578125" style="145" customWidth="1"/>
    <col min="14084" max="14084" width="11.140625" style="145" customWidth="1"/>
    <col min="14085" max="14336" width="9.140625" style="145"/>
    <col min="14337" max="14337" width="13.85546875" style="145" customWidth="1"/>
    <col min="14338" max="14338" width="5.42578125" style="145" customWidth="1"/>
    <col min="14339" max="14339" width="57.42578125" style="145" customWidth="1"/>
    <col min="14340" max="14340" width="11.140625" style="145" customWidth="1"/>
    <col min="14341" max="14592" width="9.140625" style="145"/>
    <col min="14593" max="14593" width="13.85546875" style="145" customWidth="1"/>
    <col min="14594" max="14594" width="5.42578125" style="145" customWidth="1"/>
    <col min="14595" max="14595" width="57.42578125" style="145" customWidth="1"/>
    <col min="14596" max="14596" width="11.140625" style="145" customWidth="1"/>
    <col min="14597" max="14848" width="9.140625" style="145"/>
    <col min="14849" max="14849" width="13.85546875" style="145" customWidth="1"/>
    <col min="14850" max="14850" width="5.42578125" style="145" customWidth="1"/>
    <col min="14851" max="14851" width="57.42578125" style="145" customWidth="1"/>
    <col min="14852" max="14852" width="11.140625" style="145" customWidth="1"/>
    <col min="14853" max="15104" width="9.140625" style="145"/>
    <col min="15105" max="15105" width="13.85546875" style="145" customWidth="1"/>
    <col min="15106" max="15106" width="5.42578125" style="145" customWidth="1"/>
    <col min="15107" max="15107" width="57.42578125" style="145" customWidth="1"/>
    <col min="15108" max="15108" width="11.140625" style="145" customWidth="1"/>
    <col min="15109" max="15360" width="9.140625" style="145"/>
    <col min="15361" max="15361" width="13.85546875" style="145" customWidth="1"/>
    <col min="15362" max="15362" width="5.42578125" style="145" customWidth="1"/>
    <col min="15363" max="15363" width="57.42578125" style="145" customWidth="1"/>
    <col min="15364" max="15364" width="11.140625" style="145" customWidth="1"/>
    <col min="15365" max="15616" width="9.140625" style="145"/>
    <col min="15617" max="15617" width="13.85546875" style="145" customWidth="1"/>
    <col min="15618" max="15618" width="5.42578125" style="145" customWidth="1"/>
    <col min="15619" max="15619" width="57.42578125" style="145" customWidth="1"/>
    <col min="15620" max="15620" width="11.140625" style="145" customWidth="1"/>
    <col min="15621" max="15872" width="9.140625" style="145"/>
    <col min="15873" max="15873" width="13.85546875" style="145" customWidth="1"/>
    <col min="15874" max="15874" width="5.42578125" style="145" customWidth="1"/>
    <col min="15875" max="15875" width="57.42578125" style="145" customWidth="1"/>
    <col min="15876" max="15876" width="11.140625" style="145" customWidth="1"/>
    <col min="15877" max="16128" width="9.140625" style="145"/>
    <col min="16129" max="16129" width="13.85546875" style="145" customWidth="1"/>
    <col min="16130" max="16130" width="5.42578125" style="145" customWidth="1"/>
    <col min="16131" max="16131" width="57.42578125" style="145" customWidth="1"/>
    <col min="16132" max="16132" width="11.140625" style="145" customWidth="1"/>
    <col min="16133" max="16384" width="9.140625" style="145"/>
  </cols>
  <sheetData>
    <row r="1" spans="1:6" ht="15">
      <c r="C1" s="217" t="s">
        <v>123</v>
      </c>
      <c r="D1" s="217"/>
      <c r="E1" s="219"/>
      <c r="F1" s="219"/>
    </row>
    <row r="2" spans="1:6" ht="28.5" customHeight="1">
      <c r="C2" s="220" t="s">
        <v>406</v>
      </c>
      <c r="D2" s="220"/>
      <c r="E2" s="219"/>
      <c r="F2" s="219"/>
    </row>
    <row r="3" spans="1:6" ht="8.25" customHeight="1">
      <c r="C3" s="217"/>
      <c r="D3" s="218"/>
    </row>
    <row r="4" spans="1:6" ht="15" hidden="1">
      <c r="C4" s="217"/>
      <c r="D4" s="217"/>
    </row>
    <row r="5" spans="1:6" ht="7.5" customHeight="1">
      <c r="C5" s="146"/>
      <c r="D5" s="146"/>
    </row>
    <row r="6" spans="1:6" ht="59.25" customHeight="1">
      <c r="A6" s="221" t="s">
        <v>378</v>
      </c>
      <c r="B6" s="221"/>
      <c r="C6" s="221"/>
      <c r="D6" s="221"/>
      <c r="E6" s="219"/>
      <c r="F6" s="219"/>
    </row>
    <row r="7" spans="1:6">
      <c r="B7" s="147"/>
      <c r="C7" s="147"/>
      <c r="D7" s="148"/>
    </row>
    <row r="8" spans="1:6" ht="38.25">
      <c r="A8" s="149" t="s">
        <v>126</v>
      </c>
      <c r="B8" s="149" t="s">
        <v>127</v>
      </c>
      <c r="C8" s="149" t="s">
        <v>128</v>
      </c>
      <c r="D8" s="107" t="s">
        <v>292</v>
      </c>
      <c r="E8" s="107" t="s">
        <v>293</v>
      </c>
      <c r="F8" s="107" t="s">
        <v>290</v>
      </c>
    </row>
    <row r="9" spans="1:6" ht="12.75">
      <c r="A9" s="150">
        <v>1</v>
      </c>
      <c r="B9" s="150">
        <v>2</v>
      </c>
      <c r="C9" s="150">
        <v>3</v>
      </c>
      <c r="D9" s="150">
        <v>4</v>
      </c>
      <c r="E9" s="150">
        <v>5</v>
      </c>
      <c r="F9" s="150">
        <v>6</v>
      </c>
    </row>
    <row r="10" spans="1:6" ht="43.5" customHeight="1">
      <c r="A10" s="151" t="s">
        <v>251</v>
      </c>
      <c r="B10" s="152"/>
      <c r="C10" s="153" t="s">
        <v>252</v>
      </c>
      <c r="D10" s="154">
        <f>D11+D30</f>
        <v>5421.3440000000001</v>
      </c>
      <c r="E10" s="154">
        <f>E11+E30</f>
        <v>5230.3999999999996</v>
      </c>
      <c r="F10" s="202">
        <f>E10/D10*100</f>
        <v>96.477921342014071</v>
      </c>
    </row>
    <row r="11" spans="1:6" ht="21" customHeight="1">
      <c r="A11" s="151" t="s">
        <v>253</v>
      </c>
      <c r="B11" s="152"/>
      <c r="C11" s="155" t="s">
        <v>254</v>
      </c>
      <c r="D11" s="154">
        <f>D21+D24+D27+D12</f>
        <v>5403.8440000000001</v>
      </c>
      <c r="E11" s="154">
        <f>E21+E24+E27+E12</f>
        <v>5230.3999999999996</v>
      </c>
      <c r="F11" s="202">
        <f t="shared" ref="F11:F79" si="0">E11/D11*100</f>
        <v>96.790358863061172</v>
      </c>
    </row>
    <row r="12" spans="1:6" ht="42" customHeight="1">
      <c r="A12" s="69" t="s">
        <v>346</v>
      </c>
      <c r="B12" s="103"/>
      <c r="C12" s="66" t="s">
        <v>347</v>
      </c>
      <c r="D12" s="77">
        <f>D15+D13+D17+D19</f>
        <v>696.64400000000001</v>
      </c>
      <c r="E12" s="77">
        <f>E15+E13+E17+E19</f>
        <v>524.20000000000005</v>
      </c>
      <c r="F12" s="202">
        <f t="shared" si="0"/>
        <v>75.24646734917691</v>
      </c>
    </row>
    <row r="13" spans="1:6" ht="42" customHeight="1">
      <c r="A13" s="69" t="s">
        <v>397</v>
      </c>
      <c r="B13" s="73"/>
      <c r="C13" s="73" t="s">
        <v>398</v>
      </c>
      <c r="D13" s="77">
        <f>D14</f>
        <v>10.8</v>
      </c>
      <c r="E13" s="77">
        <f>E14</f>
        <v>10.8</v>
      </c>
      <c r="F13" s="203">
        <f t="shared" si="0"/>
        <v>100</v>
      </c>
    </row>
    <row r="14" spans="1:6" ht="42" customHeight="1">
      <c r="A14" s="69"/>
      <c r="B14" s="67" t="s">
        <v>218</v>
      </c>
      <c r="C14" s="53" t="s">
        <v>219</v>
      </c>
      <c r="D14" s="77">
        <v>10.8</v>
      </c>
      <c r="E14" s="77">
        <v>10.8</v>
      </c>
      <c r="F14" s="203">
        <f t="shared" si="0"/>
        <v>100</v>
      </c>
    </row>
    <row r="15" spans="1:6" ht="36" customHeight="1">
      <c r="A15" s="69" t="s">
        <v>348</v>
      </c>
      <c r="B15" s="67"/>
      <c r="C15" s="74" t="s">
        <v>349</v>
      </c>
      <c r="D15" s="77">
        <f>D16</f>
        <v>483.4</v>
      </c>
      <c r="E15" s="77">
        <f>E16</f>
        <v>483.4</v>
      </c>
      <c r="F15" s="202">
        <f t="shared" si="0"/>
        <v>100</v>
      </c>
    </row>
    <row r="16" spans="1:6" ht="46.5" customHeight="1">
      <c r="A16" s="69"/>
      <c r="B16" s="67" t="s">
        <v>218</v>
      </c>
      <c r="C16" s="53" t="s">
        <v>219</v>
      </c>
      <c r="D16" s="77">
        <v>483.4</v>
      </c>
      <c r="E16" s="77">
        <v>483.4</v>
      </c>
      <c r="F16" s="202">
        <f t="shared" si="0"/>
        <v>100</v>
      </c>
    </row>
    <row r="17" spans="1:6" ht="26.25" customHeight="1">
      <c r="A17" s="69" t="s">
        <v>399</v>
      </c>
      <c r="B17" s="67"/>
      <c r="C17" s="53" t="s">
        <v>400</v>
      </c>
      <c r="D17" s="77">
        <f>D18</f>
        <v>30</v>
      </c>
      <c r="E17" s="77">
        <f>E18</f>
        <v>30</v>
      </c>
      <c r="F17" s="202">
        <f t="shared" si="0"/>
        <v>100</v>
      </c>
    </row>
    <row r="18" spans="1:6" ht="46.5" customHeight="1">
      <c r="A18" s="69"/>
      <c r="B18" s="67" t="s">
        <v>218</v>
      </c>
      <c r="C18" s="53" t="s">
        <v>219</v>
      </c>
      <c r="D18" s="77">
        <v>30</v>
      </c>
      <c r="E18" s="77">
        <v>30</v>
      </c>
      <c r="F18" s="202">
        <f t="shared" si="0"/>
        <v>100</v>
      </c>
    </row>
    <row r="19" spans="1:6" ht="25.5" customHeight="1">
      <c r="A19" s="213" t="s">
        <v>401</v>
      </c>
      <c r="B19" s="67"/>
      <c r="C19" s="53" t="s">
        <v>402</v>
      </c>
      <c r="D19" s="77">
        <f>D20</f>
        <v>172.44399999999999</v>
      </c>
      <c r="E19" s="77">
        <f>E20</f>
        <v>0</v>
      </c>
      <c r="F19" s="202">
        <f t="shared" si="0"/>
        <v>0</v>
      </c>
    </row>
    <row r="20" spans="1:6" ht="46.5" customHeight="1">
      <c r="A20" s="69"/>
      <c r="B20" s="67" t="s">
        <v>218</v>
      </c>
      <c r="C20" s="53" t="s">
        <v>219</v>
      </c>
      <c r="D20" s="77">
        <v>172.44399999999999</v>
      </c>
      <c r="E20" s="77"/>
      <c r="F20" s="202">
        <f t="shared" si="0"/>
        <v>0</v>
      </c>
    </row>
    <row r="21" spans="1:6" ht="61.5" customHeight="1">
      <c r="A21" s="151" t="s">
        <v>255</v>
      </c>
      <c r="B21" s="160"/>
      <c r="C21" s="160" t="s">
        <v>256</v>
      </c>
      <c r="D21" s="161">
        <f>D22</f>
        <v>6</v>
      </c>
      <c r="E21" s="161">
        <f>E22</f>
        <v>5</v>
      </c>
      <c r="F21" s="202">
        <f t="shared" si="0"/>
        <v>83.333333333333343</v>
      </c>
    </row>
    <row r="22" spans="1:6" ht="61.5" customHeight="1">
      <c r="A22" s="151" t="s">
        <v>257</v>
      </c>
      <c r="B22" s="157"/>
      <c r="C22" s="157" t="s">
        <v>258</v>
      </c>
      <c r="D22" s="161">
        <f>D23</f>
        <v>6</v>
      </c>
      <c r="E22" s="161">
        <f>E23</f>
        <v>5</v>
      </c>
      <c r="F22" s="202">
        <f t="shared" si="0"/>
        <v>83.333333333333343</v>
      </c>
    </row>
    <row r="23" spans="1:6" ht="43.5" customHeight="1">
      <c r="A23" s="151"/>
      <c r="B23" s="43" t="s">
        <v>218</v>
      </c>
      <c r="C23" s="53" t="s">
        <v>219</v>
      </c>
      <c r="D23" s="161">
        <v>6</v>
      </c>
      <c r="E23" s="161">
        <v>5</v>
      </c>
      <c r="F23" s="202">
        <f t="shared" si="0"/>
        <v>83.333333333333343</v>
      </c>
    </row>
    <row r="24" spans="1:6" ht="60">
      <c r="A24" s="151" t="s">
        <v>259</v>
      </c>
      <c r="B24" s="160"/>
      <c r="C24" s="160" t="s">
        <v>260</v>
      </c>
      <c r="D24" s="161">
        <f>D25</f>
        <v>3661.2</v>
      </c>
      <c r="E24" s="161">
        <f>E25</f>
        <v>3661.2</v>
      </c>
      <c r="F24" s="202">
        <f t="shared" si="0"/>
        <v>100</v>
      </c>
    </row>
    <row r="25" spans="1:6" ht="45">
      <c r="A25" s="151" t="s">
        <v>261</v>
      </c>
      <c r="B25" s="162"/>
      <c r="C25" s="162" t="s">
        <v>262</v>
      </c>
      <c r="D25" s="161">
        <f>D26</f>
        <v>3661.2</v>
      </c>
      <c r="E25" s="161">
        <f>E26</f>
        <v>3661.2</v>
      </c>
      <c r="F25" s="202">
        <f t="shared" si="0"/>
        <v>100</v>
      </c>
    </row>
    <row r="26" spans="1:6" ht="43.5" customHeight="1">
      <c r="A26" s="151"/>
      <c r="B26" s="43" t="s">
        <v>218</v>
      </c>
      <c r="C26" s="53" t="s">
        <v>219</v>
      </c>
      <c r="D26" s="87">
        <v>3661.2</v>
      </c>
      <c r="E26" s="87">
        <v>3661.2</v>
      </c>
      <c r="F26" s="202">
        <f t="shared" si="0"/>
        <v>100</v>
      </c>
    </row>
    <row r="27" spans="1:6" ht="45">
      <c r="A27" s="151" t="s">
        <v>263</v>
      </c>
      <c r="B27" s="43"/>
      <c r="C27" s="53" t="s">
        <v>264</v>
      </c>
      <c r="D27" s="161">
        <f>D28</f>
        <v>1040</v>
      </c>
      <c r="E27" s="161">
        <f>E28</f>
        <v>1040</v>
      </c>
      <c r="F27" s="202">
        <f t="shared" si="0"/>
        <v>100</v>
      </c>
    </row>
    <row r="28" spans="1:6" ht="45">
      <c r="A28" s="151" t="s">
        <v>265</v>
      </c>
      <c r="B28" s="162"/>
      <c r="C28" s="162" t="s">
        <v>262</v>
      </c>
      <c r="D28" s="161">
        <f>D29</f>
        <v>1040</v>
      </c>
      <c r="E28" s="161">
        <f>E29</f>
        <v>1040</v>
      </c>
      <c r="F28" s="202">
        <f t="shared" si="0"/>
        <v>100</v>
      </c>
    </row>
    <row r="29" spans="1:6" ht="44.25" customHeight="1">
      <c r="A29" s="151"/>
      <c r="B29" s="43" t="s">
        <v>218</v>
      </c>
      <c r="C29" s="53" t="s">
        <v>219</v>
      </c>
      <c r="D29" s="87">
        <v>1040</v>
      </c>
      <c r="E29" s="87">
        <v>1040</v>
      </c>
      <c r="F29" s="202">
        <f t="shared" si="0"/>
        <v>100</v>
      </c>
    </row>
    <row r="30" spans="1:6" ht="15">
      <c r="A30" s="151" t="s">
        <v>266</v>
      </c>
      <c r="B30" s="163"/>
      <c r="C30" s="163" t="s">
        <v>267</v>
      </c>
      <c r="D30" s="161">
        <f>D31+D34</f>
        <v>17.5</v>
      </c>
      <c r="E30" s="161">
        <f>E31+E34</f>
        <v>0</v>
      </c>
      <c r="F30" s="202">
        <f t="shared" si="0"/>
        <v>0</v>
      </c>
    </row>
    <row r="31" spans="1:6" ht="60">
      <c r="A31" s="151" t="s">
        <v>268</v>
      </c>
      <c r="B31" s="160"/>
      <c r="C31" s="160" t="s">
        <v>269</v>
      </c>
      <c r="D31" s="161">
        <f>D32</f>
        <v>10</v>
      </c>
      <c r="E31" s="161">
        <f>E32</f>
        <v>0</v>
      </c>
      <c r="F31" s="202">
        <f t="shared" si="0"/>
        <v>0</v>
      </c>
    </row>
    <row r="32" spans="1:6" ht="60">
      <c r="A32" s="151" t="s">
        <v>270</v>
      </c>
      <c r="B32" s="157"/>
      <c r="C32" s="157" t="s">
        <v>271</v>
      </c>
      <c r="D32" s="161">
        <f>D33</f>
        <v>10</v>
      </c>
      <c r="E32" s="161">
        <f>E33</f>
        <v>0</v>
      </c>
      <c r="F32" s="202">
        <f t="shared" si="0"/>
        <v>0</v>
      </c>
    </row>
    <row r="33" spans="1:6" ht="42.75" customHeight="1">
      <c r="A33" s="151"/>
      <c r="B33" s="43" t="s">
        <v>218</v>
      </c>
      <c r="C33" s="53" t="s">
        <v>219</v>
      </c>
      <c r="D33" s="161">
        <v>10</v>
      </c>
      <c r="E33" s="161">
        <v>0</v>
      </c>
      <c r="F33" s="202">
        <f t="shared" si="0"/>
        <v>0</v>
      </c>
    </row>
    <row r="34" spans="1:6" ht="45">
      <c r="A34" s="151" t="s">
        <v>272</v>
      </c>
      <c r="B34" s="160"/>
      <c r="C34" s="160" t="s">
        <v>273</v>
      </c>
      <c r="D34" s="161">
        <f>D35</f>
        <v>7.5</v>
      </c>
      <c r="E34" s="161">
        <f>E35</f>
        <v>0</v>
      </c>
      <c r="F34" s="202">
        <f t="shared" si="0"/>
        <v>0</v>
      </c>
    </row>
    <row r="35" spans="1:6" ht="45">
      <c r="A35" s="151" t="s">
        <v>274</v>
      </c>
      <c r="B35" s="160"/>
      <c r="C35" s="157" t="s">
        <v>275</v>
      </c>
      <c r="D35" s="161">
        <f>D36</f>
        <v>7.5</v>
      </c>
      <c r="E35" s="161">
        <f>E36</f>
        <v>0</v>
      </c>
      <c r="F35" s="202">
        <f t="shared" si="0"/>
        <v>0</v>
      </c>
    </row>
    <row r="36" spans="1:6" ht="43.5" customHeight="1">
      <c r="A36" s="151"/>
      <c r="B36" s="164" t="s">
        <v>218</v>
      </c>
      <c r="C36" s="53" t="s">
        <v>219</v>
      </c>
      <c r="D36" s="161">
        <v>7.5</v>
      </c>
      <c r="E36" s="161">
        <v>0</v>
      </c>
      <c r="F36" s="202">
        <f t="shared" si="0"/>
        <v>0</v>
      </c>
    </row>
    <row r="37" spans="1:6" ht="60">
      <c r="A37" s="151" t="s">
        <v>209</v>
      </c>
      <c r="B37" s="165"/>
      <c r="C37" s="166" t="s">
        <v>210</v>
      </c>
      <c r="D37" s="154">
        <f>D38+D53</f>
        <v>6332.59</v>
      </c>
      <c r="E37" s="154">
        <f>E38+E53</f>
        <v>6096.924</v>
      </c>
      <c r="F37" s="202">
        <f t="shared" si="0"/>
        <v>96.278521110635623</v>
      </c>
    </row>
    <row r="38" spans="1:6" ht="30">
      <c r="A38" s="151" t="s">
        <v>224</v>
      </c>
      <c r="B38" s="167"/>
      <c r="C38" s="167" t="s">
        <v>225</v>
      </c>
      <c r="D38" s="154">
        <f>D39+D42</f>
        <v>4216.3</v>
      </c>
      <c r="E38" s="154">
        <f>E39+E42</f>
        <v>4147.8879999999999</v>
      </c>
      <c r="F38" s="202">
        <f t="shared" si="0"/>
        <v>98.377439935488454</v>
      </c>
    </row>
    <row r="39" spans="1:6" ht="44.25" customHeight="1">
      <c r="A39" s="151" t="s">
        <v>226</v>
      </c>
      <c r="B39" s="167"/>
      <c r="C39" s="167" t="s">
        <v>227</v>
      </c>
      <c r="D39" s="154">
        <f t="shared" ref="D39:E40" si="1">D40</f>
        <v>1429.9</v>
      </c>
      <c r="E39" s="154">
        <f t="shared" si="1"/>
        <v>1398.42</v>
      </c>
      <c r="F39" s="202">
        <f t="shared" si="0"/>
        <v>97.798447443877194</v>
      </c>
    </row>
    <row r="40" spans="1:6" ht="30">
      <c r="A40" s="151" t="s">
        <v>228</v>
      </c>
      <c r="B40" s="157"/>
      <c r="C40" s="166" t="s">
        <v>229</v>
      </c>
      <c r="D40" s="154">
        <f t="shared" si="1"/>
        <v>1429.9</v>
      </c>
      <c r="E40" s="154">
        <f t="shared" si="1"/>
        <v>1398.42</v>
      </c>
      <c r="F40" s="202">
        <f t="shared" si="0"/>
        <v>97.798447443877194</v>
      </c>
    </row>
    <row r="41" spans="1:6" ht="47.25" customHeight="1">
      <c r="A41" s="151"/>
      <c r="B41" s="43" t="s">
        <v>155</v>
      </c>
      <c r="C41" s="159" t="s">
        <v>156</v>
      </c>
      <c r="D41" s="29">
        <v>1429.9</v>
      </c>
      <c r="E41" s="29">
        <v>1398.42</v>
      </c>
      <c r="F41" s="202">
        <f t="shared" si="0"/>
        <v>97.798447443877194</v>
      </c>
    </row>
    <row r="42" spans="1:6" ht="47.25" customHeight="1">
      <c r="A42" s="69" t="s">
        <v>316</v>
      </c>
      <c r="B42" s="198"/>
      <c r="C42" s="198" t="s">
        <v>317</v>
      </c>
      <c r="D42" s="29">
        <f>D43+D45+D47+D49+D51</f>
        <v>2786.4</v>
      </c>
      <c r="E42" s="29">
        <f>E43+E45+E47+E49+E51</f>
        <v>2749.4679999999998</v>
      </c>
      <c r="F42" s="202">
        <f t="shared" si="0"/>
        <v>98.674562159058283</v>
      </c>
    </row>
    <row r="43" spans="1:6" ht="47.25" customHeight="1">
      <c r="A43" s="69" t="s">
        <v>318</v>
      </c>
      <c r="B43" s="73"/>
      <c r="C43" s="73" t="s">
        <v>319</v>
      </c>
      <c r="D43" s="29">
        <f>D44</f>
        <v>1001.1</v>
      </c>
      <c r="E43" s="29">
        <f>E44</f>
        <v>984.34</v>
      </c>
      <c r="F43" s="202">
        <f t="shared" si="0"/>
        <v>98.325841574268296</v>
      </c>
    </row>
    <row r="44" spans="1:6" ht="47.25" customHeight="1">
      <c r="A44" s="69"/>
      <c r="B44" s="43" t="s">
        <v>155</v>
      </c>
      <c r="C44" s="74" t="s">
        <v>156</v>
      </c>
      <c r="D44" s="29">
        <v>1001.1</v>
      </c>
      <c r="E44" s="29">
        <v>984.34</v>
      </c>
      <c r="F44" s="202">
        <f t="shared" si="0"/>
        <v>98.325841574268296</v>
      </c>
    </row>
    <row r="45" spans="1:6" ht="47.25" customHeight="1">
      <c r="A45" s="69" t="s">
        <v>384</v>
      </c>
      <c r="B45" s="43"/>
      <c r="C45" s="74" t="s">
        <v>371</v>
      </c>
      <c r="D45" s="77">
        <f>D46</f>
        <v>905.1</v>
      </c>
      <c r="E45" s="77">
        <f>E46</f>
        <v>900.33600000000001</v>
      </c>
      <c r="F45" s="203">
        <f t="shared" si="0"/>
        <v>99.473649320517069</v>
      </c>
    </row>
    <row r="46" spans="1:6" ht="47.25" customHeight="1">
      <c r="A46" s="69"/>
      <c r="B46" s="43" t="s">
        <v>155</v>
      </c>
      <c r="C46" s="74" t="s">
        <v>156</v>
      </c>
      <c r="D46" s="77">
        <v>905.1</v>
      </c>
      <c r="E46" s="29">
        <v>900.33600000000001</v>
      </c>
      <c r="F46" s="203">
        <f t="shared" si="0"/>
        <v>99.473649320517069</v>
      </c>
    </row>
    <row r="47" spans="1:6" ht="47.25" customHeight="1">
      <c r="A47" s="69" t="s">
        <v>385</v>
      </c>
      <c r="B47" s="43"/>
      <c r="C47" s="74" t="s">
        <v>386</v>
      </c>
      <c r="D47" s="77">
        <f>D48</f>
        <v>780.2</v>
      </c>
      <c r="E47" s="77">
        <f>E48</f>
        <v>776.09299999999996</v>
      </c>
      <c r="F47" s="203">
        <f t="shared" si="0"/>
        <v>99.473596513714426</v>
      </c>
    </row>
    <row r="48" spans="1:6" ht="47.25" customHeight="1">
      <c r="A48" s="69"/>
      <c r="B48" s="43" t="s">
        <v>155</v>
      </c>
      <c r="C48" s="74" t="s">
        <v>156</v>
      </c>
      <c r="D48" s="77">
        <v>780.2</v>
      </c>
      <c r="E48" s="29">
        <v>776.09299999999996</v>
      </c>
      <c r="F48" s="203">
        <f t="shared" si="0"/>
        <v>99.473596513714426</v>
      </c>
    </row>
    <row r="49" spans="1:6" ht="47.25" customHeight="1">
      <c r="A49" s="69" t="s">
        <v>387</v>
      </c>
      <c r="B49" s="43"/>
      <c r="C49" s="74" t="s">
        <v>388</v>
      </c>
      <c r="D49" s="77">
        <f>D50</f>
        <v>50</v>
      </c>
      <c r="E49" s="77">
        <f>E50</f>
        <v>41.063000000000002</v>
      </c>
      <c r="F49" s="203">
        <f t="shared" si="0"/>
        <v>82.126000000000005</v>
      </c>
    </row>
    <row r="50" spans="1:6" ht="47.25" customHeight="1">
      <c r="A50" s="69"/>
      <c r="B50" s="43" t="s">
        <v>155</v>
      </c>
      <c r="C50" s="74" t="s">
        <v>156</v>
      </c>
      <c r="D50" s="77">
        <v>50</v>
      </c>
      <c r="E50" s="29">
        <v>41.063000000000002</v>
      </c>
      <c r="F50" s="203">
        <f t="shared" si="0"/>
        <v>82.126000000000005</v>
      </c>
    </row>
    <row r="51" spans="1:6" ht="47.25" customHeight="1">
      <c r="A51" s="69" t="s">
        <v>389</v>
      </c>
      <c r="B51" s="43"/>
      <c r="C51" s="74" t="s">
        <v>390</v>
      </c>
      <c r="D51" s="77">
        <f>D52</f>
        <v>50</v>
      </c>
      <c r="E51" s="77">
        <f>E52</f>
        <v>47.636000000000003</v>
      </c>
      <c r="F51" s="203">
        <f t="shared" si="0"/>
        <v>95.272000000000006</v>
      </c>
    </row>
    <row r="52" spans="1:6" ht="47.25" customHeight="1">
      <c r="A52" s="69"/>
      <c r="B52" s="43" t="s">
        <v>155</v>
      </c>
      <c r="C52" s="74" t="s">
        <v>156</v>
      </c>
      <c r="D52" s="77">
        <v>50</v>
      </c>
      <c r="E52" s="29">
        <v>47.636000000000003</v>
      </c>
      <c r="F52" s="203">
        <f t="shared" si="0"/>
        <v>95.272000000000006</v>
      </c>
    </row>
    <row r="53" spans="1:6" ht="30">
      <c r="A53" s="151" t="s">
        <v>211</v>
      </c>
      <c r="B53" s="167"/>
      <c r="C53" s="167" t="s">
        <v>238</v>
      </c>
      <c r="D53" s="154">
        <f>D57+D69+D54+D60+D63+D66+D77+D72</f>
        <v>2116.29</v>
      </c>
      <c r="E53" s="154">
        <f>E57+E69+E54+E60+E63+E66+E77+E72</f>
        <v>1949.0360000000001</v>
      </c>
      <c r="F53" s="202">
        <f t="shared" si="0"/>
        <v>92.096829829560221</v>
      </c>
    </row>
    <row r="54" spans="1:6" ht="15">
      <c r="A54" s="69" t="s">
        <v>326</v>
      </c>
      <c r="B54" s="63"/>
      <c r="C54" s="63" t="s">
        <v>327</v>
      </c>
      <c r="D54" s="77">
        <f>D55</f>
        <v>35</v>
      </c>
      <c r="E54" s="77">
        <f>E55</f>
        <v>12.31</v>
      </c>
      <c r="F54" s="202">
        <f t="shared" si="0"/>
        <v>35.171428571428571</v>
      </c>
    </row>
    <row r="55" spans="1:6" ht="15">
      <c r="A55" s="69" t="s">
        <v>328</v>
      </c>
      <c r="B55" s="73"/>
      <c r="C55" s="73" t="s">
        <v>329</v>
      </c>
      <c r="D55" s="77">
        <f>D56</f>
        <v>35</v>
      </c>
      <c r="E55" s="77">
        <f>E56</f>
        <v>12.31</v>
      </c>
      <c r="F55" s="202">
        <f t="shared" si="0"/>
        <v>35.171428571428571</v>
      </c>
    </row>
    <row r="56" spans="1:6" ht="45">
      <c r="A56" s="69"/>
      <c r="B56" s="43" t="s">
        <v>155</v>
      </c>
      <c r="C56" s="74" t="s">
        <v>156</v>
      </c>
      <c r="D56" s="77">
        <v>35</v>
      </c>
      <c r="E56" s="77">
        <v>12.31</v>
      </c>
      <c r="F56" s="202">
        <f t="shared" si="0"/>
        <v>35.171428571428571</v>
      </c>
    </row>
    <row r="57" spans="1:6" ht="33" customHeight="1">
      <c r="A57" s="151" t="s">
        <v>239</v>
      </c>
      <c r="B57" s="167"/>
      <c r="C57" s="167" t="s">
        <v>240</v>
      </c>
      <c r="D57" s="154">
        <f>D58</f>
        <v>986.1</v>
      </c>
      <c r="E57" s="154">
        <f>E58</f>
        <v>882.71</v>
      </c>
      <c r="F57" s="202">
        <f t="shared" si="0"/>
        <v>89.515262143798807</v>
      </c>
    </row>
    <row r="58" spans="1:6" ht="15">
      <c r="A58" s="151" t="s">
        <v>241</v>
      </c>
      <c r="B58" s="157"/>
      <c r="C58" s="157" t="s">
        <v>242</v>
      </c>
      <c r="D58" s="154">
        <f>D59</f>
        <v>986.1</v>
      </c>
      <c r="E58" s="154">
        <f>E59</f>
        <v>882.71</v>
      </c>
      <c r="F58" s="202">
        <f t="shared" si="0"/>
        <v>89.515262143798807</v>
      </c>
    </row>
    <row r="59" spans="1:6" ht="45" customHeight="1">
      <c r="A59" s="151"/>
      <c r="B59" s="43" t="s">
        <v>155</v>
      </c>
      <c r="C59" s="159" t="s">
        <v>156</v>
      </c>
      <c r="D59" s="77">
        <v>986.1</v>
      </c>
      <c r="E59" s="77">
        <v>882.71</v>
      </c>
      <c r="F59" s="202">
        <f t="shared" si="0"/>
        <v>89.515262143798807</v>
      </c>
    </row>
    <row r="60" spans="1:6" ht="45" customHeight="1">
      <c r="A60" s="69" t="s">
        <v>330</v>
      </c>
      <c r="B60" s="43"/>
      <c r="C60" s="74" t="s">
        <v>331</v>
      </c>
      <c r="D60" s="77">
        <f>D61</f>
        <v>451.6</v>
      </c>
      <c r="E60" s="77">
        <f>E61</f>
        <v>437.09399999999999</v>
      </c>
      <c r="F60" s="202">
        <f t="shared" si="0"/>
        <v>96.787865367581929</v>
      </c>
    </row>
    <row r="61" spans="1:6" ht="45" customHeight="1">
      <c r="A61" s="69" t="s">
        <v>332</v>
      </c>
      <c r="B61" s="73"/>
      <c r="C61" s="73" t="s">
        <v>333</v>
      </c>
      <c r="D61" s="77">
        <f>D62</f>
        <v>451.6</v>
      </c>
      <c r="E61" s="77">
        <f>E62</f>
        <v>437.09399999999999</v>
      </c>
      <c r="F61" s="202">
        <f t="shared" si="0"/>
        <v>96.787865367581929</v>
      </c>
    </row>
    <row r="62" spans="1:6" ht="45" customHeight="1">
      <c r="A62" s="69"/>
      <c r="B62" s="43" t="s">
        <v>155</v>
      </c>
      <c r="C62" s="74" t="s">
        <v>156</v>
      </c>
      <c r="D62" s="77">
        <v>451.6</v>
      </c>
      <c r="E62" s="77">
        <v>437.09399999999999</v>
      </c>
      <c r="F62" s="202">
        <f t="shared" si="0"/>
        <v>96.787865367581929</v>
      </c>
    </row>
    <row r="63" spans="1:6" ht="45" customHeight="1">
      <c r="A63" s="69" t="s">
        <v>334</v>
      </c>
      <c r="B63" s="43"/>
      <c r="C63" s="74" t="s">
        <v>335</v>
      </c>
      <c r="D63" s="77">
        <f>D64</f>
        <v>25</v>
      </c>
      <c r="E63" s="77">
        <f>E64</f>
        <v>17.23</v>
      </c>
      <c r="F63" s="202">
        <f t="shared" si="0"/>
        <v>68.92</v>
      </c>
    </row>
    <row r="64" spans="1:6" ht="30" customHeight="1">
      <c r="A64" s="69" t="s">
        <v>336</v>
      </c>
      <c r="B64" s="43"/>
      <c r="C64" s="74" t="s">
        <v>337</v>
      </c>
      <c r="D64" s="77">
        <f>D65</f>
        <v>25</v>
      </c>
      <c r="E64" s="77">
        <f>E65</f>
        <v>17.23</v>
      </c>
      <c r="F64" s="202">
        <f t="shared" si="0"/>
        <v>68.92</v>
      </c>
    </row>
    <row r="65" spans="1:6" ht="45" customHeight="1">
      <c r="A65" s="69"/>
      <c r="B65" s="43" t="s">
        <v>155</v>
      </c>
      <c r="C65" s="74" t="s">
        <v>156</v>
      </c>
      <c r="D65" s="77">
        <v>25</v>
      </c>
      <c r="E65" s="77">
        <v>17.23</v>
      </c>
      <c r="F65" s="202">
        <f t="shared" si="0"/>
        <v>68.92</v>
      </c>
    </row>
    <row r="66" spans="1:6" ht="45" customHeight="1">
      <c r="A66" s="69" t="s">
        <v>338</v>
      </c>
      <c r="B66" s="43"/>
      <c r="C66" s="74" t="s">
        <v>339</v>
      </c>
      <c r="D66" s="77">
        <f>D67</f>
        <v>26.2</v>
      </c>
      <c r="E66" s="77">
        <f>E67</f>
        <v>24.07</v>
      </c>
      <c r="F66" s="202">
        <f t="shared" si="0"/>
        <v>91.870229007633583</v>
      </c>
    </row>
    <row r="67" spans="1:6" ht="45" customHeight="1">
      <c r="A67" s="69" t="s">
        <v>340</v>
      </c>
      <c r="B67" s="43"/>
      <c r="C67" s="74" t="s">
        <v>341</v>
      </c>
      <c r="D67" s="77">
        <f>D68</f>
        <v>26.2</v>
      </c>
      <c r="E67" s="77">
        <f>E68</f>
        <v>24.07</v>
      </c>
      <c r="F67" s="202">
        <f t="shared" si="0"/>
        <v>91.870229007633583</v>
      </c>
    </row>
    <row r="68" spans="1:6" ht="45" customHeight="1">
      <c r="A68" s="69"/>
      <c r="B68" s="43" t="s">
        <v>155</v>
      </c>
      <c r="C68" s="74" t="s">
        <v>156</v>
      </c>
      <c r="D68" s="77">
        <v>26.2</v>
      </c>
      <c r="E68" s="77">
        <v>24.07</v>
      </c>
      <c r="F68" s="202">
        <f t="shared" si="0"/>
        <v>91.870229007633583</v>
      </c>
    </row>
    <row r="69" spans="1:6" ht="30">
      <c r="A69" s="151" t="s">
        <v>243</v>
      </c>
      <c r="B69" s="43"/>
      <c r="C69" s="159" t="s">
        <v>244</v>
      </c>
      <c r="D69" s="154">
        <f>D70</f>
        <v>47</v>
      </c>
      <c r="E69" s="154">
        <f>E70</f>
        <v>34.731999999999999</v>
      </c>
      <c r="F69" s="202">
        <f t="shared" si="0"/>
        <v>73.897872340425536</v>
      </c>
    </row>
    <row r="70" spans="1:6" ht="30">
      <c r="A70" s="151" t="s">
        <v>245</v>
      </c>
      <c r="B70" s="43"/>
      <c r="C70" s="159" t="s">
        <v>246</v>
      </c>
      <c r="D70" s="154">
        <f>D71</f>
        <v>47</v>
      </c>
      <c r="E70" s="154">
        <f>E71</f>
        <v>34.731999999999999</v>
      </c>
      <c r="F70" s="202">
        <f t="shared" si="0"/>
        <v>73.897872340425536</v>
      </c>
    </row>
    <row r="71" spans="1:6" ht="46.5" customHeight="1">
      <c r="A71" s="151"/>
      <c r="B71" s="43" t="s">
        <v>155</v>
      </c>
      <c r="C71" s="159" t="s">
        <v>156</v>
      </c>
      <c r="D71" s="77">
        <v>47</v>
      </c>
      <c r="E71" s="77">
        <v>34.731999999999999</v>
      </c>
      <c r="F71" s="202">
        <f t="shared" si="0"/>
        <v>73.897872340425536</v>
      </c>
    </row>
    <row r="72" spans="1:6" ht="46.5" customHeight="1">
      <c r="A72" s="69" t="s">
        <v>391</v>
      </c>
      <c r="B72" s="43"/>
      <c r="C72" s="74" t="s">
        <v>392</v>
      </c>
      <c r="D72" s="77">
        <f>D73+D75</f>
        <v>525.39</v>
      </c>
      <c r="E72" s="77">
        <f>E73+E75</f>
        <v>525.39</v>
      </c>
      <c r="F72" s="203">
        <f t="shared" si="0"/>
        <v>100</v>
      </c>
    </row>
    <row r="73" spans="1:6" ht="46.5" customHeight="1">
      <c r="A73" s="69" t="s">
        <v>393</v>
      </c>
      <c r="B73" s="43"/>
      <c r="C73" s="74" t="s">
        <v>394</v>
      </c>
      <c r="D73" s="77">
        <f>D74</f>
        <v>131.35</v>
      </c>
      <c r="E73" s="77">
        <f>E74</f>
        <v>131.35</v>
      </c>
      <c r="F73" s="203">
        <f t="shared" si="0"/>
        <v>100</v>
      </c>
    </row>
    <row r="74" spans="1:6" ht="46.5" customHeight="1">
      <c r="A74" s="69"/>
      <c r="B74" s="43" t="s">
        <v>155</v>
      </c>
      <c r="C74" s="74" t="s">
        <v>156</v>
      </c>
      <c r="D74" s="77">
        <v>131.35</v>
      </c>
      <c r="E74" s="77">
        <v>131.35</v>
      </c>
      <c r="F74" s="203">
        <f t="shared" si="0"/>
        <v>100</v>
      </c>
    </row>
    <row r="75" spans="1:6" ht="46.5" customHeight="1">
      <c r="A75" s="213" t="s">
        <v>395</v>
      </c>
      <c r="B75" s="43"/>
      <c r="C75" s="74" t="s">
        <v>396</v>
      </c>
      <c r="D75" s="77">
        <f>D76</f>
        <v>394.04</v>
      </c>
      <c r="E75" s="77">
        <f>E76</f>
        <v>394.04</v>
      </c>
      <c r="F75" s="203">
        <f t="shared" si="0"/>
        <v>100</v>
      </c>
    </row>
    <row r="76" spans="1:6" ht="46.5" customHeight="1">
      <c r="A76" s="69"/>
      <c r="B76" s="43" t="s">
        <v>155</v>
      </c>
      <c r="C76" s="74" t="s">
        <v>156</v>
      </c>
      <c r="D76" s="77">
        <v>394.04</v>
      </c>
      <c r="E76" s="77">
        <v>394.04</v>
      </c>
      <c r="F76" s="203">
        <f t="shared" si="0"/>
        <v>100</v>
      </c>
    </row>
    <row r="77" spans="1:6" ht="35.25" customHeight="1">
      <c r="A77" s="69" t="s">
        <v>342</v>
      </c>
      <c r="B77" s="43"/>
      <c r="C77" s="74" t="s">
        <v>343</v>
      </c>
      <c r="D77" s="77">
        <f>D78</f>
        <v>20</v>
      </c>
      <c r="E77" s="77">
        <f>E78</f>
        <v>15.5</v>
      </c>
      <c r="F77" s="202">
        <f t="shared" si="0"/>
        <v>77.5</v>
      </c>
    </row>
    <row r="78" spans="1:6" ht="26.25" customHeight="1">
      <c r="A78" s="69" t="s">
        <v>344</v>
      </c>
      <c r="B78" s="43"/>
      <c r="C78" s="74" t="s">
        <v>345</v>
      </c>
      <c r="D78" s="77">
        <f>D79</f>
        <v>20</v>
      </c>
      <c r="E78" s="77">
        <f>E79</f>
        <v>15.5</v>
      </c>
      <c r="F78" s="202">
        <f t="shared" si="0"/>
        <v>77.5</v>
      </c>
    </row>
    <row r="79" spans="1:6" ht="46.5" customHeight="1">
      <c r="A79" s="69"/>
      <c r="B79" s="43" t="s">
        <v>155</v>
      </c>
      <c r="C79" s="74" t="s">
        <v>156</v>
      </c>
      <c r="D79" s="77">
        <v>20</v>
      </c>
      <c r="E79" s="77">
        <v>15.5</v>
      </c>
      <c r="F79" s="202">
        <f t="shared" si="0"/>
        <v>77.5</v>
      </c>
    </row>
    <row r="80" spans="1:6" ht="45">
      <c r="A80" s="151" t="s">
        <v>173</v>
      </c>
      <c r="B80" s="149"/>
      <c r="C80" s="156" t="s">
        <v>174</v>
      </c>
      <c r="D80" s="154">
        <f>D81+D91</f>
        <v>191</v>
      </c>
      <c r="E80" s="154">
        <f>E81+E91</f>
        <v>143.59100000000001</v>
      </c>
      <c r="F80" s="202">
        <f t="shared" ref="F80:F137" si="2">E80/D80*100</f>
        <v>75.178534031413619</v>
      </c>
    </row>
    <row r="81" spans="1:6" ht="30">
      <c r="A81" s="151" t="s">
        <v>175</v>
      </c>
      <c r="B81" s="170"/>
      <c r="C81" s="167" t="s">
        <v>176</v>
      </c>
      <c r="D81" s="154">
        <f>D82</f>
        <v>66</v>
      </c>
      <c r="E81" s="154">
        <f>E82</f>
        <v>43.6</v>
      </c>
      <c r="F81" s="202">
        <f t="shared" si="2"/>
        <v>66.060606060606062</v>
      </c>
    </row>
    <row r="82" spans="1:6" ht="35.25" customHeight="1">
      <c r="A82" s="151" t="s">
        <v>177</v>
      </c>
      <c r="B82" s="171"/>
      <c r="C82" s="171" t="s">
        <v>178</v>
      </c>
      <c r="D82" s="154">
        <f>D83+D87+D89+D85</f>
        <v>66</v>
      </c>
      <c r="E82" s="154">
        <f>E83+E87+E89+E85</f>
        <v>43.6</v>
      </c>
      <c r="F82" s="202">
        <f t="shared" si="2"/>
        <v>66.060606060606062</v>
      </c>
    </row>
    <row r="83" spans="1:6" ht="30">
      <c r="A83" s="151" t="s">
        <v>179</v>
      </c>
      <c r="B83" s="172"/>
      <c r="C83" s="172" t="s">
        <v>180</v>
      </c>
      <c r="D83" s="154">
        <f>D84</f>
        <v>25.5</v>
      </c>
      <c r="E83" s="154">
        <f>E84</f>
        <v>16</v>
      </c>
      <c r="F83" s="202">
        <f t="shared" si="2"/>
        <v>62.745098039215684</v>
      </c>
    </row>
    <row r="84" spans="1:6" ht="48.75" customHeight="1">
      <c r="A84" s="151"/>
      <c r="B84" s="43" t="s">
        <v>155</v>
      </c>
      <c r="C84" s="159" t="s">
        <v>156</v>
      </c>
      <c r="D84" s="77">
        <v>25.5</v>
      </c>
      <c r="E84" s="77">
        <v>16</v>
      </c>
      <c r="F84" s="202">
        <f t="shared" si="2"/>
        <v>62.745098039215684</v>
      </c>
    </row>
    <row r="85" spans="1:6" ht="33.75" customHeight="1">
      <c r="A85" s="151" t="s">
        <v>181</v>
      </c>
      <c r="B85" s="43"/>
      <c r="C85" s="159" t="s">
        <v>182</v>
      </c>
      <c r="D85" s="154">
        <f>D86</f>
        <v>10</v>
      </c>
      <c r="E85" s="154">
        <f>E86</f>
        <v>0</v>
      </c>
      <c r="F85" s="202">
        <f t="shared" si="2"/>
        <v>0</v>
      </c>
    </row>
    <row r="86" spans="1:6" ht="42.75" customHeight="1">
      <c r="A86" s="151"/>
      <c r="B86" s="43" t="s">
        <v>155</v>
      </c>
      <c r="C86" s="159" t="s">
        <v>156</v>
      </c>
      <c r="D86" s="77">
        <v>10</v>
      </c>
      <c r="E86" s="77">
        <v>0</v>
      </c>
      <c r="F86" s="202">
        <f t="shared" si="2"/>
        <v>0</v>
      </c>
    </row>
    <row r="87" spans="1:6" ht="45">
      <c r="A87" s="151" t="s">
        <v>183</v>
      </c>
      <c r="B87" s="172"/>
      <c r="C87" s="172" t="s">
        <v>184</v>
      </c>
      <c r="D87" s="154">
        <f>D88</f>
        <v>30</v>
      </c>
      <c r="E87" s="154">
        <f>E88</f>
        <v>27.6</v>
      </c>
      <c r="F87" s="202">
        <f t="shared" si="2"/>
        <v>92</v>
      </c>
    </row>
    <row r="88" spans="1:6" ht="46.5" customHeight="1">
      <c r="A88" s="151"/>
      <c r="B88" s="43" t="s">
        <v>155</v>
      </c>
      <c r="C88" s="159" t="s">
        <v>156</v>
      </c>
      <c r="D88" s="77">
        <v>30</v>
      </c>
      <c r="E88" s="77">
        <v>27.6</v>
      </c>
      <c r="F88" s="202">
        <f t="shared" si="2"/>
        <v>92</v>
      </c>
    </row>
    <row r="89" spans="1:6" ht="30">
      <c r="A89" s="151" t="s">
        <v>185</v>
      </c>
      <c r="B89" s="172"/>
      <c r="C89" s="172" t="s">
        <v>186</v>
      </c>
      <c r="D89" s="154">
        <f>D90</f>
        <v>0.5</v>
      </c>
      <c r="E89" s="154">
        <f>E90</f>
        <v>0</v>
      </c>
      <c r="F89" s="202">
        <f t="shared" si="2"/>
        <v>0</v>
      </c>
    </row>
    <row r="90" spans="1:6" ht="49.5" customHeight="1">
      <c r="A90" s="151"/>
      <c r="B90" s="43" t="s">
        <v>155</v>
      </c>
      <c r="C90" s="159" t="s">
        <v>156</v>
      </c>
      <c r="D90" s="154">
        <v>0.5</v>
      </c>
      <c r="E90" s="154">
        <v>0</v>
      </c>
      <c r="F90" s="202">
        <f t="shared" si="2"/>
        <v>0</v>
      </c>
    </row>
    <row r="91" spans="1:6" ht="49.5" customHeight="1">
      <c r="A91" s="69" t="s">
        <v>320</v>
      </c>
      <c r="B91" s="72"/>
      <c r="C91" s="66" t="s">
        <v>321</v>
      </c>
      <c r="D91" s="77">
        <f>D92+D95</f>
        <v>125</v>
      </c>
      <c r="E91" s="77">
        <f>E92+E95</f>
        <v>99.991</v>
      </c>
      <c r="F91" s="202">
        <f t="shared" si="2"/>
        <v>79.992800000000003</v>
      </c>
    </row>
    <row r="92" spans="1:6" ht="49.5" customHeight="1">
      <c r="A92" s="69" t="s">
        <v>322</v>
      </c>
      <c r="B92" s="63"/>
      <c r="C92" s="63" t="s">
        <v>323</v>
      </c>
      <c r="D92" s="77">
        <f t="shared" ref="D92:E93" si="3">D93</f>
        <v>25</v>
      </c>
      <c r="E92" s="77">
        <f t="shared" si="3"/>
        <v>0</v>
      </c>
      <c r="F92" s="202">
        <f t="shared" si="2"/>
        <v>0</v>
      </c>
    </row>
    <row r="93" spans="1:6" ht="49.5" customHeight="1">
      <c r="A93" s="69" t="s">
        <v>324</v>
      </c>
      <c r="B93" s="67"/>
      <c r="C93" s="74" t="s">
        <v>325</v>
      </c>
      <c r="D93" s="77">
        <f t="shared" si="3"/>
        <v>25</v>
      </c>
      <c r="E93" s="77">
        <f t="shared" si="3"/>
        <v>0</v>
      </c>
      <c r="F93" s="202">
        <f t="shared" si="2"/>
        <v>0</v>
      </c>
    </row>
    <row r="94" spans="1:6" ht="49.5" customHeight="1">
      <c r="A94" s="199"/>
      <c r="B94" s="67" t="s">
        <v>155</v>
      </c>
      <c r="C94" s="74" t="s">
        <v>156</v>
      </c>
      <c r="D94" s="77">
        <v>25</v>
      </c>
      <c r="E94" s="77"/>
      <c r="F94" s="202">
        <f t="shared" si="2"/>
        <v>0</v>
      </c>
    </row>
    <row r="95" spans="1:6" ht="49.5" customHeight="1">
      <c r="A95" s="69" t="s">
        <v>352</v>
      </c>
      <c r="B95" s="88"/>
      <c r="C95" s="66" t="s">
        <v>353</v>
      </c>
      <c r="D95" s="29">
        <f>D96</f>
        <v>100</v>
      </c>
      <c r="E95" s="29">
        <f>E96</f>
        <v>99.991</v>
      </c>
      <c r="F95" s="202">
        <f t="shared" si="2"/>
        <v>99.991</v>
      </c>
    </row>
    <row r="96" spans="1:6" ht="49.5" customHeight="1">
      <c r="A96" s="82"/>
      <c r="B96" s="67" t="s">
        <v>155</v>
      </c>
      <c r="C96" s="74" t="s">
        <v>156</v>
      </c>
      <c r="D96" s="29">
        <v>100</v>
      </c>
      <c r="E96" s="29">
        <v>99.991</v>
      </c>
      <c r="F96" s="202">
        <f t="shared" si="2"/>
        <v>99.991</v>
      </c>
    </row>
    <row r="97" spans="1:6" ht="48" customHeight="1">
      <c r="A97" s="151" t="s">
        <v>147</v>
      </c>
      <c r="B97" s="174"/>
      <c r="C97" s="156" t="s">
        <v>148</v>
      </c>
      <c r="D97" s="161">
        <f>D98+D102</f>
        <v>3109.3829999999998</v>
      </c>
      <c r="E97" s="161">
        <f>E98+E102</f>
        <v>3021.1559999999999</v>
      </c>
      <c r="F97" s="202">
        <f t="shared" si="2"/>
        <v>97.162556044076922</v>
      </c>
    </row>
    <row r="98" spans="1:6" ht="33" customHeight="1">
      <c r="A98" s="151" t="s">
        <v>201</v>
      </c>
      <c r="B98" s="174"/>
      <c r="C98" s="167" t="s">
        <v>202</v>
      </c>
      <c r="D98" s="161">
        <f t="shared" ref="D98:E100" si="4">D99</f>
        <v>5</v>
      </c>
      <c r="E98" s="161">
        <f t="shared" si="4"/>
        <v>0</v>
      </c>
      <c r="F98" s="202">
        <f t="shared" si="2"/>
        <v>0</v>
      </c>
    </row>
    <row r="99" spans="1:6" ht="64.5" customHeight="1">
      <c r="A99" s="151" t="s">
        <v>203</v>
      </c>
      <c r="B99" s="175"/>
      <c r="C99" s="175" t="s">
        <v>303</v>
      </c>
      <c r="D99" s="161">
        <f t="shared" si="4"/>
        <v>5</v>
      </c>
      <c r="E99" s="161">
        <f t="shared" si="4"/>
        <v>0</v>
      </c>
      <c r="F99" s="202">
        <f t="shared" si="2"/>
        <v>0</v>
      </c>
    </row>
    <row r="100" spans="1:6" ht="93" customHeight="1">
      <c r="A100" s="151" t="s">
        <v>205</v>
      </c>
      <c r="B100" s="176"/>
      <c r="C100" s="176" t="s">
        <v>304</v>
      </c>
      <c r="D100" s="161">
        <f t="shared" si="4"/>
        <v>5</v>
      </c>
      <c r="E100" s="161">
        <f t="shared" si="4"/>
        <v>0</v>
      </c>
      <c r="F100" s="202">
        <f t="shared" si="2"/>
        <v>0</v>
      </c>
    </row>
    <row r="101" spans="1:6" ht="45.75" customHeight="1">
      <c r="A101" s="174"/>
      <c r="B101" s="158" t="s">
        <v>155</v>
      </c>
      <c r="C101" s="159" t="s">
        <v>156</v>
      </c>
      <c r="D101" s="29">
        <v>5</v>
      </c>
      <c r="E101" s="29">
        <v>0</v>
      </c>
      <c r="F101" s="202">
        <f t="shared" si="2"/>
        <v>0</v>
      </c>
    </row>
    <row r="102" spans="1:6" ht="108" customHeight="1">
      <c r="A102" s="151" t="s">
        <v>149</v>
      </c>
      <c r="B102" s="170"/>
      <c r="C102" s="167" t="s">
        <v>150</v>
      </c>
      <c r="D102" s="161">
        <f>D103+D106</f>
        <v>3104.3829999999998</v>
      </c>
      <c r="E102" s="161">
        <f>E103+E106</f>
        <v>3021.1559999999999</v>
      </c>
      <c r="F102" s="202">
        <f t="shared" si="2"/>
        <v>97.319048583889298</v>
      </c>
    </row>
    <row r="103" spans="1:6" ht="60">
      <c r="A103" s="151" t="s">
        <v>212</v>
      </c>
      <c r="B103" s="167"/>
      <c r="C103" s="167" t="s">
        <v>213</v>
      </c>
      <c r="D103" s="161">
        <f>D104</f>
        <v>35</v>
      </c>
      <c r="E103" s="161">
        <f>E104</f>
        <v>30.719000000000001</v>
      </c>
      <c r="F103" s="202">
        <f t="shared" si="2"/>
        <v>87.768571428571434</v>
      </c>
    </row>
    <row r="104" spans="1:6" ht="45">
      <c r="A104" s="151" t="s">
        <v>214</v>
      </c>
      <c r="B104" s="177"/>
      <c r="C104" s="178" t="s">
        <v>215</v>
      </c>
      <c r="D104" s="161">
        <f>D105</f>
        <v>35</v>
      </c>
      <c r="E104" s="161">
        <f>E105</f>
        <v>30.719000000000001</v>
      </c>
      <c r="F104" s="202">
        <f t="shared" si="2"/>
        <v>87.768571428571434</v>
      </c>
    </row>
    <row r="105" spans="1:6" ht="48" customHeight="1">
      <c r="A105" s="151"/>
      <c r="B105" s="158" t="s">
        <v>155</v>
      </c>
      <c r="C105" s="159" t="s">
        <v>156</v>
      </c>
      <c r="D105" s="29">
        <v>35</v>
      </c>
      <c r="E105" s="29">
        <v>30.719000000000001</v>
      </c>
      <c r="F105" s="202">
        <f t="shared" si="2"/>
        <v>87.768571428571434</v>
      </c>
    </row>
    <row r="106" spans="1:6" ht="45">
      <c r="A106" s="151" t="s">
        <v>151</v>
      </c>
      <c r="B106" s="167"/>
      <c r="C106" s="167" t="s">
        <v>152</v>
      </c>
      <c r="D106" s="161">
        <f>D107+D110</f>
        <v>3069.3829999999998</v>
      </c>
      <c r="E106" s="161">
        <f>E107+E110</f>
        <v>2990.4369999999999</v>
      </c>
      <c r="F106" s="202">
        <f t="shared" si="2"/>
        <v>97.427952132399255</v>
      </c>
    </row>
    <row r="107" spans="1:6" ht="45">
      <c r="A107" s="151" t="s">
        <v>153</v>
      </c>
      <c r="B107" s="157"/>
      <c r="C107" s="157" t="s">
        <v>154</v>
      </c>
      <c r="D107" s="161">
        <f>D108+D109</f>
        <v>1064.8630000000001</v>
      </c>
      <c r="E107" s="161">
        <f>E108+E109</f>
        <v>989.39699999999993</v>
      </c>
      <c r="F107" s="202">
        <f t="shared" si="2"/>
        <v>92.913078959452989</v>
      </c>
    </row>
    <row r="108" spans="1:6" ht="48.75" customHeight="1">
      <c r="A108" s="151"/>
      <c r="B108" s="158" t="s">
        <v>155</v>
      </c>
      <c r="C108" s="159" t="s">
        <v>156</v>
      </c>
      <c r="D108" s="29">
        <v>1039.5630000000001</v>
      </c>
      <c r="E108" s="29">
        <v>966.53</v>
      </c>
      <c r="F108" s="202">
        <f t="shared" si="2"/>
        <v>92.974644153360586</v>
      </c>
    </row>
    <row r="109" spans="1:6" ht="15">
      <c r="A109" s="151"/>
      <c r="B109" s="168" t="s">
        <v>157</v>
      </c>
      <c r="C109" s="169" t="s">
        <v>158</v>
      </c>
      <c r="D109" s="29">
        <v>25.3</v>
      </c>
      <c r="E109" s="29">
        <v>22.867000000000001</v>
      </c>
      <c r="F109" s="202">
        <f t="shared" si="2"/>
        <v>90.383399209486171</v>
      </c>
    </row>
    <row r="110" spans="1:6" ht="30">
      <c r="A110" s="151" t="s">
        <v>216</v>
      </c>
      <c r="B110" s="158"/>
      <c r="C110" s="159" t="s">
        <v>217</v>
      </c>
      <c r="D110" s="161">
        <f>D111</f>
        <v>2004.52</v>
      </c>
      <c r="E110" s="161">
        <f>E111</f>
        <v>2001.04</v>
      </c>
      <c r="F110" s="202">
        <f t="shared" si="2"/>
        <v>99.826392353281577</v>
      </c>
    </row>
    <row r="111" spans="1:6" ht="45">
      <c r="A111" s="151"/>
      <c r="B111" s="43" t="s">
        <v>218</v>
      </c>
      <c r="C111" s="44" t="s">
        <v>219</v>
      </c>
      <c r="D111" s="29">
        <v>2004.52</v>
      </c>
      <c r="E111" s="29">
        <v>2001.04</v>
      </c>
      <c r="F111" s="202">
        <f t="shared" si="2"/>
        <v>99.826392353281577</v>
      </c>
    </row>
    <row r="112" spans="1:6" ht="15">
      <c r="A112" s="158" t="s">
        <v>133</v>
      </c>
      <c r="B112" s="158"/>
      <c r="C112" s="179" t="s">
        <v>134</v>
      </c>
      <c r="D112" s="161">
        <f>D113+D134</f>
        <v>4079.3490000000002</v>
      </c>
      <c r="E112" s="161">
        <f>E113+E134</f>
        <v>3704.7919999999999</v>
      </c>
      <c r="F112" s="202">
        <f t="shared" si="2"/>
        <v>90.818216337949991</v>
      </c>
    </row>
    <row r="113" spans="1:6" ht="19.5" customHeight="1">
      <c r="A113" s="151" t="s">
        <v>135</v>
      </c>
      <c r="B113" s="180"/>
      <c r="C113" s="167" t="s">
        <v>136</v>
      </c>
      <c r="D113" s="161">
        <f>D114+D116+D118+D122+D128+D124+D126+D130+D132</f>
        <v>3231.45</v>
      </c>
      <c r="E113" s="161">
        <f>E114+E116+E118+E122+E128+E124+E126+E130+E132</f>
        <v>3013.5079999999998</v>
      </c>
      <c r="F113" s="202">
        <f t="shared" si="2"/>
        <v>93.255597332466849</v>
      </c>
    </row>
    <row r="114" spans="1:6" ht="15">
      <c r="A114" s="151" t="s">
        <v>143</v>
      </c>
      <c r="B114" s="167"/>
      <c r="C114" s="167" t="s">
        <v>144</v>
      </c>
      <c r="D114" s="161">
        <f>D115</f>
        <v>492.9</v>
      </c>
      <c r="E114" s="161">
        <f>E115</f>
        <v>468.8</v>
      </c>
      <c r="F114" s="202">
        <f t="shared" si="2"/>
        <v>95.110570095354035</v>
      </c>
    </row>
    <row r="115" spans="1:6" ht="90" customHeight="1">
      <c r="A115" s="151"/>
      <c r="B115" s="158" t="s">
        <v>139</v>
      </c>
      <c r="C115" s="159" t="s">
        <v>140</v>
      </c>
      <c r="D115" s="38">
        <v>492.9</v>
      </c>
      <c r="E115" s="38">
        <v>468.8</v>
      </c>
      <c r="F115" s="202">
        <f t="shared" si="2"/>
        <v>95.110570095354035</v>
      </c>
    </row>
    <row r="116" spans="1:6" ht="30">
      <c r="A116" s="151" t="s">
        <v>137</v>
      </c>
      <c r="B116" s="180"/>
      <c r="C116" s="167" t="s">
        <v>138</v>
      </c>
      <c r="D116" s="161">
        <f>D117</f>
        <v>12.7</v>
      </c>
      <c r="E116" s="161">
        <f>E117</f>
        <v>9.1509999999999998</v>
      </c>
      <c r="F116" s="202">
        <f t="shared" si="2"/>
        <v>72.055118110236222</v>
      </c>
    </row>
    <row r="117" spans="1:6" ht="93.75" customHeight="1">
      <c r="A117" s="151"/>
      <c r="B117" s="158" t="s">
        <v>139</v>
      </c>
      <c r="C117" s="159" t="s">
        <v>140</v>
      </c>
      <c r="D117" s="37">
        <v>12.7</v>
      </c>
      <c r="E117" s="196">
        <v>9.1509999999999998</v>
      </c>
      <c r="F117" s="202">
        <f t="shared" si="2"/>
        <v>72.055118110236222</v>
      </c>
    </row>
    <row r="118" spans="1:6" ht="30">
      <c r="A118" s="151" t="s">
        <v>159</v>
      </c>
      <c r="B118" s="173"/>
      <c r="C118" s="167" t="s">
        <v>160</v>
      </c>
      <c r="D118" s="161">
        <f>D119+D120+D121</f>
        <v>2512.5</v>
      </c>
      <c r="E118" s="161">
        <f>E119+E120+E121</f>
        <v>2335.7159999999999</v>
      </c>
      <c r="F118" s="202">
        <f t="shared" si="2"/>
        <v>92.963820895522389</v>
      </c>
    </row>
    <row r="119" spans="1:6" ht="91.5" customHeight="1">
      <c r="A119" s="170"/>
      <c r="B119" s="158" t="s">
        <v>139</v>
      </c>
      <c r="C119" s="159" t="s">
        <v>140</v>
      </c>
      <c r="D119" s="29">
        <v>2057.1999999999998</v>
      </c>
      <c r="E119" s="29">
        <v>1977.4359999999999</v>
      </c>
      <c r="F119" s="202">
        <f t="shared" si="2"/>
        <v>96.122691036360109</v>
      </c>
    </row>
    <row r="120" spans="1:6" ht="45" customHeight="1">
      <c r="A120" s="170"/>
      <c r="B120" s="158" t="s">
        <v>155</v>
      </c>
      <c r="C120" s="159" t="s">
        <v>156</v>
      </c>
      <c r="D120" s="29">
        <v>415.3</v>
      </c>
      <c r="E120" s="29">
        <v>333.33</v>
      </c>
      <c r="F120" s="202">
        <f t="shared" si="2"/>
        <v>80.26246087165903</v>
      </c>
    </row>
    <row r="121" spans="1:6" ht="15">
      <c r="A121" s="170"/>
      <c r="B121" s="170">
        <v>800</v>
      </c>
      <c r="C121" s="156" t="s">
        <v>158</v>
      </c>
      <c r="D121" s="29">
        <v>40</v>
      </c>
      <c r="E121" s="29">
        <v>24.95</v>
      </c>
      <c r="F121" s="202">
        <f t="shared" si="2"/>
        <v>62.375</v>
      </c>
    </row>
    <row r="122" spans="1:6" ht="30">
      <c r="A122" s="151" t="s">
        <v>187</v>
      </c>
      <c r="B122" s="180"/>
      <c r="C122" s="156" t="s">
        <v>188</v>
      </c>
      <c r="D122" s="154">
        <f>D123</f>
        <v>23</v>
      </c>
      <c r="E122" s="154">
        <f>E123</f>
        <v>23</v>
      </c>
      <c r="F122" s="202">
        <f t="shared" si="2"/>
        <v>100</v>
      </c>
    </row>
    <row r="123" spans="1:6" ht="15">
      <c r="A123" s="158"/>
      <c r="B123" s="170">
        <v>800</v>
      </c>
      <c r="C123" s="156" t="s">
        <v>158</v>
      </c>
      <c r="D123" s="154">
        <v>23</v>
      </c>
      <c r="E123" s="154">
        <v>23</v>
      </c>
      <c r="F123" s="202">
        <f t="shared" si="2"/>
        <v>100</v>
      </c>
    </row>
    <row r="124" spans="1:6" ht="30">
      <c r="A124" s="151" t="s">
        <v>161</v>
      </c>
      <c r="B124" s="168"/>
      <c r="C124" s="169" t="s">
        <v>162</v>
      </c>
      <c r="D124" s="154">
        <f>D125</f>
        <v>22.425000000000001</v>
      </c>
      <c r="E124" s="154">
        <f>E125</f>
        <v>22.425000000000001</v>
      </c>
      <c r="F124" s="202">
        <f t="shared" si="2"/>
        <v>100</v>
      </c>
    </row>
    <row r="125" spans="1:6" ht="15">
      <c r="A125" s="158"/>
      <c r="B125" s="168" t="s">
        <v>163</v>
      </c>
      <c r="C125" s="169" t="s">
        <v>164</v>
      </c>
      <c r="D125" s="77">
        <v>22.425000000000001</v>
      </c>
      <c r="E125" s="77">
        <v>22.425000000000001</v>
      </c>
      <c r="F125" s="202">
        <f t="shared" si="2"/>
        <v>100</v>
      </c>
    </row>
    <row r="126" spans="1:6" ht="30">
      <c r="A126" s="151" t="s">
        <v>165</v>
      </c>
      <c r="B126" s="168"/>
      <c r="C126" s="169" t="s">
        <v>166</v>
      </c>
      <c r="D126" s="154">
        <f>D127</f>
        <v>26.475000000000001</v>
      </c>
      <c r="E126" s="154">
        <f>E127</f>
        <v>26.475000000000001</v>
      </c>
      <c r="F126" s="202">
        <f t="shared" si="2"/>
        <v>100</v>
      </c>
    </row>
    <row r="127" spans="1:6" ht="15">
      <c r="A127" s="158"/>
      <c r="B127" s="168" t="s">
        <v>163</v>
      </c>
      <c r="C127" s="169" t="s">
        <v>164</v>
      </c>
      <c r="D127" s="77">
        <v>26.475000000000001</v>
      </c>
      <c r="E127" s="77">
        <v>26.475000000000001</v>
      </c>
      <c r="F127" s="202">
        <f t="shared" si="2"/>
        <v>100</v>
      </c>
    </row>
    <row r="128" spans="1:6" ht="30">
      <c r="A128" s="151" t="s">
        <v>167</v>
      </c>
      <c r="B128" s="181"/>
      <c r="C128" s="182" t="s">
        <v>168</v>
      </c>
      <c r="D128" s="161">
        <f>D129</f>
        <v>1.5</v>
      </c>
      <c r="E128" s="161">
        <f>E129</f>
        <v>0</v>
      </c>
      <c r="F128" s="202">
        <f t="shared" si="2"/>
        <v>0</v>
      </c>
    </row>
    <row r="129" spans="1:6" ht="44.25" customHeight="1">
      <c r="A129" s="183"/>
      <c r="B129" s="158" t="s">
        <v>155</v>
      </c>
      <c r="C129" s="159" t="s">
        <v>156</v>
      </c>
      <c r="D129" s="161">
        <v>1.5</v>
      </c>
      <c r="E129" s="161">
        <v>0</v>
      </c>
      <c r="F129" s="202">
        <f t="shared" si="2"/>
        <v>0</v>
      </c>
    </row>
    <row r="130" spans="1:6" ht="50.25" customHeight="1">
      <c r="A130" s="151" t="s">
        <v>195</v>
      </c>
      <c r="B130" s="158"/>
      <c r="C130" s="159" t="s">
        <v>196</v>
      </c>
      <c r="D130" s="161">
        <f>D131</f>
        <v>136.35</v>
      </c>
      <c r="E130" s="161">
        <f>E131</f>
        <v>127.941</v>
      </c>
      <c r="F130" s="202">
        <f t="shared" si="2"/>
        <v>93.832783278327838</v>
      </c>
    </row>
    <row r="131" spans="1:6" ht="90.75" customHeight="1">
      <c r="A131" s="183"/>
      <c r="B131" s="158" t="s">
        <v>139</v>
      </c>
      <c r="C131" s="159" t="s">
        <v>140</v>
      </c>
      <c r="D131" s="29">
        <v>136.35</v>
      </c>
      <c r="E131" s="29">
        <v>127.941</v>
      </c>
      <c r="F131" s="202">
        <f t="shared" si="2"/>
        <v>93.832783278327838</v>
      </c>
    </row>
    <row r="132" spans="1:6" ht="105" customHeight="1">
      <c r="A132" s="69" t="s">
        <v>360</v>
      </c>
      <c r="B132" s="75"/>
      <c r="C132" s="76" t="s">
        <v>361</v>
      </c>
      <c r="D132" s="29">
        <f>D133</f>
        <v>3.6</v>
      </c>
      <c r="E132" s="29">
        <f>E133</f>
        <v>0</v>
      </c>
      <c r="F132" s="202">
        <f t="shared" si="2"/>
        <v>0</v>
      </c>
    </row>
    <row r="133" spans="1:6" ht="43.5" customHeight="1">
      <c r="A133" s="80"/>
      <c r="B133" s="67" t="s">
        <v>155</v>
      </c>
      <c r="C133" s="74" t="s">
        <v>156</v>
      </c>
      <c r="D133" s="29">
        <v>3.6</v>
      </c>
      <c r="E133" s="29"/>
      <c r="F133" s="202">
        <f t="shared" si="2"/>
        <v>0</v>
      </c>
    </row>
    <row r="134" spans="1:6" ht="30">
      <c r="A134" s="151" t="s">
        <v>169</v>
      </c>
      <c r="B134" s="173"/>
      <c r="C134" s="167" t="s">
        <v>170</v>
      </c>
      <c r="D134" s="161">
        <f>D135+D138+D140+D142+D145+D147</f>
        <v>847.89900000000011</v>
      </c>
      <c r="E134" s="161">
        <f>E135+E138+E140+E142+E145+E147</f>
        <v>691.28399999999999</v>
      </c>
      <c r="F134" s="202">
        <f t="shared" si="2"/>
        <v>81.529050040158069</v>
      </c>
    </row>
    <row r="135" spans="1:6" ht="130.5" customHeight="1">
      <c r="A135" s="151" t="s">
        <v>283</v>
      </c>
      <c r="B135" s="181"/>
      <c r="C135" s="182" t="s">
        <v>284</v>
      </c>
      <c r="D135" s="161">
        <f>D136+D137</f>
        <v>133.399</v>
      </c>
      <c r="E135" s="161">
        <f>E136+E137</f>
        <v>133.399</v>
      </c>
      <c r="F135" s="202">
        <f t="shared" si="2"/>
        <v>100</v>
      </c>
    </row>
    <row r="136" spans="1:6" ht="30">
      <c r="A136" s="184"/>
      <c r="B136" s="56" t="s">
        <v>280</v>
      </c>
      <c r="C136" s="44" t="s">
        <v>281</v>
      </c>
      <c r="D136" s="87">
        <v>10.329000000000001</v>
      </c>
      <c r="E136" s="87">
        <v>10.329000000000001</v>
      </c>
      <c r="F136" s="202">
        <f t="shared" si="2"/>
        <v>100</v>
      </c>
    </row>
    <row r="137" spans="1:6" ht="45">
      <c r="A137" s="183"/>
      <c r="B137" s="158" t="s">
        <v>218</v>
      </c>
      <c r="C137" s="44" t="s">
        <v>219</v>
      </c>
      <c r="D137" s="87">
        <v>123.07</v>
      </c>
      <c r="E137" s="87">
        <v>123.07</v>
      </c>
      <c r="F137" s="202">
        <f t="shared" si="2"/>
        <v>100</v>
      </c>
    </row>
    <row r="138" spans="1:6" ht="15">
      <c r="A138" s="151" t="s">
        <v>189</v>
      </c>
      <c r="B138" s="168"/>
      <c r="C138" s="169" t="s">
        <v>305</v>
      </c>
      <c r="D138" s="161">
        <f>D139</f>
        <v>22.5</v>
      </c>
      <c r="E138" s="161">
        <f>E139</f>
        <v>11.13</v>
      </c>
      <c r="F138" s="202">
        <f t="shared" ref="F138:F149" si="5">E138/D138*100</f>
        <v>49.466666666666669</v>
      </c>
    </row>
    <row r="139" spans="1:6" ht="46.5" customHeight="1">
      <c r="A139" s="183"/>
      <c r="B139" s="168" t="s">
        <v>155</v>
      </c>
      <c r="C139" s="159" t="s">
        <v>156</v>
      </c>
      <c r="D139" s="29">
        <v>22.5</v>
      </c>
      <c r="E139" s="29">
        <v>11.13</v>
      </c>
      <c r="F139" s="202">
        <f t="shared" si="5"/>
        <v>49.466666666666669</v>
      </c>
    </row>
    <row r="140" spans="1:6" ht="15">
      <c r="A140" s="151" t="s">
        <v>287</v>
      </c>
      <c r="B140" s="184"/>
      <c r="C140" s="182" t="s">
        <v>306</v>
      </c>
      <c r="D140" s="161">
        <f>D141</f>
        <v>62.2</v>
      </c>
      <c r="E140" s="161">
        <f>E141</f>
        <v>34.74</v>
      </c>
      <c r="F140" s="202">
        <f t="shared" si="5"/>
        <v>55.852090032154344</v>
      </c>
    </row>
    <row r="141" spans="1:6" ht="48" customHeight="1">
      <c r="A141" s="170"/>
      <c r="B141" s="158" t="s">
        <v>155</v>
      </c>
      <c r="C141" s="159" t="s">
        <v>156</v>
      </c>
      <c r="D141" s="87">
        <v>62.2</v>
      </c>
      <c r="E141" s="87">
        <v>34.74</v>
      </c>
      <c r="F141" s="202">
        <f t="shared" si="5"/>
        <v>55.852090032154344</v>
      </c>
    </row>
    <row r="142" spans="1:6" ht="30">
      <c r="A142" s="151" t="s">
        <v>234</v>
      </c>
      <c r="B142" s="168"/>
      <c r="C142" s="169" t="s">
        <v>235</v>
      </c>
      <c r="D142" s="185">
        <f>D143+D144</f>
        <v>345.6</v>
      </c>
      <c r="E142" s="185">
        <f>E143+E144</f>
        <v>309.20499999999998</v>
      </c>
      <c r="F142" s="202">
        <f t="shared" si="5"/>
        <v>89.469039351851848</v>
      </c>
    </row>
    <row r="143" spans="1:6" ht="45">
      <c r="A143" s="184"/>
      <c r="B143" s="168" t="s">
        <v>155</v>
      </c>
      <c r="C143" s="159" t="s">
        <v>156</v>
      </c>
      <c r="D143" s="87">
        <v>320.5</v>
      </c>
      <c r="E143" s="87">
        <v>285.14999999999998</v>
      </c>
      <c r="F143" s="202">
        <f t="shared" si="5"/>
        <v>88.970358814352565</v>
      </c>
    </row>
    <row r="144" spans="1:6" ht="15">
      <c r="A144" s="183"/>
      <c r="B144" s="168" t="s">
        <v>157</v>
      </c>
      <c r="C144" s="169" t="s">
        <v>158</v>
      </c>
      <c r="D144" s="87">
        <v>25.1</v>
      </c>
      <c r="E144" s="87">
        <v>24.055</v>
      </c>
      <c r="F144" s="202">
        <f t="shared" si="5"/>
        <v>95.836653386454174</v>
      </c>
    </row>
    <row r="145" spans="1:6" ht="53.25" customHeight="1">
      <c r="A145" s="151" t="s">
        <v>278</v>
      </c>
      <c r="B145" s="167"/>
      <c r="C145" s="167" t="s">
        <v>279</v>
      </c>
      <c r="D145" s="154">
        <f>D146</f>
        <v>218.5</v>
      </c>
      <c r="E145" s="154">
        <f>E146</f>
        <v>202.81</v>
      </c>
      <c r="F145" s="202">
        <f t="shared" si="5"/>
        <v>92.819221967963387</v>
      </c>
    </row>
    <row r="146" spans="1:6" ht="30">
      <c r="A146" s="170"/>
      <c r="B146" s="43" t="s">
        <v>280</v>
      </c>
      <c r="C146" s="55" t="s">
        <v>281</v>
      </c>
      <c r="D146" s="77">
        <v>218.5</v>
      </c>
      <c r="E146" s="77">
        <v>202.81</v>
      </c>
      <c r="F146" s="202">
        <f t="shared" si="5"/>
        <v>92.819221967963387</v>
      </c>
    </row>
    <row r="147" spans="1:6" ht="75">
      <c r="A147" s="69" t="s">
        <v>358</v>
      </c>
      <c r="B147" s="78"/>
      <c r="C147" s="79" t="s">
        <v>359</v>
      </c>
      <c r="D147" s="87">
        <f>D148</f>
        <v>65.7</v>
      </c>
      <c r="E147" s="87">
        <f>E148</f>
        <v>0</v>
      </c>
      <c r="F147" s="202">
        <f t="shared" si="5"/>
        <v>0</v>
      </c>
    </row>
    <row r="148" spans="1:6" ht="45">
      <c r="A148" s="72"/>
      <c r="B148" s="67" t="s">
        <v>155</v>
      </c>
      <c r="C148" s="74" t="s">
        <v>156</v>
      </c>
      <c r="D148" s="87">
        <v>65.7</v>
      </c>
      <c r="E148" s="87">
        <v>0</v>
      </c>
      <c r="F148" s="202">
        <f t="shared" si="5"/>
        <v>0</v>
      </c>
    </row>
    <row r="149" spans="1:6" ht="15.75">
      <c r="A149" s="186"/>
      <c r="B149" s="187"/>
      <c r="C149" s="188" t="s">
        <v>307</v>
      </c>
      <c r="D149" s="189">
        <f>D10+D37+D80+D97+D112</f>
        <v>19133.666000000001</v>
      </c>
      <c r="E149" s="189">
        <f>E10+E37+E80+E97+E112</f>
        <v>18196.863000000001</v>
      </c>
      <c r="F149" s="215">
        <f t="shared" si="5"/>
        <v>95.103902200446072</v>
      </c>
    </row>
    <row r="152" spans="1:6">
      <c r="D152" s="190"/>
    </row>
  </sheetData>
  <mergeCells count="5">
    <mergeCell ref="C3:D3"/>
    <mergeCell ref="C4:D4"/>
    <mergeCell ref="C1:F1"/>
    <mergeCell ref="C2:F2"/>
    <mergeCell ref="A6:F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B2" sqref="B2:F2"/>
    </sheetView>
  </sheetViews>
  <sheetFormatPr defaultRowHeight="12.75"/>
  <cols>
    <col min="1" max="1" width="26" style="2" customWidth="1"/>
    <col min="2" max="2" width="37.28515625" style="2" customWidth="1"/>
    <col min="3" max="3" width="12.28515625" style="2" customWidth="1"/>
    <col min="4" max="4" width="11.7109375" style="2" customWidth="1"/>
    <col min="5" max="5" width="1" style="2" hidden="1" customWidth="1"/>
    <col min="6" max="6" width="9.140625" style="2" hidden="1" customWidth="1"/>
    <col min="7" max="256" width="9.140625" style="2"/>
    <col min="257" max="257" width="29.140625" style="2" customWidth="1"/>
    <col min="258" max="258" width="45.7109375" style="2" customWidth="1"/>
    <col min="259" max="259" width="11" style="2" customWidth="1"/>
    <col min="260" max="512" width="9.140625" style="2"/>
    <col min="513" max="513" width="29.140625" style="2" customWidth="1"/>
    <col min="514" max="514" width="45.7109375" style="2" customWidth="1"/>
    <col min="515" max="515" width="11" style="2" customWidth="1"/>
    <col min="516" max="768" width="9.140625" style="2"/>
    <col min="769" max="769" width="29.140625" style="2" customWidth="1"/>
    <col min="770" max="770" width="45.7109375" style="2" customWidth="1"/>
    <col min="771" max="771" width="11" style="2" customWidth="1"/>
    <col min="772" max="1024" width="9.140625" style="2"/>
    <col min="1025" max="1025" width="29.140625" style="2" customWidth="1"/>
    <col min="1026" max="1026" width="45.7109375" style="2" customWidth="1"/>
    <col min="1027" max="1027" width="11" style="2" customWidth="1"/>
    <col min="1028" max="1280" width="9.140625" style="2"/>
    <col min="1281" max="1281" width="29.140625" style="2" customWidth="1"/>
    <col min="1282" max="1282" width="45.7109375" style="2" customWidth="1"/>
    <col min="1283" max="1283" width="11" style="2" customWidth="1"/>
    <col min="1284" max="1536" width="9.140625" style="2"/>
    <col min="1537" max="1537" width="29.140625" style="2" customWidth="1"/>
    <col min="1538" max="1538" width="45.7109375" style="2" customWidth="1"/>
    <col min="1539" max="1539" width="11" style="2" customWidth="1"/>
    <col min="1540" max="1792" width="9.140625" style="2"/>
    <col min="1793" max="1793" width="29.140625" style="2" customWidth="1"/>
    <col min="1794" max="1794" width="45.7109375" style="2" customWidth="1"/>
    <col min="1795" max="1795" width="11" style="2" customWidth="1"/>
    <col min="1796" max="2048" width="9.140625" style="2"/>
    <col min="2049" max="2049" width="29.140625" style="2" customWidth="1"/>
    <col min="2050" max="2050" width="45.7109375" style="2" customWidth="1"/>
    <col min="2051" max="2051" width="11" style="2" customWidth="1"/>
    <col min="2052" max="2304" width="9.140625" style="2"/>
    <col min="2305" max="2305" width="29.140625" style="2" customWidth="1"/>
    <col min="2306" max="2306" width="45.7109375" style="2" customWidth="1"/>
    <col min="2307" max="2307" width="11" style="2" customWidth="1"/>
    <col min="2308" max="2560" width="9.140625" style="2"/>
    <col min="2561" max="2561" width="29.140625" style="2" customWidth="1"/>
    <col min="2562" max="2562" width="45.7109375" style="2" customWidth="1"/>
    <col min="2563" max="2563" width="11" style="2" customWidth="1"/>
    <col min="2564" max="2816" width="9.140625" style="2"/>
    <col min="2817" max="2817" width="29.140625" style="2" customWidth="1"/>
    <col min="2818" max="2818" width="45.7109375" style="2" customWidth="1"/>
    <col min="2819" max="2819" width="11" style="2" customWidth="1"/>
    <col min="2820" max="3072" width="9.140625" style="2"/>
    <col min="3073" max="3073" width="29.140625" style="2" customWidth="1"/>
    <col min="3074" max="3074" width="45.7109375" style="2" customWidth="1"/>
    <col min="3075" max="3075" width="11" style="2" customWidth="1"/>
    <col min="3076" max="3328" width="9.140625" style="2"/>
    <col min="3329" max="3329" width="29.140625" style="2" customWidth="1"/>
    <col min="3330" max="3330" width="45.7109375" style="2" customWidth="1"/>
    <col min="3331" max="3331" width="11" style="2" customWidth="1"/>
    <col min="3332" max="3584" width="9.140625" style="2"/>
    <col min="3585" max="3585" width="29.140625" style="2" customWidth="1"/>
    <col min="3586" max="3586" width="45.7109375" style="2" customWidth="1"/>
    <col min="3587" max="3587" width="11" style="2" customWidth="1"/>
    <col min="3588" max="3840" width="9.140625" style="2"/>
    <col min="3841" max="3841" width="29.140625" style="2" customWidth="1"/>
    <col min="3842" max="3842" width="45.7109375" style="2" customWidth="1"/>
    <col min="3843" max="3843" width="11" style="2" customWidth="1"/>
    <col min="3844" max="4096" width="9.140625" style="2"/>
    <col min="4097" max="4097" width="29.140625" style="2" customWidth="1"/>
    <col min="4098" max="4098" width="45.7109375" style="2" customWidth="1"/>
    <col min="4099" max="4099" width="11" style="2" customWidth="1"/>
    <col min="4100" max="4352" width="9.140625" style="2"/>
    <col min="4353" max="4353" width="29.140625" style="2" customWidth="1"/>
    <col min="4354" max="4354" width="45.7109375" style="2" customWidth="1"/>
    <col min="4355" max="4355" width="11" style="2" customWidth="1"/>
    <col min="4356" max="4608" width="9.140625" style="2"/>
    <col min="4609" max="4609" width="29.140625" style="2" customWidth="1"/>
    <col min="4610" max="4610" width="45.7109375" style="2" customWidth="1"/>
    <col min="4611" max="4611" width="11" style="2" customWidth="1"/>
    <col min="4612" max="4864" width="9.140625" style="2"/>
    <col min="4865" max="4865" width="29.140625" style="2" customWidth="1"/>
    <col min="4866" max="4866" width="45.7109375" style="2" customWidth="1"/>
    <col min="4867" max="4867" width="11" style="2" customWidth="1"/>
    <col min="4868" max="5120" width="9.140625" style="2"/>
    <col min="5121" max="5121" width="29.140625" style="2" customWidth="1"/>
    <col min="5122" max="5122" width="45.7109375" style="2" customWidth="1"/>
    <col min="5123" max="5123" width="11" style="2" customWidth="1"/>
    <col min="5124" max="5376" width="9.140625" style="2"/>
    <col min="5377" max="5377" width="29.140625" style="2" customWidth="1"/>
    <col min="5378" max="5378" width="45.7109375" style="2" customWidth="1"/>
    <col min="5379" max="5379" width="11" style="2" customWidth="1"/>
    <col min="5380" max="5632" width="9.140625" style="2"/>
    <col min="5633" max="5633" width="29.140625" style="2" customWidth="1"/>
    <col min="5634" max="5634" width="45.7109375" style="2" customWidth="1"/>
    <col min="5635" max="5635" width="11" style="2" customWidth="1"/>
    <col min="5636" max="5888" width="9.140625" style="2"/>
    <col min="5889" max="5889" width="29.140625" style="2" customWidth="1"/>
    <col min="5890" max="5890" width="45.7109375" style="2" customWidth="1"/>
    <col min="5891" max="5891" width="11" style="2" customWidth="1"/>
    <col min="5892" max="6144" width="9.140625" style="2"/>
    <col min="6145" max="6145" width="29.140625" style="2" customWidth="1"/>
    <col min="6146" max="6146" width="45.7109375" style="2" customWidth="1"/>
    <col min="6147" max="6147" width="11" style="2" customWidth="1"/>
    <col min="6148" max="6400" width="9.140625" style="2"/>
    <col min="6401" max="6401" width="29.140625" style="2" customWidth="1"/>
    <col min="6402" max="6402" width="45.7109375" style="2" customWidth="1"/>
    <col min="6403" max="6403" width="11" style="2" customWidth="1"/>
    <col min="6404" max="6656" width="9.140625" style="2"/>
    <col min="6657" max="6657" width="29.140625" style="2" customWidth="1"/>
    <col min="6658" max="6658" width="45.7109375" style="2" customWidth="1"/>
    <col min="6659" max="6659" width="11" style="2" customWidth="1"/>
    <col min="6660" max="6912" width="9.140625" style="2"/>
    <col min="6913" max="6913" width="29.140625" style="2" customWidth="1"/>
    <col min="6914" max="6914" width="45.7109375" style="2" customWidth="1"/>
    <col min="6915" max="6915" width="11" style="2" customWidth="1"/>
    <col min="6916" max="7168" width="9.140625" style="2"/>
    <col min="7169" max="7169" width="29.140625" style="2" customWidth="1"/>
    <col min="7170" max="7170" width="45.7109375" style="2" customWidth="1"/>
    <col min="7171" max="7171" width="11" style="2" customWidth="1"/>
    <col min="7172" max="7424" width="9.140625" style="2"/>
    <col min="7425" max="7425" width="29.140625" style="2" customWidth="1"/>
    <col min="7426" max="7426" width="45.7109375" style="2" customWidth="1"/>
    <col min="7427" max="7427" width="11" style="2" customWidth="1"/>
    <col min="7428" max="7680" width="9.140625" style="2"/>
    <col min="7681" max="7681" width="29.140625" style="2" customWidth="1"/>
    <col min="7682" max="7682" width="45.7109375" style="2" customWidth="1"/>
    <col min="7683" max="7683" width="11" style="2" customWidth="1"/>
    <col min="7684" max="7936" width="9.140625" style="2"/>
    <col min="7937" max="7937" width="29.140625" style="2" customWidth="1"/>
    <col min="7938" max="7938" width="45.7109375" style="2" customWidth="1"/>
    <col min="7939" max="7939" width="11" style="2" customWidth="1"/>
    <col min="7940" max="8192" width="9.140625" style="2"/>
    <col min="8193" max="8193" width="29.140625" style="2" customWidth="1"/>
    <col min="8194" max="8194" width="45.7109375" style="2" customWidth="1"/>
    <col min="8195" max="8195" width="11" style="2" customWidth="1"/>
    <col min="8196" max="8448" width="9.140625" style="2"/>
    <col min="8449" max="8449" width="29.140625" style="2" customWidth="1"/>
    <col min="8450" max="8450" width="45.7109375" style="2" customWidth="1"/>
    <col min="8451" max="8451" width="11" style="2" customWidth="1"/>
    <col min="8452" max="8704" width="9.140625" style="2"/>
    <col min="8705" max="8705" width="29.140625" style="2" customWidth="1"/>
    <col min="8706" max="8706" width="45.7109375" style="2" customWidth="1"/>
    <col min="8707" max="8707" width="11" style="2" customWidth="1"/>
    <col min="8708" max="8960" width="9.140625" style="2"/>
    <col min="8961" max="8961" width="29.140625" style="2" customWidth="1"/>
    <col min="8962" max="8962" width="45.7109375" style="2" customWidth="1"/>
    <col min="8963" max="8963" width="11" style="2" customWidth="1"/>
    <col min="8964" max="9216" width="9.140625" style="2"/>
    <col min="9217" max="9217" width="29.140625" style="2" customWidth="1"/>
    <col min="9218" max="9218" width="45.7109375" style="2" customWidth="1"/>
    <col min="9219" max="9219" width="11" style="2" customWidth="1"/>
    <col min="9220" max="9472" width="9.140625" style="2"/>
    <col min="9473" max="9473" width="29.140625" style="2" customWidth="1"/>
    <col min="9474" max="9474" width="45.7109375" style="2" customWidth="1"/>
    <col min="9475" max="9475" width="11" style="2" customWidth="1"/>
    <col min="9476" max="9728" width="9.140625" style="2"/>
    <col min="9729" max="9729" width="29.140625" style="2" customWidth="1"/>
    <col min="9730" max="9730" width="45.7109375" style="2" customWidth="1"/>
    <col min="9731" max="9731" width="11" style="2" customWidth="1"/>
    <col min="9732" max="9984" width="9.140625" style="2"/>
    <col min="9985" max="9985" width="29.140625" style="2" customWidth="1"/>
    <col min="9986" max="9986" width="45.7109375" style="2" customWidth="1"/>
    <col min="9987" max="9987" width="11" style="2" customWidth="1"/>
    <col min="9988" max="10240" width="9.140625" style="2"/>
    <col min="10241" max="10241" width="29.140625" style="2" customWidth="1"/>
    <col min="10242" max="10242" width="45.7109375" style="2" customWidth="1"/>
    <col min="10243" max="10243" width="11" style="2" customWidth="1"/>
    <col min="10244" max="10496" width="9.140625" style="2"/>
    <col min="10497" max="10497" width="29.140625" style="2" customWidth="1"/>
    <col min="10498" max="10498" width="45.7109375" style="2" customWidth="1"/>
    <col min="10499" max="10499" width="11" style="2" customWidth="1"/>
    <col min="10500" max="10752" width="9.140625" style="2"/>
    <col min="10753" max="10753" width="29.140625" style="2" customWidth="1"/>
    <col min="10754" max="10754" width="45.7109375" style="2" customWidth="1"/>
    <col min="10755" max="10755" width="11" style="2" customWidth="1"/>
    <col min="10756" max="11008" width="9.140625" style="2"/>
    <col min="11009" max="11009" width="29.140625" style="2" customWidth="1"/>
    <col min="11010" max="11010" width="45.7109375" style="2" customWidth="1"/>
    <col min="11011" max="11011" width="11" style="2" customWidth="1"/>
    <col min="11012" max="11264" width="9.140625" style="2"/>
    <col min="11265" max="11265" width="29.140625" style="2" customWidth="1"/>
    <col min="11266" max="11266" width="45.7109375" style="2" customWidth="1"/>
    <col min="11267" max="11267" width="11" style="2" customWidth="1"/>
    <col min="11268" max="11520" width="9.140625" style="2"/>
    <col min="11521" max="11521" width="29.140625" style="2" customWidth="1"/>
    <col min="11522" max="11522" width="45.7109375" style="2" customWidth="1"/>
    <col min="11523" max="11523" width="11" style="2" customWidth="1"/>
    <col min="11524" max="11776" width="9.140625" style="2"/>
    <col min="11777" max="11777" width="29.140625" style="2" customWidth="1"/>
    <col min="11778" max="11778" width="45.7109375" style="2" customWidth="1"/>
    <col min="11779" max="11779" width="11" style="2" customWidth="1"/>
    <col min="11780" max="12032" width="9.140625" style="2"/>
    <col min="12033" max="12033" width="29.140625" style="2" customWidth="1"/>
    <col min="12034" max="12034" width="45.7109375" style="2" customWidth="1"/>
    <col min="12035" max="12035" width="11" style="2" customWidth="1"/>
    <col min="12036" max="12288" width="9.140625" style="2"/>
    <col min="12289" max="12289" width="29.140625" style="2" customWidth="1"/>
    <col min="12290" max="12290" width="45.7109375" style="2" customWidth="1"/>
    <col min="12291" max="12291" width="11" style="2" customWidth="1"/>
    <col min="12292" max="12544" width="9.140625" style="2"/>
    <col min="12545" max="12545" width="29.140625" style="2" customWidth="1"/>
    <col min="12546" max="12546" width="45.7109375" style="2" customWidth="1"/>
    <col min="12547" max="12547" width="11" style="2" customWidth="1"/>
    <col min="12548" max="12800" width="9.140625" style="2"/>
    <col min="12801" max="12801" width="29.140625" style="2" customWidth="1"/>
    <col min="12802" max="12802" width="45.7109375" style="2" customWidth="1"/>
    <col min="12803" max="12803" width="11" style="2" customWidth="1"/>
    <col min="12804" max="13056" width="9.140625" style="2"/>
    <col min="13057" max="13057" width="29.140625" style="2" customWidth="1"/>
    <col min="13058" max="13058" width="45.7109375" style="2" customWidth="1"/>
    <col min="13059" max="13059" width="11" style="2" customWidth="1"/>
    <col min="13060" max="13312" width="9.140625" style="2"/>
    <col min="13313" max="13313" width="29.140625" style="2" customWidth="1"/>
    <col min="13314" max="13314" width="45.7109375" style="2" customWidth="1"/>
    <col min="13315" max="13315" width="11" style="2" customWidth="1"/>
    <col min="13316" max="13568" width="9.140625" style="2"/>
    <col min="13569" max="13569" width="29.140625" style="2" customWidth="1"/>
    <col min="13570" max="13570" width="45.7109375" style="2" customWidth="1"/>
    <col min="13571" max="13571" width="11" style="2" customWidth="1"/>
    <col min="13572" max="13824" width="9.140625" style="2"/>
    <col min="13825" max="13825" width="29.140625" style="2" customWidth="1"/>
    <col min="13826" max="13826" width="45.7109375" style="2" customWidth="1"/>
    <col min="13827" max="13827" width="11" style="2" customWidth="1"/>
    <col min="13828" max="14080" width="9.140625" style="2"/>
    <col min="14081" max="14081" width="29.140625" style="2" customWidth="1"/>
    <col min="14082" max="14082" width="45.7109375" style="2" customWidth="1"/>
    <col min="14083" max="14083" width="11" style="2" customWidth="1"/>
    <col min="14084" max="14336" width="9.140625" style="2"/>
    <col min="14337" max="14337" width="29.140625" style="2" customWidth="1"/>
    <col min="14338" max="14338" width="45.7109375" style="2" customWidth="1"/>
    <col min="14339" max="14339" width="11" style="2" customWidth="1"/>
    <col min="14340" max="14592" width="9.140625" style="2"/>
    <col min="14593" max="14593" width="29.140625" style="2" customWidth="1"/>
    <col min="14594" max="14594" width="45.7109375" style="2" customWidth="1"/>
    <col min="14595" max="14595" width="11" style="2" customWidth="1"/>
    <col min="14596" max="14848" width="9.140625" style="2"/>
    <col min="14849" max="14849" width="29.140625" style="2" customWidth="1"/>
    <col min="14850" max="14850" width="45.7109375" style="2" customWidth="1"/>
    <col min="14851" max="14851" width="11" style="2" customWidth="1"/>
    <col min="14852" max="15104" width="9.140625" style="2"/>
    <col min="15105" max="15105" width="29.140625" style="2" customWidth="1"/>
    <col min="15106" max="15106" width="45.7109375" style="2" customWidth="1"/>
    <col min="15107" max="15107" width="11" style="2" customWidth="1"/>
    <col min="15108" max="15360" width="9.140625" style="2"/>
    <col min="15361" max="15361" width="29.140625" style="2" customWidth="1"/>
    <col min="15362" max="15362" width="45.7109375" style="2" customWidth="1"/>
    <col min="15363" max="15363" width="11" style="2" customWidth="1"/>
    <col min="15364" max="15616" width="9.140625" style="2"/>
    <col min="15617" max="15617" width="29.140625" style="2" customWidth="1"/>
    <col min="15618" max="15618" width="45.7109375" style="2" customWidth="1"/>
    <col min="15619" max="15619" width="11" style="2" customWidth="1"/>
    <col min="15620" max="15872" width="9.140625" style="2"/>
    <col min="15873" max="15873" width="29.140625" style="2" customWidth="1"/>
    <col min="15874" max="15874" width="45.7109375" style="2" customWidth="1"/>
    <col min="15875" max="15875" width="11" style="2" customWidth="1"/>
    <col min="15876" max="16128" width="9.140625" style="2"/>
    <col min="16129" max="16129" width="29.140625" style="2" customWidth="1"/>
    <col min="16130" max="16130" width="45.7109375" style="2" customWidth="1"/>
    <col min="16131" max="16131" width="11" style="2" customWidth="1"/>
    <col min="16132" max="16384" width="9.140625" style="2"/>
  </cols>
  <sheetData>
    <row r="1" spans="1:6" ht="15">
      <c r="B1" s="223" t="s">
        <v>308</v>
      </c>
      <c r="C1" s="224"/>
      <c r="D1" s="219"/>
    </row>
    <row r="2" spans="1:6" ht="29.25" customHeight="1">
      <c r="B2" s="222" t="s">
        <v>403</v>
      </c>
      <c r="C2" s="222"/>
      <c r="D2" s="222"/>
      <c r="E2" s="219"/>
      <c r="F2" s="219"/>
    </row>
    <row r="4" spans="1:6" ht="33.75" customHeight="1">
      <c r="A4" s="225" t="s">
        <v>379</v>
      </c>
      <c r="B4" s="225"/>
      <c r="C4" s="226"/>
      <c r="D4" s="219"/>
    </row>
    <row r="6" spans="1:6" ht="45">
      <c r="A6" s="8" t="s">
        <v>100</v>
      </c>
      <c r="B6" s="8" t="s">
        <v>101</v>
      </c>
      <c r="C6" s="8" t="s">
        <v>124</v>
      </c>
      <c r="D6" s="8" t="s">
        <v>125</v>
      </c>
    </row>
    <row r="7" spans="1:6" ht="15">
      <c r="A7" s="8">
        <v>1</v>
      </c>
      <c r="B7" s="8">
        <v>2</v>
      </c>
      <c r="C7" s="13">
        <v>3</v>
      </c>
      <c r="D7" s="13">
        <v>3</v>
      </c>
    </row>
    <row r="8" spans="1:6" ht="42.75">
      <c r="A8" s="14" t="s">
        <v>102</v>
      </c>
      <c r="B8" s="11" t="s">
        <v>103</v>
      </c>
      <c r="C8" s="192">
        <f>C10</f>
        <v>1758.3799999999974</v>
      </c>
      <c r="D8" s="192">
        <f>D10</f>
        <v>857.69000000000233</v>
      </c>
    </row>
    <row r="9" spans="1:6" ht="14.25">
      <c r="A9" s="14" t="s">
        <v>102</v>
      </c>
      <c r="B9" s="11" t="s">
        <v>104</v>
      </c>
      <c r="C9" s="192">
        <f>C10</f>
        <v>1758.3799999999974</v>
      </c>
      <c r="D9" s="192">
        <f>D10</f>
        <v>857.69000000000233</v>
      </c>
    </row>
    <row r="10" spans="1:6" ht="39" customHeight="1">
      <c r="A10" s="15" t="s">
        <v>105</v>
      </c>
      <c r="B10" s="11" t="s">
        <v>106</v>
      </c>
      <c r="C10" s="192">
        <f>C11+C15</f>
        <v>1758.3799999999974</v>
      </c>
      <c r="D10" s="192">
        <f>D11+D15</f>
        <v>857.69000000000233</v>
      </c>
    </row>
    <row r="11" spans="1:6" ht="34.5" customHeight="1">
      <c r="A11" s="13" t="s">
        <v>107</v>
      </c>
      <c r="B11" s="12" t="s">
        <v>108</v>
      </c>
      <c r="C11" s="193">
        <f t="shared" ref="C11:D13" si="0">C12</f>
        <v>-17375.29</v>
      </c>
      <c r="D11" s="193">
        <f t="shared" si="0"/>
        <v>-17339.169999999998</v>
      </c>
    </row>
    <row r="12" spans="1:6" ht="33.75" customHeight="1">
      <c r="A12" s="10" t="s">
        <v>109</v>
      </c>
      <c r="B12" s="12" t="s">
        <v>110</v>
      </c>
      <c r="C12" s="193">
        <f t="shared" si="0"/>
        <v>-17375.29</v>
      </c>
      <c r="D12" s="193">
        <f t="shared" si="0"/>
        <v>-17339.169999999998</v>
      </c>
    </row>
    <row r="13" spans="1:6" ht="30">
      <c r="A13" s="16" t="s">
        <v>111</v>
      </c>
      <c r="B13" s="17" t="s">
        <v>112</v>
      </c>
      <c r="C13" s="193">
        <f t="shared" si="0"/>
        <v>-17375.29</v>
      </c>
      <c r="D13" s="193">
        <f t="shared" si="0"/>
        <v>-17339.169999999998</v>
      </c>
    </row>
    <row r="14" spans="1:6" ht="45">
      <c r="A14" s="13" t="s">
        <v>113</v>
      </c>
      <c r="B14" s="12" t="s">
        <v>114</v>
      </c>
      <c r="C14" s="193">
        <v>-17375.29</v>
      </c>
      <c r="D14" s="204">
        <v>-17339.169999999998</v>
      </c>
    </row>
    <row r="15" spans="1:6" ht="30">
      <c r="A15" s="10" t="s">
        <v>115</v>
      </c>
      <c r="B15" s="12" t="s">
        <v>116</v>
      </c>
      <c r="C15" s="193">
        <f t="shared" ref="C15:D17" si="1">C16</f>
        <v>19133.669999999998</v>
      </c>
      <c r="D15" s="193">
        <f t="shared" si="1"/>
        <v>18196.86</v>
      </c>
    </row>
    <row r="16" spans="1:6" ht="30">
      <c r="A16" s="10" t="s">
        <v>117</v>
      </c>
      <c r="B16" s="12" t="s">
        <v>118</v>
      </c>
      <c r="C16" s="193">
        <f t="shared" si="1"/>
        <v>19133.669999999998</v>
      </c>
      <c r="D16" s="193">
        <f t="shared" si="1"/>
        <v>18196.86</v>
      </c>
    </row>
    <row r="17" spans="1:4" ht="30">
      <c r="A17" s="10" t="s">
        <v>119</v>
      </c>
      <c r="B17" s="12" t="s">
        <v>120</v>
      </c>
      <c r="C17" s="193">
        <f t="shared" si="1"/>
        <v>19133.669999999998</v>
      </c>
      <c r="D17" s="193">
        <f t="shared" si="1"/>
        <v>18196.86</v>
      </c>
    </row>
    <row r="18" spans="1:4" ht="45">
      <c r="A18" s="10" t="s">
        <v>121</v>
      </c>
      <c r="B18" s="12" t="s">
        <v>122</v>
      </c>
      <c r="C18" s="194">
        <v>19133.669999999998</v>
      </c>
      <c r="D18" s="194">
        <v>18196.86</v>
      </c>
    </row>
  </sheetData>
  <mergeCells count="3">
    <mergeCell ref="B2:F2"/>
    <mergeCell ref="B1:D1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6"/>
  <sheetViews>
    <sheetView workbookViewId="0">
      <selection activeCell="B6" sqref="B6"/>
    </sheetView>
  </sheetViews>
  <sheetFormatPr defaultRowHeight="12.75"/>
  <cols>
    <col min="1" max="1" width="27.140625" style="3" customWidth="1"/>
    <col min="2" max="2" width="40.85546875" style="2" customWidth="1"/>
    <col min="3" max="3" width="9.85546875" style="4" customWidth="1"/>
    <col min="4" max="4" width="9.85546875" style="2" customWidth="1"/>
    <col min="5" max="5" width="6.140625" style="2" customWidth="1"/>
    <col min="6" max="256" width="9.140625" style="2"/>
    <col min="257" max="257" width="28.28515625" style="2" customWidth="1"/>
    <col min="258" max="258" width="46.28515625" style="2" customWidth="1"/>
    <col min="259" max="259" width="14.140625" style="2" customWidth="1"/>
    <col min="260" max="512" width="9.140625" style="2"/>
    <col min="513" max="513" width="28.28515625" style="2" customWidth="1"/>
    <col min="514" max="514" width="46.28515625" style="2" customWidth="1"/>
    <col min="515" max="515" width="14.140625" style="2" customWidth="1"/>
    <col min="516" max="768" width="9.140625" style="2"/>
    <col min="769" max="769" width="28.28515625" style="2" customWidth="1"/>
    <col min="770" max="770" width="46.28515625" style="2" customWidth="1"/>
    <col min="771" max="771" width="14.140625" style="2" customWidth="1"/>
    <col min="772" max="1024" width="9.140625" style="2"/>
    <col min="1025" max="1025" width="28.28515625" style="2" customWidth="1"/>
    <col min="1026" max="1026" width="46.28515625" style="2" customWidth="1"/>
    <col min="1027" max="1027" width="14.140625" style="2" customWidth="1"/>
    <col min="1028" max="1280" width="9.140625" style="2"/>
    <col min="1281" max="1281" width="28.28515625" style="2" customWidth="1"/>
    <col min="1282" max="1282" width="46.28515625" style="2" customWidth="1"/>
    <col min="1283" max="1283" width="14.140625" style="2" customWidth="1"/>
    <col min="1284" max="1536" width="9.140625" style="2"/>
    <col min="1537" max="1537" width="28.28515625" style="2" customWidth="1"/>
    <col min="1538" max="1538" width="46.28515625" style="2" customWidth="1"/>
    <col min="1539" max="1539" width="14.140625" style="2" customWidth="1"/>
    <col min="1540" max="1792" width="9.140625" style="2"/>
    <col min="1793" max="1793" width="28.28515625" style="2" customWidth="1"/>
    <col min="1794" max="1794" width="46.28515625" style="2" customWidth="1"/>
    <col min="1795" max="1795" width="14.140625" style="2" customWidth="1"/>
    <col min="1796" max="2048" width="9.140625" style="2"/>
    <col min="2049" max="2049" width="28.28515625" style="2" customWidth="1"/>
    <col min="2050" max="2050" width="46.28515625" style="2" customWidth="1"/>
    <col min="2051" max="2051" width="14.140625" style="2" customWidth="1"/>
    <col min="2052" max="2304" width="9.140625" style="2"/>
    <col min="2305" max="2305" width="28.28515625" style="2" customWidth="1"/>
    <col min="2306" max="2306" width="46.28515625" style="2" customWidth="1"/>
    <col min="2307" max="2307" width="14.140625" style="2" customWidth="1"/>
    <col min="2308" max="2560" width="9.140625" style="2"/>
    <col min="2561" max="2561" width="28.28515625" style="2" customWidth="1"/>
    <col min="2562" max="2562" width="46.28515625" style="2" customWidth="1"/>
    <col min="2563" max="2563" width="14.140625" style="2" customWidth="1"/>
    <col min="2564" max="2816" width="9.140625" style="2"/>
    <col min="2817" max="2817" width="28.28515625" style="2" customWidth="1"/>
    <col min="2818" max="2818" width="46.28515625" style="2" customWidth="1"/>
    <col min="2819" max="2819" width="14.140625" style="2" customWidth="1"/>
    <col min="2820" max="3072" width="9.140625" style="2"/>
    <col min="3073" max="3073" width="28.28515625" style="2" customWidth="1"/>
    <col min="3074" max="3074" width="46.28515625" style="2" customWidth="1"/>
    <col min="3075" max="3075" width="14.140625" style="2" customWidth="1"/>
    <col min="3076" max="3328" width="9.140625" style="2"/>
    <col min="3329" max="3329" width="28.28515625" style="2" customWidth="1"/>
    <col min="3330" max="3330" width="46.28515625" style="2" customWidth="1"/>
    <col min="3331" max="3331" width="14.140625" style="2" customWidth="1"/>
    <col min="3332" max="3584" width="9.140625" style="2"/>
    <col min="3585" max="3585" width="28.28515625" style="2" customWidth="1"/>
    <col min="3586" max="3586" width="46.28515625" style="2" customWidth="1"/>
    <col min="3587" max="3587" width="14.140625" style="2" customWidth="1"/>
    <col min="3588" max="3840" width="9.140625" style="2"/>
    <col min="3841" max="3841" width="28.28515625" style="2" customWidth="1"/>
    <col min="3842" max="3842" width="46.28515625" style="2" customWidth="1"/>
    <col min="3843" max="3843" width="14.140625" style="2" customWidth="1"/>
    <col min="3844" max="4096" width="9.140625" style="2"/>
    <col min="4097" max="4097" width="28.28515625" style="2" customWidth="1"/>
    <col min="4098" max="4098" width="46.28515625" style="2" customWidth="1"/>
    <col min="4099" max="4099" width="14.140625" style="2" customWidth="1"/>
    <col min="4100" max="4352" width="9.140625" style="2"/>
    <col min="4353" max="4353" width="28.28515625" style="2" customWidth="1"/>
    <col min="4354" max="4354" width="46.28515625" style="2" customWidth="1"/>
    <col min="4355" max="4355" width="14.140625" style="2" customWidth="1"/>
    <col min="4356" max="4608" width="9.140625" style="2"/>
    <col min="4609" max="4609" width="28.28515625" style="2" customWidth="1"/>
    <col min="4610" max="4610" width="46.28515625" style="2" customWidth="1"/>
    <col min="4611" max="4611" width="14.140625" style="2" customWidth="1"/>
    <col min="4612" max="4864" width="9.140625" style="2"/>
    <col min="4865" max="4865" width="28.28515625" style="2" customWidth="1"/>
    <col min="4866" max="4866" width="46.28515625" style="2" customWidth="1"/>
    <col min="4867" max="4867" width="14.140625" style="2" customWidth="1"/>
    <col min="4868" max="5120" width="9.140625" style="2"/>
    <col min="5121" max="5121" width="28.28515625" style="2" customWidth="1"/>
    <col min="5122" max="5122" width="46.28515625" style="2" customWidth="1"/>
    <col min="5123" max="5123" width="14.140625" style="2" customWidth="1"/>
    <col min="5124" max="5376" width="9.140625" style="2"/>
    <col min="5377" max="5377" width="28.28515625" style="2" customWidth="1"/>
    <col min="5378" max="5378" width="46.28515625" style="2" customWidth="1"/>
    <col min="5379" max="5379" width="14.140625" style="2" customWidth="1"/>
    <col min="5380" max="5632" width="9.140625" style="2"/>
    <col min="5633" max="5633" width="28.28515625" style="2" customWidth="1"/>
    <col min="5634" max="5634" width="46.28515625" style="2" customWidth="1"/>
    <col min="5635" max="5635" width="14.140625" style="2" customWidth="1"/>
    <col min="5636" max="5888" width="9.140625" style="2"/>
    <col min="5889" max="5889" width="28.28515625" style="2" customWidth="1"/>
    <col min="5890" max="5890" width="46.28515625" style="2" customWidth="1"/>
    <col min="5891" max="5891" width="14.140625" style="2" customWidth="1"/>
    <col min="5892" max="6144" width="9.140625" style="2"/>
    <col min="6145" max="6145" width="28.28515625" style="2" customWidth="1"/>
    <col min="6146" max="6146" width="46.28515625" style="2" customWidth="1"/>
    <col min="6147" max="6147" width="14.140625" style="2" customWidth="1"/>
    <col min="6148" max="6400" width="9.140625" style="2"/>
    <col min="6401" max="6401" width="28.28515625" style="2" customWidth="1"/>
    <col min="6402" max="6402" width="46.28515625" style="2" customWidth="1"/>
    <col min="6403" max="6403" width="14.140625" style="2" customWidth="1"/>
    <col min="6404" max="6656" width="9.140625" style="2"/>
    <col min="6657" max="6657" width="28.28515625" style="2" customWidth="1"/>
    <col min="6658" max="6658" width="46.28515625" style="2" customWidth="1"/>
    <col min="6659" max="6659" width="14.140625" style="2" customWidth="1"/>
    <col min="6660" max="6912" width="9.140625" style="2"/>
    <col min="6913" max="6913" width="28.28515625" style="2" customWidth="1"/>
    <col min="6914" max="6914" width="46.28515625" style="2" customWidth="1"/>
    <col min="6915" max="6915" width="14.140625" style="2" customWidth="1"/>
    <col min="6916" max="7168" width="9.140625" style="2"/>
    <col min="7169" max="7169" width="28.28515625" style="2" customWidth="1"/>
    <col min="7170" max="7170" width="46.28515625" style="2" customWidth="1"/>
    <col min="7171" max="7171" width="14.140625" style="2" customWidth="1"/>
    <col min="7172" max="7424" width="9.140625" style="2"/>
    <col min="7425" max="7425" width="28.28515625" style="2" customWidth="1"/>
    <col min="7426" max="7426" width="46.28515625" style="2" customWidth="1"/>
    <col min="7427" max="7427" width="14.140625" style="2" customWidth="1"/>
    <col min="7428" max="7680" width="9.140625" style="2"/>
    <col min="7681" max="7681" width="28.28515625" style="2" customWidth="1"/>
    <col min="7682" max="7682" width="46.28515625" style="2" customWidth="1"/>
    <col min="7683" max="7683" width="14.140625" style="2" customWidth="1"/>
    <col min="7684" max="7936" width="9.140625" style="2"/>
    <col min="7937" max="7937" width="28.28515625" style="2" customWidth="1"/>
    <col min="7938" max="7938" width="46.28515625" style="2" customWidth="1"/>
    <col min="7939" max="7939" width="14.140625" style="2" customWidth="1"/>
    <col min="7940" max="8192" width="9.140625" style="2"/>
    <col min="8193" max="8193" width="28.28515625" style="2" customWidth="1"/>
    <col min="8194" max="8194" width="46.28515625" style="2" customWidth="1"/>
    <col min="8195" max="8195" width="14.140625" style="2" customWidth="1"/>
    <col min="8196" max="8448" width="9.140625" style="2"/>
    <col min="8449" max="8449" width="28.28515625" style="2" customWidth="1"/>
    <col min="8450" max="8450" width="46.28515625" style="2" customWidth="1"/>
    <col min="8451" max="8451" width="14.140625" style="2" customWidth="1"/>
    <col min="8452" max="8704" width="9.140625" style="2"/>
    <col min="8705" max="8705" width="28.28515625" style="2" customWidth="1"/>
    <col min="8706" max="8706" width="46.28515625" style="2" customWidth="1"/>
    <col min="8707" max="8707" width="14.140625" style="2" customWidth="1"/>
    <col min="8708" max="8960" width="9.140625" style="2"/>
    <col min="8961" max="8961" width="28.28515625" style="2" customWidth="1"/>
    <col min="8962" max="8962" width="46.28515625" style="2" customWidth="1"/>
    <col min="8963" max="8963" width="14.140625" style="2" customWidth="1"/>
    <col min="8964" max="9216" width="9.140625" style="2"/>
    <col min="9217" max="9217" width="28.28515625" style="2" customWidth="1"/>
    <col min="9218" max="9218" width="46.28515625" style="2" customWidth="1"/>
    <col min="9219" max="9219" width="14.140625" style="2" customWidth="1"/>
    <col min="9220" max="9472" width="9.140625" style="2"/>
    <col min="9473" max="9473" width="28.28515625" style="2" customWidth="1"/>
    <col min="9474" max="9474" width="46.28515625" style="2" customWidth="1"/>
    <col min="9475" max="9475" width="14.140625" style="2" customWidth="1"/>
    <col min="9476" max="9728" width="9.140625" style="2"/>
    <col min="9729" max="9729" width="28.28515625" style="2" customWidth="1"/>
    <col min="9730" max="9730" width="46.28515625" style="2" customWidth="1"/>
    <col min="9731" max="9731" width="14.140625" style="2" customWidth="1"/>
    <col min="9732" max="9984" width="9.140625" style="2"/>
    <col min="9985" max="9985" width="28.28515625" style="2" customWidth="1"/>
    <col min="9986" max="9986" width="46.28515625" style="2" customWidth="1"/>
    <col min="9987" max="9987" width="14.140625" style="2" customWidth="1"/>
    <col min="9988" max="10240" width="9.140625" style="2"/>
    <col min="10241" max="10241" width="28.28515625" style="2" customWidth="1"/>
    <col min="10242" max="10242" width="46.28515625" style="2" customWidth="1"/>
    <col min="10243" max="10243" width="14.140625" style="2" customWidth="1"/>
    <col min="10244" max="10496" width="9.140625" style="2"/>
    <col min="10497" max="10497" width="28.28515625" style="2" customWidth="1"/>
    <col min="10498" max="10498" width="46.28515625" style="2" customWidth="1"/>
    <col min="10499" max="10499" width="14.140625" style="2" customWidth="1"/>
    <col min="10500" max="10752" width="9.140625" style="2"/>
    <col min="10753" max="10753" width="28.28515625" style="2" customWidth="1"/>
    <col min="10754" max="10754" width="46.28515625" style="2" customWidth="1"/>
    <col min="10755" max="10755" width="14.140625" style="2" customWidth="1"/>
    <col min="10756" max="11008" width="9.140625" style="2"/>
    <col min="11009" max="11009" width="28.28515625" style="2" customWidth="1"/>
    <col min="11010" max="11010" width="46.28515625" style="2" customWidth="1"/>
    <col min="11011" max="11011" width="14.140625" style="2" customWidth="1"/>
    <col min="11012" max="11264" width="9.140625" style="2"/>
    <col min="11265" max="11265" width="28.28515625" style="2" customWidth="1"/>
    <col min="11266" max="11266" width="46.28515625" style="2" customWidth="1"/>
    <col min="11267" max="11267" width="14.140625" style="2" customWidth="1"/>
    <col min="11268" max="11520" width="9.140625" style="2"/>
    <col min="11521" max="11521" width="28.28515625" style="2" customWidth="1"/>
    <col min="11522" max="11522" width="46.28515625" style="2" customWidth="1"/>
    <col min="11523" max="11523" width="14.140625" style="2" customWidth="1"/>
    <col min="11524" max="11776" width="9.140625" style="2"/>
    <col min="11777" max="11777" width="28.28515625" style="2" customWidth="1"/>
    <col min="11778" max="11778" width="46.28515625" style="2" customWidth="1"/>
    <col min="11779" max="11779" width="14.140625" style="2" customWidth="1"/>
    <col min="11780" max="12032" width="9.140625" style="2"/>
    <col min="12033" max="12033" width="28.28515625" style="2" customWidth="1"/>
    <col min="12034" max="12034" width="46.28515625" style="2" customWidth="1"/>
    <col min="12035" max="12035" width="14.140625" style="2" customWidth="1"/>
    <col min="12036" max="12288" width="9.140625" style="2"/>
    <col min="12289" max="12289" width="28.28515625" style="2" customWidth="1"/>
    <col min="12290" max="12290" width="46.28515625" style="2" customWidth="1"/>
    <col min="12291" max="12291" width="14.140625" style="2" customWidth="1"/>
    <col min="12292" max="12544" width="9.140625" style="2"/>
    <col min="12545" max="12545" width="28.28515625" style="2" customWidth="1"/>
    <col min="12546" max="12546" width="46.28515625" style="2" customWidth="1"/>
    <col min="12547" max="12547" width="14.140625" style="2" customWidth="1"/>
    <col min="12548" max="12800" width="9.140625" style="2"/>
    <col min="12801" max="12801" width="28.28515625" style="2" customWidth="1"/>
    <col min="12802" max="12802" width="46.28515625" style="2" customWidth="1"/>
    <col min="12803" max="12803" width="14.140625" style="2" customWidth="1"/>
    <col min="12804" max="13056" width="9.140625" style="2"/>
    <col min="13057" max="13057" width="28.28515625" style="2" customWidth="1"/>
    <col min="13058" max="13058" width="46.28515625" style="2" customWidth="1"/>
    <col min="13059" max="13059" width="14.140625" style="2" customWidth="1"/>
    <col min="13060" max="13312" width="9.140625" style="2"/>
    <col min="13313" max="13313" width="28.28515625" style="2" customWidth="1"/>
    <col min="13314" max="13314" width="46.28515625" style="2" customWidth="1"/>
    <col min="13315" max="13315" width="14.140625" style="2" customWidth="1"/>
    <col min="13316" max="13568" width="9.140625" style="2"/>
    <col min="13569" max="13569" width="28.28515625" style="2" customWidth="1"/>
    <col min="13570" max="13570" width="46.28515625" style="2" customWidth="1"/>
    <col min="13571" max="13571" width="14.140625" style="2" customWidth="1"/>
    <col min="13572" max="13824" width="9.140625" style="2"/>
    <col min="13825" max="13825" width="28.28515625" style="2" customWidth="1"/>
    <col min="13826" max="13826" width="46.28515625" style="2" customWidth="1"/>
    <col min="13827" max="13827" width="14.140625" style="2" customWidth="1"/>
    <col min="13828" max="14080" width="9.140625" style="2"/>
    <col min="14081" max="14081" width="28.28515625" style="2" customWidth="1"/>
    <col min="14082" max="14082" width="46.28515625" style="2" customWidth="1"/>
    <col min="14083" max="14083" width="14.140625" style="2" customWidth="1"/>
    <col min="14084" max="14336" width="9.140625" style="2"/>
    <col min="14337" max="14337" width="28.28515625" style="2" customWidth="1"/>
    <col min="14338" max="14338" width="46.28515625" style="2" customWidth="1"/>
    <col min="14339" max="14339" width="14.140625" style="2" customWidth="1"/>
    <col min="14340" max="14592" width="9.140625" style="2"/>
    <col min="14593" max="14593" width="28.28515625" style="2" customWidth="1"/>
    <col min="14594" max="14594" width="46.28515625" style="2" customWidth="1"/>
    <col min="14595" max="14595" width="14.140625" style="2" customWidth="1"/>
    <col min="14596" max="14848" width="9.140625" style="2"/>
    <col min="14849" max="14849" width="28.28515625" style="2" customWidth="1"/>
    <col min="14850" max="14850" width="46.28515625" style="2" customWidth="1"/>
    <col min="14851" max="14851" width="14.140625" style="2" customWidth="1"/>
    <col min="14852" max="15104" width="9.140625" style="2"/>
    <col min="15105" max="15105" width="28.28515625" style="2" customWidth="1"/>
    <col min="15106" max="15106" width="46.28515625" style="2" customWidth="1"/>
    <col min="15107" max="15107" width="14.140625" style="2" customWidth="1"/>
    <col min="15108" max="15360" width="9.140625" style="2"/>
    <col min="15361" max="15361" width="28.28515625" style="2" customWidth="1"/>
    <col min="15362" max="15362" width="46.28515625" style="2" customWidth="1"/>
    <col min="15363" max="15363" width="14.140625" style="2" customWidth="1"/>
    <col min="15364" max="15616" width="9.140625" style="2"/>
    <col min="15617" max="15617" width="28.28515625" style="2" customWidth="1"/>
    <col min="15618" max="15618" width="46.28515625" style="2" customWidth="1"/>
    <col min="15619" max="15619" width="14.140625" style="2" customWidth="1"/>
    <col min="15620" max="15872" width="9.140625" style="2"/>
    <col min="15873" max="15873" width="28.28515625" style="2" customWidth="1"/>
    <col min="15874" max="15874" width="46.28515625" style="2" customWidth="1"/>
    <col min="15875" max="15875" width="14.140625" style="2" customWidth="1"/>
    <col min="15876" max="16128" width="9.140625" style="2"/>
    <col min="16129" max="16129" width="28.28515625" style="2" customWidth="1"/>
    <col min="16130" max="16130" width="46.28515625" style="2" customWidth="1"/>
    <col min="16131" max="16131" width="14.140625" style="2" customWidth="1"/>
    <col min="16132" max="16384" width="9.140625" style="2"/>
  </cols>
  <sheetData>
    <row r="1" spans="1:6" ht="11.25" customHeight="1">
      <c r="A1" s="1"/>
      <c r="B1" s="227" t="s">
        <v>0</v>
      </c>
      <c r="C1" s="228"/>
      <c r="D1" s="228"/>
      <c r="E1" s="228"/>
    </row>
    <row r="2" spans="1:6" ht="25.5" customHeight="1">
      <c r="A2" s="222" t="s">
        <v>404</v>
      </c>
      <c r="B2" s="222"/>
      <c r="C2" s="222"/>
      <c r="D2" s="219"/>
      <c r="E2" s="219"/>
    </row>
    <row r="3" spans="1:6" ht="2.25" customHeight="1"/>
    <row r="4" spans="1:6" ht="51" customHeight="1">
      <c r="A4" s="229" t="s">
        <v>377</v>
      </c>
      <c r="B4" s="230"/>
      <c r="C4" s="230"/>
      <c r="D4" s="231"/>
      <c r="E4" s="231"/>
    </row>
    <row r="5" spans="1:6" ht="6.75" customHeight="1">
      <c r="A5" s="5"/>
      <c r="B5" s="6"/>
      <c r="C5" s="7"/>
    </row>
    <row r="6" spans="1:6" ht="62.25" customHeight="1">
      <c r="A6" s="8" t="s">
        <v>1</v>
      </c>
      <c r="B6" s="236" t="s">
        <v>407</v>
      </c>
      <c r="C6" s="90" t="s">
        <v>292</v>
      </c>
      <c r="D6" s="90" t="s">
        <v>293</v>
      </c>
      <c r="E6" s="90" t="s">
        <v>290</v>
      </c>
    </row>
    <row r="7" spans="1:6" ht="12" customHeight="1">
      <c r="A7" s="8">
        <v>1</v>
      </c>
      <c r="B7" s="10" t="s">
        <v>2</v>
      </c>
      <c r="C7" s="10" t="s">
        <v>3</v>
      </c>
      <c r="D7" s="10" t="s">
        <v>294</v>
      </c>
      <c r="E7" s="10" t="s">
        <v>295</v>
      </c>
    </row>
    <row r="8" spans="1:6" ht="28.5">
      <c r="A8" s="14" t="s">
        <v>4</v>
      </c>
      <c r="B8" s="11" t="s">
        <v>5</v>
      </c>
      <c r="C8" s="192">
        <f>C9+C49</f>
        <v>17375.289000000001</v>
      </c>
      <c r="D8" s="216">
        <f>D9+D49</f>
        <v>17339.169310000001</v>
      </c>
      <c r="E8" s="125">
        <f>D8/C8*100</f>
        <v>99.792120349767998</v>
      </c>
    </row>
    <row r="9" spans="1:6" ht="31.5" customHeight="1">
      <c r="A9" s="15" t="s">
        <v>6</v>
      </c>
      <c r="B9" s="126" t="s">
        <v>7</v>
      </c>
      <c r="C9" s="192">
        <f>C10+C21+C33+C35+C39+C43+C15</f>
        <v>3718.2000000000003</v>
      </c>
      <c r="D9" s="192">
        <f>D10+D21+D33+D35+D39+D43+D15+D47</f>
        <v>3708.1783700000005</v>
      </c>
      <c r="E9" s="125">
        <f t="shared" ref="E9:E75" si="0">D9/C9*100</f>
        <v>99.730470926792535</v>
      </c>
    </row>
    <row r="10" spans="1:6" ht="15">
      <c r="A10" s="10" t="s">
        <v>8</v>
      </c>
      <c r="B10" s="12" t="s">
        <v>9</v>
      </c>
      <c r="C10" s="193">
        <f>C11</f>
        <v>460</v>
      </c>
      <c r="D10" s="193">
        <f>D11</f>
        <v>464.40170000000001</v>
      </c>
      <c r="E10" s="127">
        <f t="shared" si="0"/>
        <v>100.95689130434782</v>
      </c>
    </row>
    <row r="11" spans="1:6" ht="15">
      <c r="A11" s="128" t="s">
        <v>10</v>
      </c>
      <c r="B11" s="12" t="s">
        <v>11</v>
      </c>
      <c r="C11" s="193">
        <f>C12+C14</f>
        <v>460</v>
      </c>
      <c r="D11" s="193">
        <f>D12+D14</f>
        <v>464.40170000000001</v>
      </c>
      <c r="E11" s="127">
        <f t="shared" si="0"/>
        <v>100.95689130434782</v>
      </c>
    </row>
    <row r="12" spans="1:6" ht="108.75" customHeight="1">
      <c r="A12" s="10" t="s">
        <v>12</v>
      </c>
      <c r="B12" s="12" t="s">
        <v>13</v>
      </c>
      <c r="C12" s="204">
        <v>460</v>
      </c>
      <c r="D12" s="193">
        <v>459.28404999999998</v>
      </c>
      <c r="E12" s="127">
        <f t="shared" si="0"/>
        <v>99.844358695652176</v>
      </c>
      <c r="F12" s="197"/>
    </row>
    <row r="13" spans="1:6" ht="81.75" customHeight="1">
      <c r="A13" s="139" t="s">
        <v>315</v>
      </c>
      <c r="B13" s="136" t="s">
        <v>296</v>
      </c>
      <c r="C13" s="193"/>
      <c r="D13" s="193">
        <v>2.6700000000000001E-3</v>
      </c>
      <c r="E13" s="127"/>
      <c r="F13" s="197"/>
    </row>
    <row r="14" spans="1:6" ht="74.25" customHeight="1">
      <c r="A14" s="139" t="s">
        <v>297</v>
      </c>
      <c r="B14" s="136" t="s">
        <v>296</v>
      </c>
      <c r="C14" s="193"/>
      <c r="D14" s="193">
        <v>5.1176500000000003</v>
      </c>
      <c r="E14" s="127"/>
      <c r="F14" s="197"/>
    </row>
    <row r="15" spans="1:6" ht="60.75" customHeight="1">
      <c r="A15" s="129" t="s">
        <v>14</v>
      </c>
      <c r="B15" s="130" t="s">
        <v>15</v>
      </c>
      <c r="C15" s="193">
        <f>C16</f>
        <v>2078.4</v>
      </c>
      <c r="D15" s="193">
        <f>D16</f>
        <v>2078.9094200000004</v>
      </c>
      <c r="E15" s="127">
        <f t="shared" si="0"/>
        <v>100.02451020015397</v>
      </c>
    </row>
    <row r="16" spans="1:6" ht="45" customHeight="1">
      <c r="A16" s="131" t="s">
        <v>16</v>
      </c>
      <c r="B16" s="130" t="s">
        <v>17</v>
      </c>
      <c r="C16" s="193">
        <f>C17+C18+C19+C20</f>
        <v>2078.4</v>
      </c>
      <c r="D16" s="193">
        <f>D17+D18+D19+D20</f>
        <v>2078.9094200000004</v>
      </c>
      <c r="E16" s="127">
        <f t="shared" si="0"/>
        <v>100.02451020015397</v>
      </c>
      <c r="F16" s="197"/>
    </row>
    <row r="17" spans="1:6" ht="108.75" customHeight="1">
      <c r="A17" s="132" t="s">
        <v>18</v>
      </c>
      <c r="B17" s="133" t="s">
        <v>19</v>
      </c>
      <c r="C17" s="205">
        <v>806</v>
      </c>
      <c r="D17" s="205">
        <v>840.62815999999998</v>
      </c>
      <c r="E17" s="127">
        <f t="shared" si="0"/>
        <v>104.29629776674938</v>
      </c>
      <c r="F17" s="197"/>
    </row>
    <row r="18" spans="1:6" ht="140.25" customHeight="1">
      <c r="A18" s="132" t="s">
        <v>20</v>
      </c>
      <c r="B18" s="133" t="s">
        <v>21</v>
      </c>
      <c r="C18" s="205">
        <v>9.9</v>
      </c>
      <c r="D18" s="205">
        <v>8.9180799999999998</v>
      </c>
      <c r="E18" s="127">
        <f t="shared" si="0"/>
        <v>90.081616161616154</v>
      </c>
      <c r="F18" s="197"/>
    </row>
    <row r="19" spans="1:6" ht="118.5" customHeight="1">
      <c r="A19" s="132" t="s">
        <v>22</v>
      </c>
      <c r="B19" s="133" t="s">
        <v>23</v>
      </c>
      <c r="C19" s="205">
        <v>1367.5</v>
      </c>
      <c r="D19" s="205">
        <v>1403.3281400000001</v>
      </c>
      <c r="E19" s="127">
        <f t="shared" si="0"/>
        <v>102.61997367458866</v>
      </c>
      <c r="F19" s="197"/>
    </row>
    <row r="20" spans="1:6" ht="133.5" customHeight="1">
      <c r="A20" s="140" t="s">
        <v>298</v>
      </c>
      <c r="B20" s="141" t="s">
        <v>299</v>
      </c>
      <c r="C20" s="205">
        <v>-105</v>
      </c>
      <c r="D20" s="205">
        <v>-173.96495999999999</v>
      </c>
      <c r="E20" s="127">
        <f t="shared" si="0"/>
        <v>165.68091428571427</v>
      </c>
      <c r="F20" s="197"/>
    </row>
    <row r="21" spans="1:6" ht="15">
      <c r="A21" s="10" t="s">
        <v>24</v>
      </c>
      <c r="B21" s="12" t="s">
        <v>25</v>
      </c>
      <c r="C21" s="206">
        <f>C22+C27+C24</f>
        <v>1040.8000000000002</v>
      </c>
      <c r="D21" s="206">
        <f>D22+D27+D24</f>
        <v>1058.6800900000001</v>
      </c>
      <c r="E21" s="127">
        <f t="shared" si="0"/>
        <v>101.7179179477325</v>
      </c>
    </row>
    <row r="22" spans="1:6" ht="15">
      <c r="A22" s="10" t="s">
        <v>26</v>
      </c>
      <c r="B22" s="12" t="s">
        <v>27</v>
      </c>
      <c r="C22" s="193">
        <f>C23</f>
        <v>31</v>
      </c>
      <c r="D22" s="193">
        <f>D23</f>
        <v>30.57395</v>
      </c>
      <c r="E22" s="127">
        <f t="shared" si="0"/>
        <v>98.625645161290322</v>
      </c>
    </row>
    <row r="23" spans="1:6" ht="65.25" customHeight="1">
      <c r="A23" s="10" t="s">
        <v>28</v>
      </c>
      <c r="B23" s="12" t="s">
        <v>29</v>
      </c>
      <c r="C23" s="204">
        <v>31</v>
      </c>
      <c r="D23" s="193">
        <v>30.57395</v>
      </c>
      <c r="E23" s="127">
        <f t="shared" si="0"/>
        <v>98.625645161290322</v>
      </c>
      <c r="F23" s="197"/>
    </row>
    <row r="24" spans="1:6" ht="17.25" customHeight="1">
      <c r="A24" s="10" t="s">
        <v>30</v>
      </c>
      <c r="B24" s="9" t="s">
        <v>31</v>
      </c>
      <c r="C24" s="193">
        <f>C25+C26</f>
        <v>265.10000000000002</v>
      </c>
      <c r="D24" s="193">
        <f>D25+D26</f>
        <v>270.31347</v>
      </c>
      <c r="E24" s="127">
        <f t="shared" si="0"/>
        <v>101.96660505469633</v>
      </c>
    </row>
    <row r="25" spans="1:6" ht="16.5" customHeight="1">
      <c r="A25" s="10" t="s">
        <v>32</v>
      </c>
      <c r="B25" s="9" t="s">
        <v>33</v>
      </c>
      <c r="C25" s="204">
        <v>103.7</v>
      </c>
      <c r="D25" s="193">
        <v>126.81777</v>
      </c>
      <c r="E25" s="127">
        <f t="shared" si="0"/>
        <v>122.29293153326904</v>
      </c>
      <c r="F25" s="197"/>
    </row>
    <row r="26" spans="1:6" ht="17.25" customHeight="1">
      <c r="A26" s="10" t="s">
        <v>34</v>
      </c>
      <c r="B26" s="134" t="s">
        <v>35</v>
      </c>
      <c r="C26" s="204">
        <v>161.4</v>
      </c>
      <c r="D26" s="193">
        <v>143.4957</v>
      </c>
      <c r="E26" s="127">
        <f t="shared" si="0"/>
        <v>88.906877323420076</v>
      </c>
      <c r="F26" s="197"/>
    </row>
    <row r="27" spans="1:6" ht="18.75" customHeight="1">
      <c r="A27" s="128" t="s">
        <v>36</v>
      </c>
      <c r="B27" s="9" t="s">
        <v>37</v>
      </c>
      <c r="C27" s="204">
        <f>C29+C31</f>
        <v>744.7</v>
      </c>
      <c r="D27" s="204">
        <f>D29+D31</f>
        <v>757.79267000000004</v>
      </c>
      <c r="E27" s="127">
        <f t="shared" si="0"/>
        <v>101.75811333422855</v>
      </c>
    </row>
    <row r="28" spans="1:6" ht="17.25" customHeight="1">
      <c r="A28" s="128" t="s">
        <v>38</v>
      </c>
      <c r="B28" s="9" t="s">
        <v>39</v>
      </c>
      <c r="C28" s="204">
        <f>C29</f>
        <v>661.2</v>
      </c>
      <c r="D28" s="204">
        <f>D29</f>
        <v>677.85828000000004</v>
      </c>
      <c r="E28" s="127">
        <f t="shared" si="0"/>
        <v>102.51940108892921</v>
      </c>
    </row>
    <row r="29" spans="1:6" ht="48" customHeight="1">
      <c r="A29" s="128" t="s">
        <v>40</v>
      </c>
      <c r="B29" s="9" t="s">
        <v>41</v>
      </c>
      <c r="C29" s="204">
        <v>661.2</v>
      </c>
      <c r="D29" s="204">
        <v>677.85828000000004</v>
      </c>
      <c r="E29" s="127">
        <f t="shared" si="0"/>
        <v>102.51940108892921</v>
      </c>
      <c r="F29" s="197"/>
    </row>
    <row r="30" spans="1:6" ht="18" customHeight="1">
      <c r="A30" s="128" t="s">
        <v>42</v>
      </c>
      <c r="B30" s="9" t="s">
        <v>43</v>
      </c>
      <c r="C30" s="204">
        <f>C31</f>
        <v>83.5</v>
      </c>
      <c r="D30" s="204">
        <f>D31</f>
        <v>79.934389999999993</v>
      </c>
      <c r="E30" s="127">
        <f t="shared" si="0"/>
        <v>95.729808383233532</v>
      </c>
    </row>
    <row r="31" spans="1:6" ht="60.75" customHeight="1">
      <c r="A31" s="128" t="s">
        <v>44</v>
      </c>
      <c r="B31" s="9" t="s">
        <v>45</v>
      </c>
      <c r="C31" s="204">
        <v>83.5</v>
      </c>
      <c r="D31" s="204">
        <v>79.934389999999993</v>
      </c>
      <c r="E31" s="127">
        <f t="shared" si="0"/>
        <v>95.729808383233532</v>
      </c>
      <c r="F31" s="197"/>
    </row>
    <row r="32" spans="1:6" ht="15">
      <c r="A32" s="10" t="s">
        <v>46</v>
      </c>
      <c r="B32" s="9" t="s">
        <v>47</v>
      </c>
      <c r="C32" s="193">
        <f>C33</f>
        <v>8.5</v>
      </c>
      <c r="D32" s="193">
        <f>D33</f>
        <v>9.9350000000000005</v>
      </c>
      <c r="E32" s="127">
        <f t="shared" si="0"/>
        <v>116.88235294117648</v>
      </c>
    </row>
    <row r="33" spans="1:6" ht="60">
      <c r="A33" s="10" t="s">
        <v>48</v>
      </c>
      <c r="B33" s="9" t="s">
        <v>49</v>
      </c>
      <c r="C33" s="193">
        <f>C34</f>
        <v>8.5</v>
      </c>
      <c r="D33" s="193">
        <f>D34</f>
        <v>9.9350000000000005</v>
      </c>
      <c r="E33" s="127">
        <f t="shared" si="0"/>
        <v>116.88235294117648</v>
      </c>
    </row>
    <row r="34" spans="1:6" ht="105">
      <c r="A34" s="10" t="s">
        <v>50</v>
      </c>
      <c r="B34" s="9" t="s">
        <v>51</v>
      </c>
      <c r="C34" s="193">
        <v>8.5</v>
      </c>
      <c r="D34" s="193">
        <v>9.9350000000000005</v>
      </c>
      <c r="E34" s="127">
        <f t="shared" si="0"/>
        <v>116.88235294117648</v>
      </c>
      <c r="F34" s="197"/>
    </row>
    <row r="35" spans="1:6" ht="60.75" customHeight="1">
      <c r="A35" s="10" t="s">
        <v>52</v>
      </c>
      <c r="B35" s="12" t="s">
        <v>53</v>
      </c>
      <c r="C35" s="193">
        <f t="shared" ref="C35:D37" si="1">C36</f>
        <v>8.4</v>
      </c>
      <c r="D35" s="193">
        <f t="shared" si="1"/>
        <v>8.3753100000000007</v>
      </c>
      <c r="E35" s="127">
        <f t="shared" si="0"/>
        <v>99.706071428571434</v>
      </c>
    </row>
    <row r="36" spans="1:6" ht="136.5" customHeight="1">
      <c r="A36" s="10" t="s">
        <v>54</v>
      </c>
      <c r="B36" s="12" t="s">
        <v>55</v>
      </c>
      <c r="C36" s="193">
        <f t="shared" si="1"/>
        <v>8.4</v>
      </c>
      <c r="D36" s="193">
        <f t="shared" si="1"/>
        <v>8.3753100000000007</v>
      </c>
      <c r="E36" s="127">
        <f t="shared" si="0"/>
        <v>99.706071428571434</v>
      </c>
    </row>
    <row r="37" spans="1:6" ht="120">
      <c r="A37" s="10" t="s">
        <v>56</v>
      </c>
      <c r="B37" s="12" t="s">
        <v>57</v>
      </c>
      <c r="C37" s="193">
        <f t="shared" si="1"/>
        <v>8.4</v>
      </c>
      <c r="D37" s="193">
        <f t="shared" si="1"/>
        <v>8.3753100000000007</v>
      </c>
      <c r="E37" s="127">
        <f t="shared" si="0"/>
        <v>99.706071428571434</v>
      </c>
    </row>
    <row r="38" spans="1:6" ht="90">
      <c r="A38" s="10" t="s">
        <v>58</v>
      </c>
      <c r="B38" s="12" t="s">
        <v>59</v>
      </c>
      <c r="C38" s="193">
        <v>8.4</v>
      </c>
      <c r="D38" s="193">
        <v>8.3753100000000007</v>
      </c>
      <c r="E38" s="127">
        <f t="shared" si="0"/>
        <v>99.706071428571434</v>
      </c>
      <c r="F38" s="197"/>
    </row>
    <row r="39" spans="1:6" ht="44.25" customHeight="1">
      <c r="A39" s="10" t="s">
        <v>60</v>
      </c>
      <c r="B39" s="135" t="s">
        <v>61</v>
      </c>
      <c r="C39" s="193">
        <f t="shared" ref="C39:D41" si="2">C40</f>
        <v>75</v>
      </c>
      <c r="D39" s="193">
        <f t="shared" si="2"/>
        <v>75.326849999999993</v>
      </c>
      <c r="E39" s="127">
        <f t="shared" si="0"/>
        <v>100.43579999999999</v>
      </c>
    </row>
    <row r="40" spans="1:6" ht="30">
      <c r="A40" s="128" t="s">
        <v>62</v>
      </c>
      <c r="B40" s="136" t="s">
        <v>63</v>
      </c>
      <c r="C40" s="204">
        <f t="shared" si="2"/>
        <v>75</v>
      </c>
      <c r="D40" s="204">
        <f t="shared" si="2"/>
        <v>75.326849999999993</v>
      </c>
      <c r="E40" s="127">
        <f t="shared" si="0"/>
        <v>100.43579999999999</v>
      </c>
    </row>
    <row r="41" spans="1:6" ht="28.5" customHeight="1">
      <c r="A41" s="128" t="s">
        <v>64</v>
      </c>
      <c r="B41" s="136" t="s">
        <v>65</v>
      </c>
      <c r="C41" s="204">
        <f t="shared" si="2"/>
        <v>75</v>
      </c>
      <c r="D41" s="204">
        <f t="shared" si="2"/>
        <v>75.326849999999993</v>
      </c>
      <c r="E41" s="127">
        <f t="shared" si="0"/>
        <v>100.43579999999999</v>
      </c>
    </row>
    <row r="42" spans="1:6" ht="29.25" customHeight="1">
      <c r="A42" s="128" t="s">
        <v>66</v>
      </c>
      <c r="B42" s="137" t="s">
        <v>67</v>
      </c>
      <c r="C42" s="204">
        <v>75</v>
      </c>
      <c r="D42" s="204">
        <v>75.326849999999993</v>
      </c>
      <c r="E42" s="127">
        <f t="shared" si="0"/>
        <v>100.43579999999999</v>
      </c>
      <c r="F42" s="197"/>
    </row>
    <row r="43" spans="1:6" ht="50.25" customHeight="1">
      <c r="A43" s="10" t="s">
        <v>68</v>
      </c>
      <c r="B43" s="12" t="s">
        <v>69</v>
      </c>
      <c r="C43" s="193">
        <f>C46</f>
        <v>47.1</v>
      </c>
      <c r="D43" s="193">
        <f>D46</f>
        <v>12.5</v>
      </c>
      <c r="E43" s="127">
        <f t="shared" si="0"/>
        <v>26.53927813163482</v>
      </c>
    </row>
    <row r="44" spans="1:6" ht="123" customHeight="1">
      <c r="A44" s="138" t="s">
        <v>70</v>
      </c>
      <c r="B44" s="12" t="s">
        <v>71</v>
      </c>
      <c r="C44" s="193">
        <f>C45</f>
        <v>47.1</v>
      </c>
      <c r="D44" s="193">
        <f>D45</f>
        <v>12.5</v>
      </c>
      <c r="E44" s="127">
        <f t="shared" si="0"/>
        <v>26.53927813163482</v>
      </c>
      <c r="F44" s="197"/>
    </row>
    <row r="45" spans="1:6" ht="135" customHeight="1">
      <c r="A45" s="138" t="s">
        <v>72</v>
      </c>
      <c r="B45" s="12" t="s">
        <v>73</v>
      </c>
      <c r="C45" s="193">
        <f>C46</f>
        <v>47.1</v>
      </c>
      <c r="D45" s="193">
        <f>D46</f>
        <v>12.5</v>
      </c>
      <c r="E45" s="127">
        <f t="shared" si="0"/>
        <v>26.53927813163482</v>
      </c>
      <c r="F45" s="197"/>
    </row>
    <row r="46" spans="1:6" ht="126.75" customHeight="1">
      <c r="A46" s="138" t="s">
        <v>74</v>
      </c>
      <c r="B46" s="12" t="s">
        <v>75</v>
      </c>
      <c r="C46" s="204">
        <v>47.1</v>
      </c>
      <c r="D46" s="204">
        <v>12.5</v>
      </c>
      <c r="E46" s="127">
        <f t="shared" si="0"/>
        <v>26.53927813163482</v>
      </c>
      <c r="F46" s="197"/>
    </row>
    <row r="47" spans="1:6" ht="24.75" customHeight="1">
      <c r="A47" s="138" t="s">
        <v>382</v>
      </c>
      <c r="B47" s="12" t="s">
        <v>383</v>
      </c>
      <c r="C47" s="204">
        <f>C48</f>
        <v>0</v>
      </c>
      <c r="D47" s="204">
        <f>D48</f>
        <v>0.05</v>
      </c>
      <c r="E47" s="127">
        <v>0</v>
      </c>
      <c r="F47" s="197"/>
    </row>
    <row r="48" spans="1:6" ht="38.25" customHeight="1">
      <c r="A48" s="138" t="s">
        <v>381</v>
      </c>
      <c r="B48" s="12" t="s">
        <v>380</v>
      </c>
      <c r="C48" s="204"/>
      <c r="D48" s="204">
        <v>0.05</v>
      </c>
      <c r="E48" s="127">
        <v>0</v>
      </c>
      <c r="F48" s="197"/>
    </row>
    <row r="49" spans="1:5" ht="22.5" customHeight="1">
      <c r="A49" s="15" t="s">
        <v>76</v>
      </c>
      <c r="B49" s="11" t="s">
        <v>77</v>
      </c>
      <c r="C49" s="192">
        <f>C50+C76+C74</f>
        <v>13657.089</v>
      </c>
      <c r="D49" s="192">
        <f>D50+D76+D74</f>
        <v>13630.990940000002</v>
      </c>
      <c r="E49" s="125">
        <f t="shared" si="0"/>
        <v>99.808904664822791</v>
      </c>
    </row>
    <row r="50" spans="1:5" ht="53.25" customHeight="1">
      <c r="A50" s="10" t="s">
        <v>78</v>
      </c>
      <c r="B50" s="12" t="s">
        <v>79</v>
      </c>
      <c r="C50" s="193">
        <f>C51+C63+C56+C72</f>
        <v>13636.034</v>
      </c>
      <c r="D50" s="193">
        <f>D51+D63+D56+D72</f>
        <v>13627.164940000001</v>
      </c>
      <c r="E50" s="127">
        <f t="shared" si="0"/>
        <v>99.934958654400546</v>
      </c>
    </row>
    <row r="51" spans="1:5" ht="30">
      <c r="A51" s="128" t="s">
        <v>80</v>
      </c>
      <c r="B51" s="12" t="s">
        <v>81</v>
      </c>
      <c r="C51" s="193">
        <f>C52</f>
        <v>10862.6</v>
      </c>
      <c r="D51" s="193">
        <f>D52</f>
        <v>10862.6</v>
      </c>
      <c r="E51" s="127">
        <f t="shared" si="0"/>
        <v>100</v>
      </c>
    </row>
    <row r="52" spans="1:5" ht="30">
      <c r="A52" s="10" t="s">
        <v>82</v>
      </c>
      <c r="B52" s="12" t="s">
        <v>83</v>
      </c>
      <c r="C52" s="193">
        <f>C53</f>
        <v>10862.6</v>
      </c>
      <c r="D52" s="193">
        <f>D53</f>
        <v>10862.6</v>
      </c>
      <c r="E52" s="127">
        <f t="shared" si="0"/>
        <v>100</v>
      </c>
    </row>
    <row r="53" spans="1:5" ht="30">
      <c r="A53" s="10" t="s">
        <v>84</v>
      </c>
      <c r="B53" s="12" t="s">
        <v>85</v>
      </c>
      <c r="C53" s="193">
        <f>C54+C55</f>
        <v>10862.6</v>
      </c>
      <c r="D53" s="193">
        <f>D54+D55</f>
        <v>10862.6</v>
      </c>
      <c r="E53" s="127">
        <f t="shared" si="0"/>
        <v>100</v>
      </c>
    </row>
    <row r="54" spans="1:5" ht="30" customHeight="1">
      <c r="A54" s="10"/>
      <c r="B54" s="12" t="s">
        <v>86</v>
      </c>
      <c r="C54" s="204">
        <v>10000</v>
      </c>
      <c r="D54" s="204">
        <v>10000</v>
      </c>
      <c r="E54" s="127">
        <f t="shared" si="0"/>
        <v>100</v>
      </c>
    </row>
    <row r="55" spans="1:5" ht="30" customHeight="1">
      <c r="A55" s="10"/>
      <c r="B55" s="12" t="s">
        <v>87</v>
      </c>
      <c r="C55" s="193">
        <v>862.6</v>
      </c>
      <c r="D55" s="193">
        <v>862.6</v>
      </c>
      <c r="E55" s="127">
        <f t="shared" si="0"/>
        <v>100</v>
      </c>
    </row>
    <row r="56" spans="1:5" ht="52.5" customHeight="1">
      <c r="A56" s="208" t="s">
        <v>362</v>
      </c>
      <c r="B56" s="88" t="s">
        <v>363</v>
      </c>
      <c r="C56" s="193">
        <f>C57+C59+C60</f>
        <v>2251.7840000000001</v>
      </c>
      <c r="D56" s="193">
        <f>D57+D59+D60</f>
        <v>2242.9149399999997</v>
      </c>
      <c r="E56" s="127">
        <f t="shared" si="0"/>
        <v>99.606131849235965</v>
      </c>
    </row>
    <row r="57" spans="1:5" ht="126.75" customHeight="1">
      <c r="A57" s="82" t="s">
        <v>366</v>
      </c>
      <c r="B57" s="86" t="s">
        <v>364</v>
      </c>
      <c r="C57" s="193">
        <f>C58</f>
        <v>780.2</v>
      </c>
      <c r="D57" s="193">
        <f>D58</f>
        <v>776.09367999999995</v>
      </c>
      <c r="E57" s="127">
        <f t="shared" si="0"/>
        <v>99.473683670853617</v>
      </c>
    </row>
    <row r="58" spans="1:5" ht="111.75" customHeight="1">
      <c r="A58" s="82"/>
      <c r="B58" s="86" t="s">
        <v>365</v>
      </c>
      <c r="C58" s="193">
        <v>780.2</v>
      </c>
      <c r="D58" s="193">
        <v>776.09367999999995</v>
      </c>
      <c r="E58" s="127">
        <f t="shared" si="0"/>
        <v>99.473683670853617</v>
      </c>
    </row>
    <row r="59" spans="1:5" ht="34.5" customHeight="1">
      <c r="A59" s="82" t="s">
        <v>367</v>
      </c>
      <c r="B59" s="86" t="s">
        <v>368</v>
      </c>
      <c r="C59" s="207">
        <v>172.44399999999999</v>
      </c>
      <c r="D59" s="193">
        <v>172.44479999999999</v>
      </c>
      <c r="E59" s="127">
        <f t="shared" si="0"/>
        <v>100.00046391872144</v>
      </c>
    </row>
    <row r="60" spans="1:5" ht="33" customHeight="1">
      <c r="A60" s="209" t="s">
        <v>369</v>
      </c>
      <c r="B60" s="86" t="s">
        <v>370</v>
      </c>
      <c r="C60" s="207">
        <f>C61+C62</f>
        <v>1299.1400000000001</v>
      </c>
      <c r="D60" s="207">
        <f>D61+D62</f>
        <v>1294.37646</v>
      </c>
      <c r="E60" s="127">
        <f t="shared" si="0"/>
        <v>99.633331280693369</v>
      </c>
    </row>
    <row r="61" spans="1:5" ht="111.75" customHeight="1">
      <c r="A61" s="209"/>
      <c r="B61" s="86" t="s">
        <v>371</v>
      </c>
      <c r="C61" s="207">
        <v>905.1</v>
      </c>
      <c r="D61" s="193">
        <v>900.33645999999999</v>
      </c>
      <c r="E61" s="127">
        <f t="shared" si="0"/>
        <v>99.473700143630538</v>
      </c>
    </row>
    <row r="62" spans="1:5" ht="48" customHeight="1">
      <c r="A62" s="209"/>
      <c r="B62" s="86" t="s">
        <v>372</v>
      </c>
      <c r="C62" s="207">
        <v>394.04</v>
      </c>
      <c r="D62" s="193">
        <v>394.04</v>
      </c>
      <c r="E62" s="127">
        <f t="shared" si="0"/>
        <v>100</v>
      </c>
    </row>
    <row r="63" spans="1:5" ht="30">
      <c r="A63" s="10" t="s">
        <v>88</v>
      </c>
      <c r="B63" s="12" t="s">
        <v>89</v>
      </c>
      <c r="C63" s="193">
        <f>C64+C70</f>
        <v>340.55</v>
      </c>
      <c r="D63" s="193">
        <f>D64+D70</f>
        <v>340.55</v>
      </c>
      <c r="E63" s="127">
        <f t="shared" si="0"/>
        <v>100</v>
      </c>
    </row>
    <row r="64" spans="1:5" ht="45">
      <c r="A64" s="10" t="s">
        <v>90</v>
      </c>
      <c r="B64" s="12" t="s">
        <v>91</v>
      </c>
      <c r="C64" s="193">
        <f>C65</f>
        <v>204.20000000000002</v>
      </c>
      <c r="D64" s="193">
        <f>D65</f>
        <v>204.20000000000002</v>
      </c>
      <c r="E64" s="127">
        <f t="shared" si="0"/>
        <v>100</v>
      </c>
    </row>
    <row r="65" spans="1:5" ht="45">
      <c r="A65" s="10" t="s">
        <v>92</v>
      </c>
      <c r="B65" s="12" t="s">
        <v>93</v>
      </c>
      <c r="C65" s="193">
        <f>C66+C67+C68+C69</f>
        <v>204.20000000000002</v>
      </c>
      <c r="D65" s="193">
        <f>D66+D67+D68+D69</f>
        <v>204.20000000000002</v>
      </c>
      <c r="E65" s="127">
        <f t="shared" si="0"/>
        <v>100</v>
      </c>
    </row>
    <row r="66" spans="1:5" ht="110.25" customHeight="1">
      <c r="A66" s="10"/>
      <c r="B66" s="9" t="s">
        <v>94</v>
      </c>
      <c r="C66" s="193">
        <v>133.4</v>
      </c>
      <c r="D66" s="193">
        <v>133.4</v>
      </c>
      <c r="E66" s="127">
        <f t="shared" si="0"/>
        <v>100</v>
      </c>
    </row>
    <row r="67" spans="1:5" ht="60">
      <c r="A67" s="10"/>
      <c r="B67" s="12" t="s">
        <v>95</v>
      </c>
      <c r="C67" s="193">
        <v>1.5</v>
      </c>
      <c r="D67" s="193">
        <v>1.5</v>
      </c>
      <c r="E67" s="127">
        <f t="shared" si="0"/>
        <v>100</v>
      </c>
    </row>
    <row r="68" spans="1:5" ht="90">
      <c r="A68" s="10"/>
      <c r="B68" s="81" t="s">
        <v>313</v>
      </c>
      <c r="C68" s="193">
        <v>65.7</v>
      </c>
      <c r="D68" s="193">
        <v>65.7</v>
      </c>
      <c r="E68" s="127">
        <f t="shared" si="0"/>
        <v>100</v>
      </c>
    </row>
    <row r="69" spans="1:5" ht="126">
      <c r="A69" s="10"/>
      <c r="B69" s="195" t="s">
        <v>314</v>
      </c>
      <c r="C69" s="193">
        <v>3.6</v>
      </c>
      <c r="D69" s="193">
        <v>3.6</v>
      </c>
      <c r="E69" s="127">
        <f t="shared" si="0"/>
        <v>100</v>
      </c>
    </row>
    <row r="70" spans="1:5" ht="51.75" customHeight="1">
      <c r="A70" s="10" t="s">
        <v>96</v>
      </c>
      <c r="B70" s="12" t="s">
        <v>97</v>
      </c>
      <c r="C70" s="193">
        <f>C71</f>
        <v>136.35</v>
      </c>
      <c r="D70" s="193">
        <f>D71</f>
        <v>136.35</v>
      </c>
      <c r="E70" s="127">
        <f t="shared" si="0"/>
        <v>100</v>
      </c>
    </row>
    <row r="71" spans="1:5" ht="61.5" customHeight="1">
      <c r="A71" s="10" t="s">
        <v>98</v>
      </c>
      <c r="B71" s="12" t="s">
        <v>99</v>
      </c>
      <c r="C71" s="193">
        <v>136.35</v>
      </c>
      <c r="D71" s="193">
        <v>136.35</v>
      </c>
      <c r="E71" s="127">
        <f t="shared" si="0"/>
        <v>100</v>
      </c>
    </row>
    <row r="72" spans="1:5" ht="26.25" customHeight="1">
      <c r="A72" s="210" t="s">
        <v>373</v>
      </c>
      <c r="B72" s="211" t="s">
        <v>374</v>
      </c>
      <c r="C72" s="193">
        <f>C73</f>
        <v>181.1</v>
      </c>
      <c r="D72" s="193">
        <f>D73</f>
        <v>181.1</v>
      </c>
      <c r="E72" s="127">
        <f t="shared" si="0"/>
        <v>100</v>
      </c>
    </row>
    <row r="73" spans="1:5" ht="61.5" customHeight="1">
      <c r="A73" s="210" t="s">
        <v>375</v>
      </c>
      <c r="B73" s="212" t="s">
        <v>376</v>
      </c>
      <c r="C73" s="204">
        <v>181.1</v>
      </c>
      <c r="D73" s="193">
        <v>181.1</v>
      </c>
      <c r="E73" s="127">
        <f t="shared" si="0"/>
        <v>100</v>
      </c>
    </row>
    <row r="74" spans="1:5" ht="35.25" customHeight="1">
      <c r="A74" s="65" t="s">
        <v>309</v>
      </c>
      <c r="B74" s="86" t="s">
        <v>310</v>
      </c>
      <c r="C74" s="207">
        <f>C75</f>
        <v>21.055</v>
      </c>
      <c r="D74" s="207">
        <f>D75</f>
        <v>21.055</v>
      </c>
      <c r="E74" s="127">
        <f t="shared" si="0"/>
        <v>100</v>
      </c>
    </row>
    <row r="75" spans="1:5" ht="46.5" customHeight="1">
      <c r="A75" s="65" t="s">
        <v>311</v>
      </c>
      <c r="B75" s="86" t="s">
        <v>312</v>
      </c>
      <c r="C75" s="207">
        <v>21.055</v>
      </c>
      <c r="D75" s="207">
        <v>21.055</v>
      </c>
      <c r="E75" s="127">
        <f t="shared" si="0"/>
        <v>100</v>
      </c>
    </row>
    <row r="76" spans="1:5" ht="75">
      <c r="A76" s="142" t="s">
        <v>301</v>
      </c>
      <c r="B76" s="12" t="s">
        <v>300</v>
      </c>
      <c r="C76" s="193"/>
      <c r="D76" s="193">
        <v>-17.228999999999999</v>
      </c>
      <c r="E76" s="127">
        <v>0</v>
      </c>
    </row>
  </sheetData>
  <mergeCells count="3">
    <mergeCell ref="A2:E2"/>
    <mergeCell ref="B1:E1"/>
    <mergeCell ref="A4:E4"/>
  </mergeCells>
  <pageMargins left="0.7" right="0.16" top="0.17" bottom="0.2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21"/>
  <sheetViews>
    <sheetView workbookViewId="0">
      <selection activeCell="E2" sqref="E2:I2"/>
    </sheetView>
  </sheetViews>
  <sheetFormatPr defaultRowHeight="15"/>
  <cols>
    <col min="1" max="1" width="0.7109375" style="18" customWidth="1"/>
    <col min="2" max="2" width="6.28515625" style="18" customWidth="1"/>
    <col min="3" max="3" width="13.42578125" style="19" customWidth="1"/>
    <col min="4" max="4" width="4.7109375" style="18" customWidth="1"/>
    <col min="5" max="5" width="31.85546875" style="18" customWidth="1"/>
    <col min="6" max="6" width="10.85546875" style="21" customWidth="1"/>
    <col min="7" max="7" width="10.5703125" customWidth="1"/>
    <col min="8" max="8" width="8.28515625" customWidth="1"/>
    <col min="9" max="9" width="9.140625" hidden="1" customWidth="1"/>
  </cols>
  <sheetData>
    <row r="1" spans="2:15">
      <c r="E1" s="232" t="s">
        <v>302</v>
      </c>
      <c r="F1" s="232"/>
      <c r="G1" s="219"/>
      <c r="H1" s="219"/>
    </row>
    <row r="2" spans="2:15" ht="28.5" customHeight="1">
      <c r="E2" s="222" t="s">
        <v>405</v>
      </c>
      <c r="F2" s="222"/>
      <c r="G2" s="222"/>
      <c r="H2" s="219"/>
      <c r="I2" s="219"/>
    </row>
    <row r="3" spans="2:15" ht="9.75" customHeight="1">
      <c r="E3" s="233"/>
      <c r="F3" s="234"/>
    </row>
    <row r="4" spans="2:15" hidden="1">
      <c r="E4" s="233"/>
      <c r="F4" s="233"/>
    </row>
    <row r="5" spans="2:15" hidden="1">
      <c r="E5" s="20"/>
    </row>
    <row r="6" spans="2:15" hidden="1">
      <c r="E6" s="20"/>
    </row>
    <row r="7" spans="2:15" ht="66" customHeight="1">
      <c r="B7" s="235" t="s">
        <v>378</v>
      </c>
      <c r="C7" s="235"/>
      <c r="D7" s="235"/>
      <c r="E7" s="235"/>
      <c r="F7" s="235"/>
      <c r="G7" s="231"/>
      <c r="H7" s="231"/>
      <c r="J7" s="235"/>
      <c r="K7" s="235"/>
      <c r="L7" s="235"/>
      <c r="M7" s="235"/>
      <c r="N7" s="235"/>
      <c r="O7" s="235"/>
    </row>
    <row r="9" spans="2:15" ht="38.25">
      <c r="B9" s="22" t="s">
        <v>291</v>
      </c>
      <c r="C9" s="22" t="s">
        <v>126</v>
      </c>
      <c r="D9" s="22" t="s">
        <v>127</v>
      </c>
      <c r="E9" s="22" t="s">
        <v>128</v>
      </c>
      <c r="F9" s="107" t="s">
        <v>292</v>
      </c>
      <c r="G9" s="107" t="s">
        <v>293</v>
      </c>
      <c r="H9" s="107" t="s">
        <v>290</v>
      </c>
    </row>
    <row r="10" spans="2:15">
      <c r="B10" s="23">
        <v>1</v>
      </c>
      <c r="C10" s="23">
        <v>2</v>
      </c>
      <c r="D10" s="23">
        <v>3</v>
      </c>
      <c r="E10" s="23">
        <v>4</v>
      </c>
      <c r="F10" s="23">
        <v>5</v>
      </c>
      <c r="G10" s="23">
        <v>6</v>
      </c>
      <c r="H10" s="23">
        <v>7</v>
      </c>
    </row>
    <row r="11" spans="2:15" ht="28.5">
      <c r="B11" s="47" t="s">
        <v>129</v>
      </c>
      <c r="C11" s="47"/>
      <c r="D11" s="45"/>
      <c r="E11" s="108" t="s">
        <v>130</v>
      </c>
      <c r="F11" s="109">
        <f>F12+F22+F43+F17</f>
        <v>3986.2999999999997</v>
      </c>
      <c r="G11" s="109">
        <f>G12+G22+G43+G17</f>
        <v>3642.529</v>
      </c>
      <c r="H11" s="124">
        <f>G11/F11*100</f>
        <v>91.376188445425583</v>
      </c>
    </row>
    <row r="12" spans="2:15" ht="62.25" customHeight="1">
      <c r="B12" s="64" t="s">
        <v>141</v>
      </c>
      <c r="C12" s="64"/>
      <c r="D12" s="65"/>
      <c r="E12" s="66" t="s">
        <v>142</v>
      </c>
      <c r="F12" s="38">
        <f t="shared" ref="F12:G15" si="0">F13</f>
        <v>492.9</v>
      </c>
      <c r="G12" s="38">
        <f t="shared" si="0"/>
        <v>468.8</v>
      </c>
      <c r="H12" s="203">
        <f t="shared" ref="H12:H68" si="1">G12/F12*100</f>
        <v>95.110570095354035</v>
      </c>
    </row>
    <row r="13" spans="2:15">
      <c r="B13" s="64"/>
      <c r="C13" s="67" t="s">
        <v>133</v>
      </c>
      <c r="D13" s="67"/>
      <c r="E13" s="68" t="s">
        <v>134</v>
      </c>
      <c r="F13" s="38">
        <f t="shared" si="0"/>
        <v>492.9</v>
      </c>
      <c r="G13" s="38">
        <f t="shared" si="0"/>
        <v>468.8</v>
      </c>
      <c r="H13" s="203">
        <f t="shared" si="1"/>
        <v>95.110570095354035</v>
      </c>
    </row>
    <row r="14" spans="2:15" ht="45">
      <c r="B14" s="64"/>
      <c r="C14" s="69" t="s">
        <v>135</v>
      </c>
      <c r="D14" s="70"/>
      <c r="E14" s="63" t="s">
        <v>136</v>
      </c>
      <c r="F14" s="38">
        <f t="shared" si="0"/>
        <v>492.9</v>
      </c>
      <c r="G14" s="38">
        <f t="shared" si="0"/>
        <v>468.8</v>
      </c>
      <c r="H14" s="203">
        <f t="shared" si="1"/>
        <v>95.110570095354035</v>
      </c>
    </row>
    <row r="15" spans="2:15" ht="30">
      <c r="B15" s="64"/>
      <c r="C15" s="69" t="s">
        <v>143</v>
      </c>
      <c r="D15" s="63"/>
      <c r="E15" s="63" t="s">
        <v>144</v>
      </c>
      <c r="F15" s="38">
        <f t="shared" si="0"/>
        <v>492.9</v>
      </c>
      <c r="G15" s="38">
        <f t="shared" si="0"/>
        <v>468.8</v>
      </c>
      <c r="H15" s="203">
        <f t="shared" si="1"/>
        <v>95.110570095354035</v>
      </c>
    </row>
    <row r="16" spans="2:15" ht="121.5" customHeight="1">
      <c r="B16" s="64"/>
      <c r="C16" s="69"/>
      <c r="D16" s="31" t="s">
        <v>139</v>
      </c>
      <c r="E16" s="36" t="s">
        <v>140</v>
      </c>
      <c r="F16" s="38">
        <v>492.9</v>
      </c>
      <c r="G16" s="38">
        <v>468.8</v>
      </c>
      <c r="H16" s="203">
        <f t="shared" si="1"/>
        <v>95.110570095354035</v>
      </c>
    </row>
    <row r="17" spans="2:8" ht="92.25" customHeight="1">
      <c r="B17" s="28" t="s">
        <v>131</v>
      </c>
      <c r="C17" s="27"/>
      <c r="D17" s="28"/>
      <c r="E17" s="30" t="s">
        <v>132</v>
      </c>
      <c r="F17" s="29">
        <f t="shared" ref="F17:G20" si="2">F18</f>
        <v>12.7</v>
      </c>
      <c r="G17" s="29">
        <f t="shared" si="2"/>
        <v>9.1509999999999998</v>
      </c>
      <c r="H17" s="203">
        <f t="shared" si="1"/>
        <v>72.055118110236222</v>
      </c>
    </row>
    <row r="18" spans="2:8">
      <c r="B18" s="27"/>
      <c r="C18" s="31" t="s">
        <v>133</v>
      </c>
      <c r="D18" s="31"/>
      <c r="E18" s="32" t="s">
        <v>134</v>
      </c>
      <c r="F18" s="29">
        <f t="shared" si="2"/>
        <v>12.7</v>
      </c>
      <c r="G18" s="29">
        <f t="shared" si="2"/>
        <v>9.1509999999999998</v>
      </c>
      <c r="H18" s="203">
        <f t="shared" si="1"/>
        <v>72.055118110236222</v>
      </c>
    </row>
    <row r="19" spans="2:8" ht="45">
      <c r="B19" s="27"/>
      <c r="C19" s="33" t="s">
        <v>135</v>
      </c>
      <c r="D19" s="34"/>
      <c r="E19" s="35" t="s">
        <v>136</v>
      </c>
      <c r="F19" s="29">
        <f t="shared" si="2"/>
        <v>12.7</v>
      </c>
      <c r="G19" s="29">
        <f t="shared" si="2"/>
        <v>9.1509999999999998</v>
      </c>
      <c r="H19" s="203">
        <f t="shared" si="1"/>
        <v>72.055118110236222</v>
      </c>
    </row>
    <row r="20" spans="2:8" ht="45">
      <c r="B20" s="27"/>
      <c r="C20" s="33" t="s">
        <v>137</v>
      </c>
      <c r="D20" s="34"/>
      <c r="E20" s="63" t="s">
        <v>138</v>
      </c>
      <c r="F20" s="29">
        <f t="shared" si="2"/>
        <v>12.7</v>
      </c>
      <c r="G20" s="29">
        <f t="shared" si="2"/>
        <v>9.1509999999999998</v>
      </c>
      <c r="H20" s="203">
        <f t="shared" si="1"/>
        <v>72.055118110236222</v>
      </c>
    </row>
    <row r="21" spans="2:8" ht="89.25" customHeight="1">
      <c r="B21" s="27"/>
      <c r="C21" s="33"/>
      <c r="D21" s="31" t="s">
        <v>139</v>
      </c>
      <c r="E21" s="36" t="s">
        <v>140</v>
      </c>
      <c r="F21" s="37">
        <v>12.7</v>
      </c>
      <c r="G21" s="196">
        <v>9.1509999999999998</v>
      </c>
      <c r="H21" s="203">
        <f t="shared" si="1"/>
        <v>72.055118110236222</v>
      </c>
    </row>
    <row r="22" spans="2:8" ht="76.5" customHeight="1">
      <c r="B22" s="27" t="s">
        <v>145</v>
      </c>
      <c r="C22" s="27"/>
      <c r="D22" s="25"/>
      <c r="E22" s="39" t="s">
        <v>146</v>
      </c>
      <c r="F22" s="38">
        <f>F29+F23</f>
        <v>3344.2</v>
      </c>
      <c r="G22" s="38">
        <f>G29+G23</f>
        <v>3086.848</v>
      </c>
      <c r="H22" s="203">
        <f t="shared" si="1"/>
        <v>92.304527241193711</v>
      </c>
    </row>
    <row r="23" spans="2:8" ht="75">
      <c r="B23" s="27"/>
      <c r="C23" s="69" t="s">
        <v>147</v>
      </c>
      <c r="D23" s="71"/>
      <c r="E23" s="66" t="s">
        <v>148</v>
      </c>
      <c r="F23" s="29">
        <f t="shared" ref="F23:G25" si="3">F24</f>
        <v>777.69999999999993</v>
      </c>
      <c r="G23" s="29">
        <f t="shared" si="3"/>
        <v>702.23199999999997</v>
      </c>
      <c r="H23" s="203">
        <f t="shared" si="1"/>
        <v>90.296001028674297</v>
      </c>
    </row>
    <row r="24" spans="2:8" ht="135">
      <c r="B24" s="27"/>
      <c r="C24" s="69" t="s">
        <v>149</v>
      </c>
      <c r="D24" s="72"/>
      <c r="E24" s="63" t="s">
        <v>150</v>
      </c>
      <c r="F24" s="29">
        <f t="shared" si="3"/>
        <v>777.69999999999993</v>
      </c>
      <c r="G24" s="29">
        <f t="shared" si="3"/>
        <v>702.23199999999997</v>
      </c>
      <c r="H24" s="203">
        <f t="shared" si="1"/>
        <v>90.296001028674297</v>
      </c>
    </row>
    <row r="25" spans="2:8" ht="75">
      <c r="B25" s="27"/>
      <c r="C25" s="69" t="s">
        <v>151</v>
      </c>
      <c r="D25" s="63"/>
      <c r="E25" s="63" t="s">
        <v>152</v>
      </c>
      <c r="F25" s="29">
        <f t="shared" si="3"/>
        <v>777.69999999999993</v>
      </c>
      <c r="G25" s="29">
        <f t="shared" si="3"/>
        <v>702.23199999999997</v>
      </c>
      <c r="H25" s="203">
        <f t="shared" si="1"/>
        <v>90.296001028674297</v>
      </c>
    </row>
    <row r="26" spans="2:8" ht="60">
      <c r="B26" s="27"/>
      <c r="C26" s="69" t="s">
        <v>153</v>
      </c>
      <c r="D26" s="73"/>
      <c r="E26" s="73" t="s">
        <v>154</v>
      </c>
      <c r="F26" s="29">
        <f>F27+F28</f>
        <v>777.69999999999993</v>
      </c>
      <c r="G26" s="29">
        <f>G27+G28</f>
        <v>702.23199999999997</v>
      </c>
      <c r="H26" s="203">
        <f t="shared" si="1"/>
        <v>90.296001028674297</v>
      </c>
    </row>
    <row r="27" spans="2:8" ht="60">
      <c r="B27" s="27"/>
      <c r="C27" s="69"/>
      <c r="D27" s="67" t="s">
        <v>155</v>
      </c>
      <c r="E27" s="74" t="s">
        <v>156</v>
      </c>
      <c r="F27" s="29">
        <v>752.4</v>
      </c>
      <c r="G27" s="29">
        <v>679.36500000000001</v>
      </c>
      <c r="H27" s="203">
        <f t="shared" si="1"/>
        <v>90.293062200956939</v>
      </c>
    </row>
    <row r="28" spans="2:8">
      <c r="B28" s="27"/>
      <c r="C28" s="69"/>
      <c r="D28" s="75" t="s">
        <v>157</v>
      </c>
      <c r="E28" s="76" t="s">
        <v>158</v>
      </c>
      <c r="F28" s="29">
        <v>25.3</v>
      </c>
      <c r="G28" s="29">
        <v>22.867000000000001</v>
      </c>
      <c r="H28" s="203">
        <f t="shared" si="1"/>
        <v>90.383399209486171</v>
      </c>
    </row>
    <row r="29" spans="2:8">
      <c r="B29" s="24"/>
      <c r="C29" s="31" t="s">
        <v>133</v>
      </c>
      <c r="D29" s="31"/>
      <c r="E29" s="40" t="s">
        <v>134</v>
      </c>
      <c r="F29" s="38">
        <f>F30</f>
        <v>2566.5</v>
      </c>
      <c r="G29" s="38">
        <f>G30</f>
        <v>2384.616</v>
      </c>
      <c r="H29" s="203">
        <f t="shared" si="1"/>
        <v>92.913150204558733</v>
      </c>
    </row>
    <row r="30" spans="2:8" ht="36.75" customHeight="1">
      <c r="B30" s="24"/>
      <c r="C30" s="33" t="s">
        <v>135</v>
      </c>
      <c r="D30" s="34"/>
      <c r="E30" s="35" t="s">
        <v>136</v>
      </c>
      <c r="F30" s="38">
        <f>F31+F39+F3+F35+F37+F41</f>
        <v>2566.5</v>
      </c>
      <c r="G30" s="38">
        <f>G31+G39+G3+G35+G37+G41</f>
        <v>2384.616</v>
      </c>
      <c r="H30" s="203">
        <f t="shared" si="1"/>
        <v>92.913150204558733</v>
      </c>
    </row>
    <row r="31" spans="2:8" ht="45">
      <c r="B31" s="24"/>
      <c r="C31" s="69" t="s">
        <v>159</v>
      </c>
      <c r="D31" s="41"/>
      <c r="E31" s="63" t="s">
        <v>160</v>
      </c>
      <c r="F31" s="29">
        <f>F32+F33+F34</f>
        <v>2512.5</v>
      </c>
      <c r="G31" s="29">
        <f>G32+G33+G34</f>
        <v>2335.7159999999999</v>
      </c>
      <c r="H31" s="203">
        <f t="shared" si="1"/>
        <v>92.963820895522389</v>
      </c>
    </row>
    <row r="32" spans="2:8" ht="124.5" customHeight="1">
      <c r="B32" s="24"/>
      <c r="C32" s="42"/>
      <c r="D32" s="31" t="s">
        <v>139</v>
      </c>
      <c r="E32" s="36" t="s">
        <v>140</v>
      </c>
      <c r="F32" s="29">
        <v>2057.1999999999998</v>
      </c>
      <c r="G32" s="29">
        <v>1977.4359999999999</v>
      </c>
      <c r="H32" s="203">
        <f t="shared" si="1"/>
        <v>96.122691036360109</v>
      </c>
    </row>
    <row r="33" spans="2:8" ht="49.5" customHeight="1">
      <c r="B33" s="24"/>
      <c r="C33" s="42"/>
      <c r="D33" s="31" t="s">
        <v>155</v>
      </c>
      <c r="E33" s="36" t="s">
        <v>156</v>
      </c>
      <c r="F33" s="29">
        <v>415.3</v>
      </c>
      <c r="G33" s="29">
        <v>333.33</v>
      </c>
      <c r="H33" s="203">
        <f t="shared" si="1"/>
        <v>80.26246087165903</v>
      </c>
    </row>
    <row r="34" spans="2:8">
      <c r="B34" s="24"/>
      <c r="C34" s="42"/>
      <c r="D34" s="72">
        <v>800</v>
      </c>
      <c r="E34" s="66" t="s">
        <v>158</v>
      </c>
      <c r="F34" s="29">
        <v>40</v>
      </c>
      <c r="G34" s="29">
        <v>24.95</v>
      </c>
      <c r="H34" s="203">
        <f t="shared" si="1"/>
        <v>62.375</v>
      </c>
    </row>
    <row r="35" spans="2:8" ht="45">
      <c r="B35" s="24"/>
      <c r="C35" s="69" t="s">
        <v>161</v>
      </c>
      <c r="D35" s="75"/>
      <c r="E35" s="76" t="s">
        <v>162</v>
      </c>
      <c r="F35" s="77">
        <f>F36</f>
        <v>22.425000000000001</v>
      </c>
      <c r="G35" s="77">
        <f>G36</f>
        <v>22.425000000000001</v>
      </c>
      <c r="H35" s="203">
        <f t="shared" si="1"/>
        <v>100</v>
      </c>
    </row>
    <row r="36" spans="2:8">
      <c r="B36" s="24"/>
      <c r="C36" s="67"/>
      <c r="D36" s="75" t="s">
        <v>163</v>
      </c>
      <c r="E36" s="76" t="s">
        <v>164</v>
      </c>
      <c r="F36" s="77">
        <v>22.425000000000001</v>
      </c>
      <c r="G36" s="77">
        <v>22.425000000000001</v>
      </c>
      <c r="H36" s="203">
        <f t="shared" si="1"/>
        <v>100</v>
      </c>
    </row>
    <row r="37" spans="2:8" ht="45">
      <c r="B37" s="24"/>
      <c r="C37" s="69" t="s">
        <v>165</v>
      </c>
      <c r="D37" s="75"/>
      <c r="E37" s="76" t="s">
        <v>166</v>
      </c>
      <c r="F37" s="77">
        <f>F38</f>
        <v>26.475000000000001</v>
      </c>
      <c r="G37" s="77">
        <f>G38</f>
        <v>26.475000000000001</v>
      </c>
      <c r="H37" s="203">
        <f t="shared" si="1"/>
        <v>100</v>
      </c>
    </row>
    <row r="38" spans="2:8">
      <c r="B38" s="24"/>
      <c r="C38" s="67"/>
      <c r="D38" s="75" t="s">
        <v>163</v>
      </c>
      <c r="E38" s="76" t="s">
        <v>164</v>
      </c>
      <c r="F38" s="77">
        <v>26.475000000000001</v>
      </c>
      <c r="G38" s="77">
        <v>26.475000000000001</v>
      </c>
      <c r="H38" s="203">
        <f t="shared" si="1"/>
        <v>100</v>
      </c>
    </row>
    <row r="39" spans="2:8" ht="45">
      <c r="B39" s="24"/>
      <c r="C39" s="69" t="s">
        <v>167</v>
      </c>
      <c r="D39" s="78"/>
      <c r="E39" s="79" t="s">
        <v>168</v>
      </c>
      <c r="F39" s="29">
        <f>F40</f>
        <v>1.5</v>
      </c>
      <c r="G39" s="29">
        <f>G40</f>
        <v>0</v>
      </c>
      <c r="H39" s="203">
        <f t="shared" si="1"/>
        <v>0</v>
      </c>
    </row>
    <row r="40" spans="2:8" ht="48.75" customHeight="1">
      <c r="B40" s="24"/>
      <c r="C40" s="80"/>
      <c r="D40" s="67" t="s">
        <v>155</v>
      </c>
      <c r="E40" s="74" t="s">
        <v>156</v>
      </c>
      <c r="F40" s="29">
        <v>1.5</v>
      </c>
      <c r="G40" s="29">
        <v>0</v>
      </c>
      <c r="H40" s="203">
        <f t="shared" si="1"/>
        <v>0</v>
      </c>
    </row>
    <row r="41" spans="2:8" ht="48.75" customHeight="1">
      <c r="B41" s="24"/>
      <c r="C41" s="69" t="s">
        <v>360</v>
      </c>
      <c r="D41" s="75"/>
      <c r="E41" s="76" t="s">
        <v>361</v>
      </c>
      <c r="F41" s="29">
        <f>F42</f>
        <v>3.6</v>
      </c>
      <c r="G41" s="29">
        <f>G42</f>
        <v>0</v>
      </c>
      <c r="H41" s="203">
        <f t="shared" si="1"/>
        <v>0</v>
      </c>
    </row>
    <row r="42" spans="2:8" ht="48.75" customHeight="1">
      <c r="B42" s="24"/>
      <c r="C42" s="80"/>
      <c r="D42" s="67" t="s">
        <v>155</v>
      </c>
      <c r="E42" s="74" t="s">
        <v>156</v>
      </c>
      <c r="F42" s="29">
        <v>3.6</v>
      </c>
      <c r="G42" s="29"/>
      <c r="H42" s="203">
        <f t="shared" si="1"/>
        <v>0</v>
      </c>
    </row>
    <row r="43" spans="2:8" ht="30.75" customHeight="1">
      <c r="B43" s="72" t="s">
        <v>171</v>
      </c>
      <c r="C43" s="72"/>
      <c r="D43" s="72"/>
      <c r="E43" s="66" t="s">
        <v>172</v>
      </c>
      <c r="F43" s="29">
        <f>F44+F59</f>
        <v>136.5</v>
      </c>
      <c r="G43" s="29">
        <f>G44+G59</f>
        <v>77.73</v>
      </c>
      <c r="H43" s="203">
        <f t="shared" si="1"/>
        <v>56.945054945054949</v>
      </c>
    </row>
    <row r="44" spans="2:8" ht="44.25" customHeight="1">
      <c r="B44" s="83"/>
      <c r="C44" s="69" t="s">
        <v>173</v>
      </c>
      <c r="D44" s="84"/>
      <c r="E44" s="66" t="s">
        <v>174</v>
      </c>
      <c r="F44" s="77">
        <f>F45+F55</f>
        <v>91</v>
      </c>
      <c r="G44" s="77">
        <f>G45+G55</f>
        <v>43.6</v>
      </c>
      <c r="H44" s="203">
        <f t="shared" si="1"/>
        <v>47.912087912087912</v>
      </c>
    </row>
    <row r="45" spans="2:8" ht="44.25" customHeight="1">
      <c r="B45" s="83"/>
      <c r="C45" s="69" t="s">
        <v>175</v>
      </c>
      <c r="D45" s="72"/>
      <c r="E45" s="63" t="s">
        <v>176</v>
      </c>
      <c r="F45" s="77">
        <f>F46</f>
        <v>66</v>
      </c>
      <c r="G45" s="77">
        <f>G46</f>
        <v>43.6</v>
      </c>
      <c r="H45" s="203">
        <f t="shared" si="1"/>
        <v>66.060606060606062</v>
      </c>
    </row>
    <row r="46" spans="2:8" ht="45" customHeight="1">
      <c r="B46" s="83"/>
      <c r="C46" s="69" t="s">
        <v>177</v>
      </c>
      <c r="D46" s="85"/>
      <c r="E46" s="85" t="s">
        <v>178</v>
      </c>
      <c r="F46" s="77">
        <f>F47+F51+F53+F49</f>
        <v>66</v>
      </c>
      <c r="G46" s="77">
        <f>G47+G51+G53+G49</f>
        <v>43.6</v>
      </c>
      <c r="H46" s="203">
        <f t="shared" si="1"/>
        <v>66.060606060606062</v>
      </c>
    </row>
    <row r="47" spans="2:8" ht="45">
      <c r="B47" s="83"/>
      <c r="C47" s="69" t="s">
        <v>179</v>
      </c>
      <c r="D47" s="86"/>
      <c r="E47" s="86" t="s">
        <v>180</v>
      </c>
      <c r="F47" s="77">
        <f>F48</f>
        <v>25.5</v>
      </c>
      <c r="G47" s="77">
        <f>G48</f>
        <v>16</v>
      </c>
      <c r="H47" s="203">
        <f t="shared" si="1"/>
        <v>62.745098039215684</v>
      </c>
    </row>
    <row r="48" spans="2:8" ht="51" customHeight="1">
      <c r="B48" s="83"/>
      <c r="C48" s="69"/>
      <c r="D48" s="43" t="s">
        <v>155</v>
      </c>
      <c r="E48" s="74" t="s">
        <v>156</v>
      </c>
      <c r="F48" s="77">
        <v>25.5</v>
      </c>
      <c r="G48" s="77">
        <v>16</v>
      </c>
      <c r="H48" s="203">
        <f t="shared" si="1"/>
        <v>62.745098039215684</v>
      </c>
    </row>
    <row r="49" spans="2:8" ht="45">
      <c r="B49" s="83"/>
      <c r="C49" s="69" t="s">
        <v>181</v>
      </c>
      <c r="D49" s="43"/>
      <c r="E49" s="74" t="s">
        <v>182</v>
      </c>
      <c r="F49" s="77">
        <f>F50</f>
        <v>10</v>
      </c>
      <c r="G49" s="77">
        <f>G50</f>
        <v>0</v>
      </c>
      <c r="H49" s="203">
        <f t="shared" si="1"/>
        <v>0</v>
      </c>
    </row>
    <row r="50" spans="2:8" ht="48.75" customHeight="1">
      <c r="B50" s="83"/>
      <c r="C50" s="69"/>
      <c r="D50" s="43" t="s">
        <v>155</v>
      </c>
      <c r="E50" s="74" t="s">
        <v>156</v>
      </c>
      <c r="F50" s="77">
        <v>10</v>
      </c>
      <c r="G50" s="77">
        <v>0</v>
      </c>
      <c r="H50" s="203">
        <f t="shared" si="1"/>
        <v>0</v>
      </c>
    </row>
    <row r="51" spans="2:8" ht="42.75" customHeight="1">
      <c r="B51" s="83"/>
      <c r="C51" s="69" t="s">
        <v>183</v>
      </c>
      <c r="D51" s="43"/>
      <c r="E51" s="86" t="s">
        <v>184</v>
      </c>
      <c r="F51" s="77">
        <f>F52</f>
        <v>30</v>
      </c>
      <c r="G51" s="77">
        <f>G52</f>
        <v>27.6</v>
      </c>
      <c r="H51" s="203">
        <f t="shared" si="1"/>
        <v>92</v>
      </c>
    </row>
    <row r="52" spans="2:8" ht="60">
      <c r="B52" s="83"/>
      <c r="C52" s="69"/>
      <c r="D52" s="43" t="s">
        <v>155</v>
      </c>
      <c r="E52" s="74" t="s">
        <v>156</v>
      </c>
      <c r="F52" s="77">
        <v>30</v>
      </c>
      <c r="G52" s="77">
        <v>27.6</v>
      </c>
      <c r="H52" s="203">
        <f t="shared" si="1"/>
        <v>92</v>
      </c>
    </row>
    <row r="53" spans="2:8" ht="33.75" customHeight="1">
      <c r="B53" s="83"/>
      <c r="C53" s="69" t="s">
        <v>185</v>
      </c>
      <c r="D53" s="86"/>
      <c r="E53" s="86" t="s">
        <v>186</v>
      </c>
      <c r="F53" s="77">
        <f>F54</f>
        <v>0.5</v>
      </c>
      <c r="G53" s="77">
        <f>G54</f>
        <v>0</v>
      </c>
      <c r="H53" s="203">
        <f t="shared" si="1"/>
        <v>0</v>
      </c>
    </row>
    <row r="54" spans="2:8" ht="45" customHeight="1">
      <c r="B54" s="83"/>
      <c r="C54" s="69"/>
      <c r="D54" s="43" t="s">
        <v>155</v>
      </c>
      <c r="E54" s="74" t="s">
        <v>156</v>
      </c>
      <c r="F54" s="77">
        <v>0.5</v>
      </c>
      <c r="G54" s="77">
        <v>0</v>
      </c>
      <c r="H54" s="203">
        <f t="shared" si="1"/>
        <v>0</v>
      </c>
    </row>
    <row r="55" spans="2:8" ht="45" customHeight="1">
      <c r="B55" s="83"/>
      <c r="C55" s="69" t="s">
        <v>320</v>
      </c>
      <c r="D55" s="72"/>
      <c r="E55" s="66" t="s">
        <v>321</v>
      </c>
      <c r="F55" s="77">
        <f t="shared" ref="F55:G57" si="4">F56</f>
        <v>25</v>
      </c>
      <c r="G55" s="77">
        <f t="shared" si="4"/>
        <v>0</v>
      </c>
      <c r="H55" s="203">
        <f t="shared" si="1"/>
        <v>0</v>
      </c>
    </row>
    <row r="56" spans="2:8" ht="45" customHeight="1">
      <c r="B56" s="83"/>
      <c r="C56" s="69" t="s">
        <v>322</v>
      </c>
      <c r="D56" s="63"/>
      <c r="E56" s="63" t="s">
        <v>323</v>
      </c>
      <c r="F56" s="77">
        <f t="shared" si="4"/>
        <v>25</v>
      </c>
      <c r="G56" s="77">
        <f t="shared" si="4"/>
        <v>0</v>
      </c>
      <c r="H56" s="203">
        <f t="shared" si="1"/>
        <v>0</v>
      </c>
    </row>
    <row r="57" spans="2:8" ht="45" customHeight="1">
      <c r="B57" s="83"/>
      <c r="C57" s="69" t="s">
        <v>324</v>
      </c>
      <c r="D57" s="67"/>
      <c r="E57" s="74" t="s">
        <v>325</v>
      </c>
      <c r="F57" s="77">
        <f t="shared" si="4"/>
        <v>25</v>
      </c>
      <c r="G57" s="77">
        <f t="shared" si="4"/>
        <v>0</v>
      </c>
      <c r="H57" s="203">
        <f t="shared" si="1"/>
        <v>0</v>
      </c>
    </row>
    <row r="58" spans="2:8" ht="45" customHeight="1">
      <c r="B58" s="83"/>
      <c r="C58" s="199"/>
      <c r="D58" s="67" t="s">
        <v>155</v>
      </c>
      <c r="E58" s="74" t="s">
        <v>156</v>
      </c>
      <c r="F58" s="77">
        <v>25</v>
      </c>
      <c r="G58" s="77"/>
      <c r="H58" s="203">
        <f t="shared" si="1"/>
        <v>0</v>
      </c>
    </row>
    <row r="59" spans="2:8">
      <c r="B59" s="83"/>
      <c r="C59" s="67" t="s">
        <v>133</v>
      </c>
      <c r="D59" s="67"/>
      <c r="E59" s="68" t="s">
        <v>134</v>
      </c>
      <c r="F59" s="29">
        <f>F60+F63</f>
        <v>45.5</v>
      </c>
      <c r="G59" s="29">
        <f>G60+G63</f>
        <v>34.130000000000003</v>
      </c>
      <c r="H59" s="203">
        <f t="shared" si="1"/>
        <v>75.010989010989022</v>
      </c>
    </row>
    <row r="60" spans="2:8" ht="39" customHeight="1">
      <c r="B60" s="83"/>
      <c r="C60" s="69" t="s">
        <v>135</v>
      </c>
      <c r="D60" s="70"/>
      <c r="E60" s="63" t="s">
        <v>136</v>
      </c>
      <c r="F60" s="29">
        <f t="shared" ref="F60:G61" si="5">F61</f>
        <v>23</v>
      </c>
      <c r="G60" s="29">
        <f t="shared" si="5"/>
        <v>23</v>
      </c>
      <c r="H60" s="203">
        <f t="shared" si="1"/>
        <v>100</v>
      </c>
    </row>
    <row r="61" spans="2:8" ht="45">
      <c r="B61" s="83"/>
      <c r="C61" s="69" t="s">
        <v>187</v>
      </c>
      <c r="D61" s="70"/>
      <c r="E61" s="66" t="s">
        <v>188</v>
      </c>
      <c r="F61" s="29">
        <f t="shared" si="5"/>
        <v>23</v>
      </c>
      <c r="G61" s="29">
        <f t="shared" si="5"/>
        <v>23</v>
      </c>
      <c r="H61" s="203">
        <f t="shared" si="1"/>
        <v>100</v>
      </c>
    </row>
    <row r="62" spans="2:8">
      <c r="B62" s="83"/>
      <c r="C62" s="67"/>
      <c r="D62" s="72">
        <v>800</v>
      </c>
      <c r="E62" s="66" t="s">
        <v>158</v>
      </c>
      <c r="F62" s="29">
        <v>23</v>
      </c>
      <c r="G62" s="29">
        <v>23</v>
      </c>
      <c r="H62" s="203">
        <f t="shared" si="1"/>
        <v>100</v>
      </c>
    </row>
    <row r="63" spans="2:8" ht="45" customHeight="1">
      <c r="B63" s="83"/>
      <c r="C63" s="69" t="s">
        <v>169</v>
      </c>
      <c r="D63" s="82"/>
      <c r="E63" s="63" t="s">
        <v>170</v>
      </c>
      <c r="F63" s="29">
        <f t="shared" ref="F63:G64" si="6">F64</f>
        <v>22.5</v>
      </c>
      <c r="G63" s="29">
        <f t="shared" si="6"/>
        <v>11.13</v>
      </c>
      <c r="H63" s="203">
        <f t="shared" si="1"/>
        <v>49.466666666666669</v>
      </c>
    </row>
    <row r="64" spans="2:8">
      <c r="B64" s="83"/>
      <c r="C64" s="69" t="s">
        <v>189</v>
      </c>
      <c r="D64" s="89"/>
      <c r="E64" s="63" t="s">
        <v>190</v>
      </c>
      <c r="F64" s="29">
        <f t="shared" si="6"/>
        <v>22.5</v>
      </c>
      <c r="G64" s="29">
        <f t="shared" si="6"/>
        <v>11.13</v>
      </c>
      <c r="H64" s="203">
        <f t="shared" si="1"/>
        <v>49.466666666666669</v>
      </c>
    </row>
    <row r="65" spans="2:8" ht="48.75" customHeight="1">
      <c r="B65" s="83"/>
      <c r="C65" s="84"/>
      <c r="D65" s="67" t="s">
        <v>155</v>
      </c>
      <c r="E65" s="74" t="s">
        <v>156</v>
      </c>
      <c r="F65" s="29">
        <v>22.5</v>
      </c>
      <c r="G65" s="29">
        <v>11.13</v>
      </c>
      <c r="H65" s="203">
        <f t="shared" si="1"/>
        <v>49.466666666666669</v>
      </c>
    </row>
    <row r="66" spans="2:8">
      <c r="B66" s="110" t="s">
        <v>191</v>
      </c>
      <c r="C66" s="111"/>
      <c r="D66" s="112"/>
      <c r="E66" s="113" t="s">
        <v>192</v>
      </c>
      <c r="F66" s="109">
        <f t="shared" ref="F66:G70" si="7">F67</f>
        <v>136.35</v>
      </c>
      <c r="G66" s="109">
        <f t="shared" si="7"/>
        <v>127.941</v>
      </c>
      <c r="H66" s="124">
        <f t="shared" si="1"/>
        <v>93.832783278327838</v>
      </c>
    </row>
    <row r="67" spans="2:8" ht="30">
      <c r="B67" s="90" t="s">
        <v>193</v>
      </c>
      <c r="C67" s="84"/>
      <c r="D67" s="67"/>
      <c r="E67" s="91" t="s">
        <v>194</v>
      </c>
      <c r="F67" s="29">
        <f t="shared" si="7"/>
        <v>136.35</v>
      </c>
      <c r="G67" s="29">
        <f t="shared" si="7"/>
        <v>127.941</v>
      </c>
      <c r="H67" s="203">
        <f t="shared" si="1"/>
        <v>93.832783278327838</v>
      </c>
    </row>
    <row r="68" spans="2:8">
      <c r="B68" s="90"/>
      <c r="C68" s="67" t="s">
        <v>133</v>
      </c>
      <c r="D68" s="67"/>
      <c r="E68" s="68" t="s">
        <v>134</v>
      </c>
      <c r="F68" s="29">
        <f t="shared" si="7"/>
        <v>136.35</v>
      </c>
      <c r="G68" s="29">
        <f t="shared" si="7"/>
        <v>127.941</v>
      </c>
      <c r="H68" s="203">
        <f t="shared" si="1"/>
        <v>93.832783278327838</v>
      </c>
    </row>
    <row r="69" spans="2:8" ht="38.25" customHeight="1">
      <c r="B69" s="90"/>
      <c r="C69" s="69" t="s">
        <v>135</v>
      </c>
      <c r="D69" s="70"/>
      <c r="E69" s="63" t="s">
        <v>136</v>
      </c>
      <c r="F69" s="29">
        <f t="shared" si="7"/>
        <v>136.35</v>
      </c>
      <c r="G69" s="29">
        <f t="shared" si="7"/>
        <v>127.941</v>
      </c>
      <c r="H69" s="203">
        <f t="shared" ref="H69:H133" si="8">G69/F69*100</f>
        <v>93.832783278327838</v>
      </c>
    </row>
    <row r="70" spans="2:8" ht="60" customHeight="1">
      <c r="B70" s="90"/>
      <c r="C70" s="69" t="s">
        <v>195</v>
      </c>
      <c r="D70" s="67"/>
      <c r="E70" s="74" t="s">
        <v>196</v>
      </c>
      <c r="F70" s="29">
        <f t="shared" si="7"/>
        <v>136.35</v>
      </c>
      <c r="G70" s="29">
        <f t="shared" si="7"/>
        <v>127.941</v>
      </c>
      <c r="H70" s="203">
        <f t="shared" si="8"/>
        <v>93.832783278327838</v>
      </c>
    </row>
    <row r="71" spans="2:8" ht="128.25" customHeight="1">
      <c r="B71" s="83"/>
      <c r="C71" s="84"/>
      <c r="D71" s="31" t="s">
        <v>139</v>
      </c>
      <c r="E71" s="36" t="s">
        <v>140</v>
      </c>
      <c r="F71" s="29">
        <v>136.35</v>
      </c>
      <c r="G71" s="29">
        <v>127.941</v>
      </c>
      <c r="H71" s="203">
        <f t="shared" si="8"/>
        <v>93.832783278327838</v>
      </c>
    </row>
    <row r="72" spans="2:8" ht="45.75" customHeight="1">
      <c r="B72" s="110" t="s">
        <v>197</v>
      </c>
      <c r="C72" s="110"/>
      <c r="D72" s="110"/>
      <c r="E72" s="114" t="s">
        <v>198</v>
      </c>
      <c r="F72" s="109">
        <f>F73+F79</f>
        <v>2044.52</v>
      </c>
      <c r="G72" s="109">
        <f>G73+G79</f>
        <v>2031.759</v>
      </c>
      <c r="H72" s="124">
        <f t="shared" si="8"/>
        <v>99.375843718819084</v>
      </c>
    </row>
    <row r="73" spans="2:8" ht="68.25" customHeight="1">
      <c r="B73" s="92" t="s">
        <v>199</v>
      </c>
      <c r="C73" s="92"/>
      <c r="D73" s="92"/>
      <c r="E73" s="93" t="s">
        <v>200</v>
      </c>
      <c r="F73" s="29">
        <f t="shared" ref="F73:G77" si="9">F74</f>
        <v>5</v>
      </c>
      <c r="G73" s="29">
        <f t="shared" si="9"/>
        <v>0</v>
      </c>
      <c r="H73" s="203">
        <f t="shared" si="8"/>
        <v>0</v>
      </c>
    </row>
    <row r="74" spans="2:8" ht="75">
      <c r="B74" s="92"/>
      <c r="C74" s="69" t="s">
        <v>147</v>
      </c>
      <c r="D74" s="71"/>
      <c r="E74" s="66" t="s">
        <v>148</v>
      </c>
      <c r="F74" s="29">
        <f t="shared" si="9"/>
        <v>5</v>
      </c>
      <c r="G74" s="29">
        <f t="shared" si="9"/>
        <v>0</v>
      </c>
      <c r="H74" s="203">
        <f t="shared" si="8"/>
        <v>0</v>
      </c>
    </row>
    <row r="75" spans="2:8" ht="30">
      <c r="B75" s="92"/>
      <c r="C75" s="69" t="s">
        <v>201</v>
      </c>
      <c r="D75" s="71"/>
      <c r="E75" s="63" t="s">
        <v>202</v>
      </c>
      <c r="F75" s="29">
        <f t="shared" si="9"/>
        <v>5</v>
      </c>
      <c r="G75" s="29">
        <f t="shared" si="9"/>
        <v>0</v>
      </c>
      <c r="H75" s="203">
        <f t="shared" si="8"/>
        <v>0</v>
      </c>
    </row>
    <row r="76" spans="2:8" ht="45">
      <c r="B76" s="92"/>
      <c r="C76" s="69" t="s">
        <v>203</v>
      </c>
      <c r="D76" s="94"/>
      <c r="E76" s="94" t="s">
        <v>204</v>
      </c>
      <c r="F76" s="29">
        <f t="shared" si="9"/>
        <v>5</v>
      </c>
      <c r="G76" s="29">
        <f t="shared" si="9"/>
        <v>0</v>
      </c>
      <c r="H76" s="203">
        <f t="shared" si="8"/>
        <v>0</v>
      </c>
    </row>
    <row r="77" spans="2:8" ht="120">
      <c r="B77" s="92"/>
      <c r="C77" s="69" t="s">
        <v>205</v>
      </c>
      <c r="D77" s="95"/>
      <c r="E77" s="95" t="s">
        <v>206</v>
      </c>
      <c r="F77" s="29">
        <f t="shared" si="9"/>
        <v>5</v>
      </c>
      <c r="G77" s="29">
        <f t="shared" si="9"/>
        <v>0</v>
      </c>
      <c r="H77" s="203">
        <f t="shared" si="8"/>
        <v>0</v>
      </c>
    </row>
    <row r="78" spans="2:8" ht="45.75" customHeight="1">
      <c r="B78" s="92"/>
      <c r="C78" s="71"/>
      <c r="D78" s="67" t="s">
        <v>155</v>
      </c>
      <c r="E78" s="74" t="s">
        <v>156</v>
      </c>
      <c r="F78" s="29">
        <v>5</v>
      </c>
      <c r="G78" s="29">
        <v>0</v>
      </c>
      <c r="H78" s="203">
        <f t="shared" si="8"/>
        <v>0</v>
      </c>
    </row>
    <row r="79" spans="2:8" ht="30">
      <c r="B79" s="69" t="s">
        <v>207</v>
      </c>
      <c r="C79" s="71"/>
      <c r="D79" s="67"/>
      <c r="E79" s="81" t="s">
        <v>208</v>
      </c>
      <c r="F79" s="29">
        <f>F80</f>
        <v>2039.52</v>
      </c>
      <c r="G79" s="29">
        <f>G80</f>
        <v>2031.759</v>
      </c>
      <c r="H79" s="203">
        <f t="shared" si="8"/>
        <v>99.619469286891032</v>
      </c>
    </row>
    <row r="80" spans="2:8" ht="75">
      <c r="B80" s="83"/>
      <c r="C80" s="69" t="s">
        <v>147</v>
      </c>
      <c r="D80" s="71"/>
      <c r="E80" s="66" t="s">
        <v>148</v>
      </c>
      <c r="F80" s="29">
        <f>F81</f>
        <v>2039.52</v>
      </c>
      <c r="G80" s="29">
        <f>G81</f>
        <v>2031.759</v>
      </c>
      <c r="H80" s="203">
        <f t="shared" si="8"/>
        <v>99.619469286891032</v>
      </c>
    </row>
    <row r="81" spans="2:8" ht="144.75" customHeight="1">
      <c r="B81" s="83"/>
      <c r="C81" s="69" t="s">
        <v>149</v>
      </c>
      <c r="D81" s="72"/>
      <c r="E81" s="63" t="s">
        <v>150</v>
      </c>
      <c r="F81" s="29">
        <f>F82+F85</f>
        <v>2039.52</v>
      </c>
      <c r="G81" s="29">
        <f>G82+G85</f>
        <v>2031.759</v>
      </c>
      <c r="H81" s="203">
        <f t="shared" si="8"/>
        <v>99.619469286891032</v>
      </c>
    </row>
    <row r="82" spans="2:8" ht="90">
      <c r="B82" s="83"/>
      <c r="C82" s="69" t="s">
        <v>212</v>
      </c>
      <c r="D82" s="63"/>
      <c r="E82" s="63" t="s">
        <v>213</v>
      </c>
      <c r="F82" s="29">
        <f t="shared" ref="F82:G83" si="10">F83</f>
        <v>35</v>
      </c>
      <c r="G82" s="29">
        <f t="shared" si="10"/>
        <v>30.719000000000001</v>
      </c>
      <c r="H82" s="203">
        <f t="shared" si="8"/>
        <v>87.768571428571434</v>
      </c>
    </row>
    <row r="83" spans="2:8" ht="60">
      <c r="B83" s="83"/>
      <c r="C83" s="69" t="s">
        <v>214</v>
      </c>
      <c r="D83" s="96"/>
      <c r="E83" s="97" t="s">
        <v>215</v>
      </c>
      <c r="F83" s="29">
        <f t="shared" si="10"/>
        <v>35</v>
      </c>
      <c r="G83" s="29">
        <f t="shared" si="10"/>
        <v>30.719000000000001</v>
      </c>
      <c r="H83" s="203">
        <f t="shared" si="8"/>
        <v>87.768571428571434</v>
      </c>
    </row>
    <row r="84" spans="2:8" ht="43.5" customHeight="1">
      <c r="B84" s="83"/>
      <c r="C84" s="69"/>
      <c r="D84" s="67" t="s">
        <v>155</v>
      </c>
      <c r="E84" s="74" t="s">
        <v>156</v>
      </c>
      <c r="F84" s="29">
        <v>35</v>
      </c>
      <c r="G84" s="29">
        <v>30.719000000000001</v>
      </c>
      <c r="H84" s="203">
        <f t="shared" si="8"/>
        <v>87.768571428571434</v>
      </c>
    </row>
    <row r="85" spans="2:8" ht="63" customHeight="1">
      <c r="B85" s="83"/>
      <c r="C85" s="69" t="s">
        <v>151</v>
      </c>
      <c r="D85" s="63"/>
      <c r="E85" s="63" t="s">
        <v>152</v>
      </c>
      <c r="F85" s="29">
        <f t="shared" ref="F85:G86" si="11">F86</f>
        <v>2004.52</v>
      </c>
      <c r="G85" s="29">
        <f t="shared" si="11"/>
        <v>2001.04</v>
      </c>
      <c r="H85" s="203">
        <f t="shared" si="8"/>
        <v>99.826392353281577</v>
      </c>
    </row>
    <row r="86" spans="2:8" ht="45.75" customHeight="1">
      <c r="B86" s="83"/>
      <c r="C86" s="69" t="s">
        <v>216</v>
      </c>
      <c r="D86" s="67"/>
      <c r="E86" s="74" t="s">
        <v>217</v>
      </c>
      <c r="F86" s="29">
        <f t="shared" si="11"/>
        <v>2004.52</v>
      </c>
      <c r="G86" s="29">
        <f t="shared" si="11"/>
        <v>2001.04</v>
      </c>
      <c r="H86" s="203">
        <f t="shared" si="8"/>
        <v>99.826392353281577</v>
      </c>
    </row>
    <row r="87" spans="2:8" ht="70.5" customHeight="1">
      <c r="B87" s="83"/>
      <c r="C87" s="69"/>
      <c r="D87" s="43" t="s">
        <v>218</v>
      </c>
      <c r="E87" s="44" t="s">
        <v>219</v>
      </c>
      <c r="F87" s="29">
        <v>2004.52</v>
      </c>
      <c r="G87" s="29">
        <v>2001.04</v>
      </c>
      <c r="H87" s="203">
        <f t="shared" si="8"/>
        <v>99.826392353281577</v>
      </c>
    </row>
    <row r="88" spans="2:8">
      <c r="B88" s="47" t="s">
        <v>220</v>
      </c>
      <c r="C88" s="45"/>
      <c r="D88" s="45"/>
      <c r="E88" s="115" t="s">
        <v>221</v>
      </c>
      <c r="F88" s="109">
        <f>F89+F106</f>
        <v>4316.3</v>
      </c>
      <c r="G88" s="109">
        <f>G89+G106</f>
        <v>4247.8739999999998</v>
      </c>
      <c r="H88" s="124">
        <f t="shared" si="8"/>
        <v>98.414707040752489</v>
      </c>
    </row>
    <row r="89" spans="2:8" ht="30">
      <c r="B89" s="27" t="s">
        <v>222</v>
      </c>
      <c r="C89" s="45"/>
      <c r="D89" s="28"/>
      <c r="E89" s="46" t="s">
        <v>223</v>
      </c>
      <c r="F89" s="29">
        <f t="shared" ref="F89:G90" si="12">F90</f>
        <v>4216.3</v>
      </c>
      <c r="G89" s="29">
        <f t="shared" si="12"/>
        <v>4147.8829999999998</v>
      </c>
      <c r="H89" s="203">
        <f t="shared" si="8"/>
        <v>98.377321348101404</v>
      </c>
    </row>
    <row r="90" spans="2:8" ht="66" customHeight="1">
      <c r="B90" s="42"/>
      <c r="C90" s="69" t="s">
        <v>209</v>
      </c>
      <c r="D90" s="98"/>
      <c r="E90" s="99" t="s">
        <v>210</v>
      </c>
      <c r="F90" s="29">
        <f t="shared" si="12"/>
        <v>4216.3</v>
      </c>
      <c r="G90" s="29">
        <f t="shared" si="12"/>
        <v>4147.8829999999998</v>
      </c>
      <c r="H90" s="203">
        <f t="shared" si="8"/>
        <v>98.377321348101404</v>
      </c>
    </row>
    <row r="91" spans="2:8" ht="45">
      <c r="B91" s="42"/>
      <c r="C91" s="69" t="s">
        <v>224</v>
      </c>
      <c r="D91" s="63"/>
      <c r="E91" s="63" t="s">
        <v>225</v>
      </c>
      <c r="F91" s="29">
        <f>F92+F95</f>
        <v>4216.3</v>
      </c>
      <c r="G91" s="29">
        <f>G92+G95</f>
        <v>4147.8829999999998</v>
      </c>
      <c r="H91" s="203">
        <f t="shared" si="8"/>
        <v>98.377321348101404</v>
      </c>
    </row>
    <row r="92" spans="2:8" ht="42.75" customHeight="1">
      <c r="B92" s="27"/>
      <c r="C92" s="69" t="s">
        <v>226</v>
      </c>
      <c r="D92" s="63"/>
      <c r="E92" s="63" t="s">
        <v>227</v>
      </c>
      <c r="F92" s="29">
        <f t="shared" ref="F92:G93" si="13">F93</f>
        <v>1429.9</v>
      </c>
      <c r="G92" s="29">
        <f t="shared" si="13"/>
        <v>1398.42</v>
      </c>
      <c r="H92" s="203">
        <f t="shared" si="8"/>
        <v>97.798447443877194</v>
      </c>
    </row>
    <row r="93" spans="2:8" ht="48" customHeight="1">
      <c r="B93" s="47"/>
      <c r="C93" s="69" t="s">
        <v>228</v>
      </c>
      <c r="D93" s="73"/>
      <c r="E93" s="99" t="s">
        <v>229</v>
      </c>
      <c r="F93" s="29">
        <f t="shared" si="13"/>
        <v>1429.9</v>
      </c>
      <c r="G93" s="29">
        <f t="shared" si="13"/>
        <v>1398.42</v>
      </c>
      <c r="H93" s="203">
        <f t="shared" si="8"/>
        <v>97.798447443877194</v>
      </c>
    </row>
    <row r="94" spans="2:8" ht="47.25" customHeight="1">
      <c r="B94" s="47"/>
      <c r="C94" s="69"/>
      <c r="D94" s="43" t="s">
        <v>155</v>
      </c>
      <c r="E94" s="74" t="s">
        <v>156</v>
      </c>
      <c r="F94" s="29">
        <v>1429.9</v>
      </c>
      <c r="G94" s="29">
        <v>1398.42</v>
      </c>
      <c r="H94" s="203">
        <f t="shared" si="8"/>
        <v>97.798447443877194</v>
      </c>
    </row>
    <row r="95" spans="2:8" ht="64.5" customHeight="1">
      <c r="B95" s="47"/>
      <c r="C95" s="69" t="s">
        <v>316</v>
      </c>
      <c r="D95" s="198"/>
      <c r="E95" s="198" t="s">
        <v>317</v>
      </c>
      <c r="F95" s="29">
        <f>F96+F98+F100+F102+F104</f>
        <v>2786.4</v>
      </c>
      <c r="G95" s="29">
        <f>G96+G98+G100+G102+G104</f>
        <v>2749.4630000000002</v>
      </c>
      <c r="H95" s="203">
        <f t="shared" si="8"/>
        <v>98.674382716049394</v>
      </c>
    </row>
    <row r="96" spans="2:8" ht="47.25" customHeight="1">
      <c r="B96" s="47"/>
      <c r="C96" s="69" t="s">
        <v>318</v>
      </c>
      <c r="D96" s="73"/>
      <c r="E96" s="73" t="s">
        <v>319</v>
      </c>
      <c r="F96" s="29">
        <f>F97</f>
        <v>1001.1</v>
      </c>
      <c r="G96" s="29">
        <f>G97</f>
        <v>984.33500000000004</v>
      </c>
      <c r="H96" s="203">
        <f t="shared" si="8"/>
        <v>98.325342123663972</v>
      </c>
    </row>
    <row r="97" spans="2:8" ht="47.25" customHeight="1">
      <c r="B97" s="47"/>
      <c r="C97" s="69"/>
      <c r="D97" s="43" t="s">
        <v>155</v>
      </c>
      <c r="E97" s="74" t="s">
        <v>156</v>
      </c>
      <c r="F97" s="29">
        <v>1001.1</v>
      </c>
      <c r="G97" s="29">
        <v>984.33500000000004</v>
      </c>
      <c r="H97" s="203">
        <f t="shared" si="8"/>
        <v>98.325342123663972</v>
      </c>
    </row>
    <row r="98" spans="2:8" ht="47.25" customHeight="1">
      <c r="B98" s="47"/>
      <c r="C98" s="69" t="s">
        <v>384</v>
      </c>
      <c r="D98" s="43"/>
      <c r="E98" s="74" t="s">
        <v>371</v>
      </c>
      <c r="F98" s="77">
        <f>F99</f>
        <v>905.1</v>
      </c>
      <c r="G98" s="77">
        <f>G99</f>
        <v>900.33600000000001</v>
      </c>
      <c r="H98" s="203">
        <f t="shared" si="8"/>
        <v>99.473649320517069</v>
      </c>
    </row>
    <row r="99" spans="2:8" ht="47.25" customHeight="1">
      <c r="B99" s="47"/>
      <c r="C99" s="69"/>
      <c r="D99" s="43" t="s">
        <v>155</v>
      </c>
      <c r="E99" s="74" t="s">
        <v>156</v>
      </c>
      <c r="F99" s="77">
        <v>905.1</v>
      </c>
      <c r="G99" s="29">
        <v>900.33600000000001</v>
      </c>
      <c r="H99" s="203">
        <f t="shared" si="8"/>
        <v>99.473649320517069</v>
      </c>
    </row>
    <row r="100" spans="2:8" ht="47.25" customHeight="1">
      <c r="B100" s="47"/>
      <c r="C100" s="69" t="s">
        <v>385</v>
      </c>
      <c r="D100" s="43"/>
      <c r="E100" s="74" t="s">
        <v>386</v>
      </c>
      <c r="F100" s="77">
        <f>F101</f>
        <v>780.2</v>
      </c>
      <c r="G100" s="77">
        <f>G101</f>
        <v>776.09299999999996</v>
      </c>
      <c r="H100" s="203">
        <f t="shared" si="8"/>
        <v>99.473596513714426</v>
      </c>
    </row>
    <row r="101" spans="2:8" ht="47.25" customHeight="1">
      <c r="B101" s="47"/>
      <c r="C101" s="69"/>
      <c r="D101" s="43" t="s">
        <v>155</v>
      </c>
      <c r="E101" s="74" t="s">
        <v>156</v>
      </c>
      <c r="F101" s="77">
        <v>780.2</v>
      </c>
      <c r="G101" s="29">
        <v>776.09299999999996</v>
      </c>
      <c r="H101" s="203">
        <f t="shared" si="8"/>
        <v>99.473596513714426</v>
      </c>
    </row>
    <row r="102" spans="2:8" ht="47.25" customHeight="1">
      <c r="B102" s="47"/>
      <c r="C102" s="69" t="s">
        <v>387</v>
      </c>
      <c r="D102" s="43"/>
      <c r="E102" s="74" t="s">
        <v>388</v>
      </c>
      <c r="F102" s="77">
        <f>F103</f>
        <v>50</v>
      </c>
      <c r="G102" s="77">
        <f>G103</f>
        <v>41.063000000000002</v>
      </c>
      <c r="H102" s="203">
        <f t="shared" si="8"/>
        <v>82.126000000000005</v>
      </c>
    </row>
    <row r="103" spans="2:8" ht="47.25" customHeight="1">
      <c r="B103" s="47"/>
      <c r="C103" s="69"/>
      <c r="D103" s="43" t="s">
        <v>155</v>
      </c>
      <c r="E103" s="74" t="s">
        <v>156</v>
      </c>
      <c r="F103" s="77">
        <v>50</v>
      </c>
      <c r="G103" s="29">
        <v>41.063000000000002</v>
      </c>
      <c r="H103" s="203">
        <f t="shared" si="8"/>
        <v>82.126000000000005</v>
      </c>
    </row>
    <row r="104" spans="2:8" ht="47.25" customHeight="1">
      <c r="B104" s="47"/>
      <c r="C104" s="69" t="s">
        <v>389</v>
      </c>
      <c r="D104" s="43"/>
      <c r="E104" s="74" t="s">
        <v>390</v>
      </c>
      <c r="F104" s="77">
        <f>F105</f>
        <v>50</v>
      </c>
      <c r="G104" s="77">
        <f>G105</f>
        <v>47.636000000000003</v>
      </c>
      <c r="H104" s="203">
        <f t="shared" si="8"/>
        <v>95.272000000000006</v>
      </c>
    </row>
    <row r="105" spans="2:8" ht="47.25" customHeight="1">
      <c r="B105" s="47"/>
      <c r="C105" s="69"/>
      <c r="D105" s="43" t="s">
        <v>155</v>
      </c>
      <c r="E105" s="74" t="s">
        <v>156</v>
      </c>
      <c r="F105" s="77">
        <v>50</v>
      </c>
      <c r="G105" s="29">
        <v>47.636000000000003</v>
      </c>
      <c r="H105" s="203">
        <f t="shared" si="8"/>
        <v>95.272000000000006</v>
      </c>
    </row>
    <row r="106" spans="2:8" ht="30.75" customHeight="1">
      <c r="B106" s="48" t="s">
        <v>350</v>
      </c>
      <c r="C106" s="69"/>
      <c r="D106" s="43"/>
      <c r="E106" s="74" t="s">
        <v>351</v>
      </c>
      <c r="F106" s="29">
        <f t="shared" ref="F106:G110" si="14">F107</f>
        <v>100</v>
      </c>
      <c r="G106" s="29">
        <f t="shared" si="14"/>
        <v>99.991</v>
      </c>
      <c r="H106" s="203">
        <f t="shared" si="8"/>
        <v>99.991</v>
      </c>
    </row>
    <row r="107" spans="2:8" ht="47.25" customHeight="1">
      <c r="B107" s="47"/>
      <c r="C107" s="69" t="s">
        <v>173</v>
      </c>
      <c r="D107" s="84"/>
      <c r="E107" s="66" t="s">
        <v>174</v>
      </c>
      <c r="F107" s="29">
        <f t="shared" si="14"/>
        <v>100</v>
      </c>
      <c r="G107" s="29">
        <f t="shared" si="14"/>
        <v>99.991</v>
      </c>
      <c r="H107" s="203">
        <f t="shared" si="8"/>
        <v>99.991</v>
      </c>
    </row>
    <row r="108" spans="2:8" ht="47.25" customHeight="1">
      <c r="B108" s="47"/>
      <c r="C108" s="69" t="s">
        <v>320</v>
      </c>
      <c r="D108" s="72"/>
      <c r="E108" s="66" t="s">
        <v>321</v>
      </c>
      <c r="F108" s="29">
        <f t="shared" si="14"/>
        <v>100</v>
      </c>
      <c r="G108" s="29">
        <f t="shared" si="14"/>
        <v>99.991</v>
      </c>
      <c r="H108" s="203">
        <f t="shared" si="8"/>
        <v>99.991</v>
      </c>
    </row>
    <row r="109" spans="2:8" ht="47.25" customHeight="1">
      <c r="B109" s="47"/>
      <c r="C109" s="69" t="s">
        <v>322</v>
      </c>
      <c r="D109" s="63"/>
      <c r="E109" s="63" t="s">
        <v>323</v>
      </c>
      <c r="F109" s="29">
        <f t="shared" si="14"/>
        <v>100</v>
      </c>
      <c r="G109" s="29">
        <f t="shared" si="14"/>
        <v>99.991</v>
      </c>
      <c r="H109" s="203">
        <f t="shared" si="8"/>
        <v>99.991</v>
      </c>
    </row>
    <row r="110" spans="2:8" ht="47.25" customHeight="1">
      <c r="B110" s="47"/>
      <c r="C110" s="69" t="s">
        <v>352</v>
      </c>
      <c r="D110" s="88"/>
      <c r="E110" s="66" t="s">
        <v>353</v>
      </c>
      <c r="F110" s="29">
        <f t="shared" si="14"/>
        <v>100</v>
      </c>
      <c r="G110" s="29">
        <f t="shared" si="14"/>
        <v>99.991</v>
      </c>
      <c r="H110" s="203">
        <f t="shared" si="8"/>
        <v>99.991</v>
      </c>
    </row>
    <row r="111" spans="2:8" ht="47.25" customHeight="1">
      <c r="B111" s="47"/>
      <c r="C111" s="82"/>
      <c r="D111" s="67" t="s">
        <v>155</v>
      </c>
      <c r="E111" s="74" t="s">
        <v>156</v>
      </c>
      <c r="F111" s="29">
        <v>100</v>
      </c>
      <c r="G111" s="29">
        <v>99.991</v>
      </c>
      <c r="H111" s="203">
        <f t="shared" si="8"/>
        <v>99.991</v>
      </c>
    </row>
    <row r="112" spans="2:8" ht="28.5">
      <c r="B112" s="47" t="s">
        <v>230</v>
      </c>
      <c r="C112" s="47"/>
      <c r="D112" s="47"/>
      <c r="E112" s="116" t="s">
        <v>231</v>
      </c>
      <c r="F112" s="109">
        <f>F113+F126</f>
        <v>2749.0529999999999</v>
      </c>
      <c r="G112" s="109">
        <f>G113+G126</f>
        <v>2545.4049999999997</v>
      </c>
      <c r="H112" s="124">
        <f t="shared" si="8"/>
        <v>92.592067159127154</v>
      </c>
    </row>
    <row r="113" spans="2:8">
      <c r="B113" s="48" t="s">
        <v>232</v>
      </c>
      <c r="C113" s="27"/>
      <c r="D113" s="27"/>
      <c r="E113" s="49" t="s">
        <v>233</v>
      </c>
      <c r="F113" s="38">
        <f>F114+F119</f>
        <v>532.096</v>
      </c>
      <c r="G113" s="38">
        <f>G114+G119</f>
        <v>495.70600000000002</v>
      </c>
      <c r="H113" s="203">
        <f t="shared" si="8"/>
        <v>93.161008539812357</v>
      </c>
    </row>
    <row r="114" spans="2:8">
      <c r="B114" s="50"/>
      <c r="C114" s="67" t="s">
        <v>133</v>
      </c>
      <c r="D114" s="67"/>
      <c r="E114" s="68" t="s">
        <v>134</v>
      </c>
      <c r="F114" s="38">
        <f t="shared" ref="F114:G115" si="15">F115</f>
        <v>345.6</v>
      </c>
      <c r="G114" s="38">
        <f t="shared" si="15"/>
        <v>309.20999999999998</v>
      </c>
      <c r="H114" s="203">
        <f t="shared" si="8"/>
        <v>89.4704861111111</v>
      </c>
    </row>
    <row r="115" spans="2:8" ht="51.75" customHeight="1">
      <c r="B115" s="50"/>
      <c r="C115" s="69" t="s">
        <v>169</v>
      </c>
      <c r="D115" s="82"/>
      <c r="E115" s="63" t="s">
        <v>170</v>
      </c>
      <c r="F115" s="29">
        <f t="shared" si="15"/>
        <v>345.6</v>
      </c>
      <c r="G115" s="29">
        <f t="shared" si="15"/>
        <v>309.20999999999998</v>
      </c>
      <c r="H115" s="203">
        <f t="shared" si="8"/>
        <v>89.4704861111111</v>
      </c>
    </row>
    <row r="116" spans="2:8" ht="30">
      <c r="B116" s="50"/>
      <c r="C116" s="69" t="s">
        <v>234</v>
      </c>
      <c r="D116" s="75"/>
      <c r="E116" s="76" t="s">
        <v>235</v>
      </c>
      <c r="F116" s="87">
        <f>F117+F118</f>
        <v>345.6</v>
      </c>
      <c r="G116" s="87">
        <f>G117+G118</f>
        <v>309.20999999999998</v>
      </c>
      <c r="H116" s="203">
        <f t="shared" si="8"/>
        <v>89.4704861111111</v>
      </c>
    </row>
    <row r="117" spans="2:8" ht="48" customHeight="1">
      <c r="B117" s="50"/>
      <c r="C117" s="100"/>
      <c r="D117" s="75" t="s">
        <v>155</v>
      </c>
      <c r="E117" s="74" t="s">
        <v>156</v>
      </c>
      <c r="F117" s="87">
        <v>320.5</v>
      </c>
      <c r="G117" s="87">
        <v>285.14999999999998</v>
      </c>
      <c r="H117" s="203">
        <f t="shared" si="8"/>
        <v>88.970358814352565</v>
      </c>
    </row>
    <row r="118" spans="2:8">
      <c r="B118" s="50"/>
      <c r="C118" s="80"/>
      <c r="D118" s="75" t="s">
        <v>157</v>
      </c>
      <c r="E118" s="76" t="s">
        <v>158</v>
      </c>
      <c r="F118" s="87">
        <v>25.1</v>
      </c>
      <c r="G118" s="87">
        <v>24.06</v>
      </c>
      <c r="H118" s="203">
        <f t="shared" si="8"/>
        <v>95.856573705179272</v>
      </c>
    </row>
    <row r="119" spans="2:8" ht="90">
      <c r="B119" s="50"/>
      <c r="C119" s="69" t="s">
        <v>209</v>
      </c>
      <c r="D119" s="98"/>
      <c r="E119" s="99" t="s">
        <v>210</v>
      </c>
      <c r="F119" s="214">
        <f>F120</f>
        <v>186.49600000000001</v>
      </c>
      <c r="G119" s="214">
        <f>G120</f>
        <v>186.49600000000001</v>
      </c>
      <c r="H119" s="203">
        <f t="shared" si="8"/>
        <v>100</v>
      </c>
    </row>
    <row r="120" spans="2:8" ht="30">
      <c r="B120" s="50"/>
      <c r="C120" s="69" t="s">
        <v>211</v>
      </c>
      <c r="D120" s="63"/>
      <c r="E120" s="63" t="s">
        <v>238</v>
      </c>
      <c r="F120" s="214">
        <f>F121</f>
        <v>186.49600000000001</v>
      </c>
      <c r="G120" s="214">
        <f>G121</f>
        <v>186.49600000000001</v>
      </c>
      <c r="H120" s="203">
        <f t="shared" si="8"/>
        <v>100</v>
      </c>
    </row>
    <row r="121" spans="2:8" ht="60">
      <c r="B121" s="50"/>
      <c r="C121" s="69" t="s">
        <v>391</v>
      </c>
      <c r="D121" s="43"/>
      <c r="E121" s="74" t="s">
        <v>392</v>
      </c>
      <c r="F121" s="214">
        <f>F122+F124</f>
        <v>186.49600000000001</v>
      </c>
      <c r="G121" s="214">
        <f>G122+G124</f>
        <v>186.49600000000001</v>
      </c>
      <c r="H121" s="203">
        <f t="shared" si="8"/>
        <v>100</v>
      </c>
    </row>
    <row r="122" spans="2:8" ht="90">
      <c r="B122" s="50"/>
      <c r="C122" s="69" t="s">
        <v>393</v>
      </c>
      <c r="D122" s="43"/>
      <c r="E122" s="74" t="s">
        <v>394</v>
      </c>
      <c r="F122" s="214">
        <f>F123</f>
        <v>46.625999999999998</v>
      </c>
      <c r="G122" s="214">
        <f>G123</f>
        <v>46.625999999999998</v>
      </c>
      <c r="H122" s="203">
        <f t="shared" si="8"/>
        <v>100</v>
      </c>
    </row>
    <row r="123" spans="2:8" ht="60">
      <c r="B123" s="50"/>
      <c r="C123" s="80"/>
      <c r="D123" s="75" t="s">
        <v>155</v>
      </c>
      <c r="E123" s="74" t="s">
        <v>156</v>
      </c>
      <c r="F123" s="214">
        <v>46.625999999999998</v>
      </c>
      <c r="G123" s="214">
        <v>46.625999999999998</v>
      </c>
      <c r="H123" s="203">
        <f t="shared" si="8"/>
        <v>100</v>
      </c>
    </row>
    <row r="124" spans="2:8" ht="75">
      <c r="B124" s="50"/>
      <c r="C124" s="213" t="s">
        <v>395</v>
      </c>
      <c r="D124" s="75"/>
      <c r="E124" s="74" t="s">
        <v>396</v>
      </c>
      <c r="F124" s="214">
        <f>F125</f>
        <v>139.87</v>
      </c>
      <c r="G124" s="214">
        <f>G125</f>
        <v>139.87</v>
      </c>
      <c r="H124" s="203">
        <f t="shared" si="8"/>
        <v>100</v>
      </c>
    </row>
    <row r="125" spans="2:8" ht="60">
      <c r="B125" s="50"/>
      <c r="C125" s="80"/>
      <c r="D125" s="75" t="s">
        <v>155</v>
      </c>
      <c r="E125" s="74" t="s">
        <v>156</v>
      </c>
      <c r="F125" s="214">
        <v>139.87</v>
      </c>
      <c r="G125" s="214">
        <v>139.87</v>
      </c>
      <c r="H125" s="203">
        <f t="shared" si="8"/>
        <v>100</v>
      </c>
    </row>
    <row r="126" spans="2:8">
      <c r="B126" s="42" t="s">
        <v>236</v>
      </c>
      <c r="C126" s="42"/>
      <c r="D126" s="51"/>
      <c r="E126" s="52" t="s">
        <v>237</v>
      </c>
      <c r="F126" s="29">
        <f>F127+F155</f>
        <v>2216.9569999999999</v>
      </c>
      <c r="G126" s="29">
        <f>G127+G155</f>
        <v>2049.6989999999996</v>
      </c>
      <c r="H126" s="203">
        <f t="shared" si="8"/>
        <v>92.455514473217107</v>
      </c>
    </row>
    <row r="127" spans="2:8" ht="77.25" customHeight="1">
      <c r="B127" s="42"/>
      <c r="C127" s="69" t="s">
        <v>209</v>
      </c>
      <c r="D127" s="98"/>
      <c r="E127" s="99" t="s">
        <v>210</v>
      </c>
      <c r="F127" s="38">
        <f>F128</f>
        <v>1929.7939999999999</v>
      </c>
      <c r="G127" s="38">
        <f>G128</f>
        <v>1762.5359999999998</v>
      </c>
      <c r="H127" s="203">
        <f t="shared" si="8"/>
        <v>91.332857289430891</v>
      </c>
    </row>
    <row r="128" spans="2:8" ht="30">
      <c r="B128" s="42"/>
      <c r="C128" s="69" t="s">
        <v>211</v>
      </c>
      <c r="D128" s="63"/>
      <c r="E128" s="63" t="s">
        <v>238</v>
      </c>
      <c r="F128" s="77">
        <f>F132+F144+F129+F135+F138+F141+F152+F147</f>
        <v>1929.7939999999999</v>
      </c>
      <c r="G128" s="77">
        <f>G132+G144+G129+G135+G138+G141+G152+G147</f>
        <v>1762.5359999999998</v>
      </c>
      <c r="H128" s="203">
        <f t="shared" si="8"/>
        <v>91.332857289430891</v>
      </c>
    </row>
    <row r="129" spans="2:8" ht="30">
      <c r="B129" s="42"/>
      <c r="C129" s="69" t="s">
        <v>326</v>
      </c>
      <c r="D129" s="63"/>
      <c r="E129" s="63" t="s">
        <v>327</v>
      </c>
      <c r="F129" s="77">
        <f>F130</f>
        <v>35</v>
      </c>
      <c r="G129" s="77">
        <f>G130</f>
        <v>12.308</v>
      </c>
      <c r="H129" s="203">
        <f t="shared" si="8"/>
        <v>35.16571428571428</v>
      </c>
    </row>
    <row r="130" spans="2:8" ht="18.75" customHeight="1">
      <c r="B130" s="42"/>
      <c r="C130" s="69" t="s">
        <v>328</v>
      </c>
      <c r="D130" s="73"/>
      <c r="E130" s="73" t="s">
        <v>329</v>
      </c>
      <c r="F130" s="77">
        <f>F131</f>
        <v>35</v>
      </c>
      <c r="G130" s="77">
        <f>G131</f>
        <v>12.308</v>
      </c>
      <c r="H130" s="203">
        <f t="shared" si="8"/>
        <v>35.16571428571428</v>
      </c>
    </row>
    <row r="131" spans="2:8" ht="47.25" customHeight="1">
      <c r="B131" s="42"/>
      <c r="C131" s="69"/>
      <c r="D131" s="43" t="s">
        <v>155</v>
      </c>
      <c r="E131" s="74" t="s">
        <v>156</v>
      </c>
      <c r="F131" s="77">
        <v>35</v>
      </c>
      <c r="G131" s="77">
        <v>12.308</v>
      </c>
      <c r="H131" s="203">
        <f t="shared" si="8"/>
        <v>35.16571428571428</v>
      </c>
    </row>
    <row r="132" spans="2:8" ht="31.5" customHeight="1">
      <c r="B132" s="27"/>
      <c r="C132" s="69" t="s">
        <v>239</v>
      </c>
      <c r="D132" s="63"/>
      <c r="E132" s="63" t="s">
        <v>240</v>
      </c>
      <c r="F132" s="77">
        <f t="shared" ref="F132:G133" si="16">F133</f>
        <v>986.1</v>
      </c>
      <c r="G132" s="77">
        <f t="shared" si="16"/>
        <v>882.70600000000002</v>
      </c>
      <c r="H132" s="203">
        <f t="shared" si="8"/>
        <v>89.514856505425414</v>
      </c>
    </row>
    <row r="133" spans="2:8">
      <c r="B133" s="42"/>
      <c r="C133" s="69" t="s">
        <v>241</v>
      </c>
      <c r="D133" s="73"/>
      <c r="E133" s="73" t="s">
        <v>242</v>
      </c>
      <c r="F133" s="77">
        <f t="shared" si="16"/>
        <v>986.1</v>
      </c>
      <c r="G133" s="77">
        <f t="shared" si="16"/>
        <v>882.70600000000002</v>
      </c>
      <c r="H133" s="203">
        <f t="shared" si="8"/>
        <v>89.514856505425414</v>
      </c>
    </row>
    <row r="134" spans="2:8" ht="43.5" customHeight="1">
      <c r="B134" s="42"/>
      <c r="C134" s="69"/>
      <c r="D134" s="43" t="s">
        <v>155</v>
      </c>
      <c r="E134" s="74" t="s">
        <v>156</v>
      </c>
      <c r="F134" s="77">
        <v>986.1</v>
      </c>
      <c r="G134" s="77">
        <v>882.70600000000002</v>
      </c>
      <c r="H134" s="203">
        <f t="shared" ref="H134:H201" si="17">G134/F134*100</f>
        <v>89.514856505425414</v>
      </c>
    </row>
    <row r="135" spans="2:8" ht="43.5" customHeight="1">
      <c r="B135" s="42"/>
      <c r="C135" s="69" t="s">
        <v>330</v>
      </c>
      <c r="D135" s="43"/>
      <c r="E135" s="74" t="s">
        <v>331</v>
      </c>
      <c r="F135" s="77">
        <f>F136</f>
        <v>451.6</v>
      </c>
      <c r="G135" s="77">
        <f>G136</f>
        <v>437.09399999999999</v>
      </c>
      <c r="H135" s="203">
        <f t="shared" si="17"/>
        <v>96.787865367581929</v>
      </c>
    </row>
    <row r="136" spans="2:8" ht="43.5" customHeight="1">
      <c r="B136" s="42"/>
      <c r="C136" s="69" t="s">
        <v>332</v>
      </c>
      <c r="D136" s="73"/>
      <c r="E136" s="73" t="s">
        <v>333</v>
      </c>
      <c r="F136" s="77">
        <f>F137</f>
        <v>451.6</v>
      </c>
      <c r="G136" s="77">
        <f>G137</f>
        <v>437.09399999999999</v>
      </c>
      <c r="H136" s="203">
        <f t="shared" si="17"/>
        <v>96.787865367581929</v>
      </c>
    </row>
    <row r="137" spans="2:8" ht="43.5" customHeight="1">
      <c r="B137" s="42"/>
      <c r="C137" s="69"/>
      <c r="D137" s="43" t="s">
        <v>155</v>
      </c>
      <c r="E137" s="74" t="s">
        <v>156</v>
      </c>
      <c r="F137" s="77">
        <v>451.6</v>
      </c>
      <c r="G137" s="77">
        <v>437.09399999999999</v>
      </c>
      <c r="H137" s="203">
        <f t="shared" si="17"/>
        <v>96.787865367581929</v>
      </c>
    </row>
    <row r="138" spans="2:8" ht="43.5" customHeight="1">
      <c r="B138" s="42"/>
      <c r="C138" s="69" t="s">
        <v>334</v>
      </c>
      <c r="D138" s="43"/>
      <c r="E138" s="74" t="s">
        <v>335</v>
      </c>
      <c r="F138" s="77">
        <f>F139</f>
        <v>25</v>
      </c>
      <c r="G138" s="77">
        <f>G139</f>
        <v>17.23</v>
      </c>
      <c r="H138" s="203">
        <f t="shared" si="17"/>
        <v>68.92</v>
      </c>
    </row>
    <row r="139" spans="2:8" ht="43.5" customHeight="1">
      <c r="B139" s="42"/>
      <c r="C139" s="69" t="s">
        <v>336</v>
      </c>
      <c r="D139" s="43"/>
      <c r="E139" s="74" t="s">
        <v>337</v>
      </c>
      <c r="F139" s="77">
        <f>F140</f>
        <v>25</v>
      </c>
      <c r="G139" s="77">
        <f>G140</f>
        <v>17.23</v>
      </c>
      <c r="H139" s="203">
        <f t="shared" si="17"/>
        <v>68.92</v>
      </c>
    </row>
    <row r="140" spans="2:8" ht="43.5" customHeight="1">
      <c r="B140" s="42"/>
      <c r="C140" s="69"/>
      <c r="D140" s="43" t="s">
        <v>155</v>
      </c>
      <c r="E140" s="74" t="s">
        <v>156</v>
      </c>
      <c r="F140" s="77">
        <v>25</v>
      </c>
      <c r="G140" s="77">
        <v>17.23</v>
      </c>
      <c r="H140" s="203">
        <f t="shared" si="17"/>
        <v>68.92</v>
      </c>
    </row>
    <row r="141" spans="2:8" ht="43.5" customHeight="1">
      <c r="B141" s="42"/>
      <c r="C141" s="69" t="s">
        <v>338</v>
      </c>
      <c r="D141" s="43"/>
      <c r="E141" s="74" t="s">
        <v>339</v>
      </c>
      <c r="F141" s="77">
        <f>F142</f>
        <v>26.2</v>
      </c>
      <c r="G141" s="77">
        <f>G142</f>
        <v>24.071999999999999</v>
      </c>
      <c r="H141" s="203">
        <f t="shared" si="17"/>
        <v>91.877862595419842</v>
      </c>
    </row>
    <row r="142" spans="2:8" ht="43.5" customHeight="1">
      <c r="B142" s="42"/>
      <c r="C142" s="69" t="s">
        <v>340</v>
      </c>
      <c r="D142" s="43"/>
      <c r="E142" s="74" t="s">
        <v>341</v>
      </c>
      <c r="F142" s="77">
        <f>F143</f>
        <v>26.2</v>
      </c>
      <c r="G142" s="77">
        <f>G143</f>
        <v>24.071999999999999</v>
      </c>
      <c r="H142" s="203">
        <f t="shared" si="17"/>
        <v>91.877862595419842</v>
      </c>
    </row>
    <row r="143" spans="2:8" ht="43.5" customHeight="1">
      <c r="B143" s="42"/>
      <c r="C143" s="69"/>
      <c r="D143" s="43" t="s">
        <v>155</v>
      </c>
      <c r="E143" s="74" t="s">
        <v>156</v>
      </c>
      <c r="F143" s="77">
        <v>26.2</v>
      </c>
      <c r="G143" s="77">
        <v>24.071999999999999</v>
      </c>
      <c r="H143" s="203">
        <f t="shared" si="17"/>
        <v>91.877862595419842</v>
      </c>
    </row>
    <row r="144" spans="2:8" ht="45">
      <c r="B144" s="42"/>
      <c r="C144" s="69" t="s">
        <v>243</v>
      </c>
      <c r="D144" s="43"/>
      <c r="E144" s="74" t="s">
        <v>244</v>
      </c>
      <c r="F144" s="77">
        <f t="shared" ref="F144:G145" si="18">F145</f>
        <v>47</v>
      </c>
      <c r="G144" s="77">
        <f t="shared" si="18"/>
        <v>34.731999999999999</v>
      </c>
      <c r="H144" s="203">
        <f t="shared" si="17"/>
        <v>73.897872340425536</v>
      </c>
    </row>
    <row r="145" spans="2:8" ht="30">
      <c r="B145" s="42"/>
      <c r="C145" s="69" t="s">
        <v>245</v>
      </c>
      <c r="D145" s="43"/>
      <c r="E145" s="74" t="s">
        <v>246</v>
      </c>
      <c r="F145" s="77">
        <f t="shared" si="18"/>
        <v>47</v>
      </c>
      <c r="G145" s="77">
        <f t="shared" si="18"/>
        <v>34.731999999999999</v>
      </c>
      <c r="H145" s="203">
        <f t="shared" si="17"/>
        <v>73.897872340425536</v>
      </c>
    </row>
    <row r="146" spans="2:8" ht="42.75" customHeight="1">
      <c r="B146" s="42"/>
      <c r="C146" s="69"/>
      <c r="D146" s="43" t="s">
        <v>155</v>
      </c>
      <c r="E146" s="74" t="s">
        <v>156</v>
      </c>
      <c r="F146" s="77">
        <v>47</v>
      </c>
      <c r="G146" s="77">
        <v>34.731999999999999</v>
      </c>
      <c r="H146" s="203">
        <f t="shared" si="17"/>
        <v>73.897872340425536</v>
      </c>
    </row>
    <row r="147" spans="2:8" ht="42.75" customHeight="1">
      <c r="B147" s="42"/>
      <c r="C147" s="69" t="s">
        <v>391</v>
      </c>
      <c r="D147" s="43"/>
      <c r="E147" s="74" t="s">
        <v>392</v>
      </c>
      <c r="F147" s="77">
        <f>F148+F150</f>
        <v>338.89400000000001</v>
      </c>
      <c r="G147" s="77">
        <f>G148+G150</f>
        <v>338.89400000000001</v>
      </c>
      <c r="H147" s="203">
        <f t="shared" si="17"/>
        <v>100</v>
      </c>
    </row>
    <row r="148" spans="2:8" ht="42.75" customHeight="1">
      <c r="B148" s="42"/>
      <c r="C148" s="69" t="s">
        <v>393</v>
      </c>
      <c r="D148" s="43"/>
      <c r="E148" s="74" t="s">
        <v>394</v>
      </c>
      <c r="F148" s="77">
        <f>F149</f>
        <v>84.724000000000004</v>
      </c>
      <c r="G148" s="77">
        <f>G149</f>
        <v>84.724000000000004</v>
      </c>
      <c r="H148" s="203">
        <f t="shared" si="17"/>
        <v>100</v>
      </c>
    </row>
    <row r="149" spans="2:8" ht="42.75" customHeight="1">
      <c r="B149" s="42"/>
      <c r="C149" s="69"/>
      <c r="D149" s="43" t="s">
        <v>155</v>
      </c>
      <c r="E149" s="74" t="s">
        <v>156</v>
      </c>
      <c r="F149" s="77">
        <v>84.724000000000004</v>
      </c>
      <c r="G149" s="77">
        <v>84.724000000000004</v>
      </c>
      <c r="H149" s="203">
        <f t="shared" si="17"/>
        <v>100</v>
      </c>
    </row>
    <row r="150" spans="2:8" ht="42.75" customHeight="1">
      <c r="B150" s="42"/>
      <c r="C150" s="213" t="s">
        <v>395</v>
      </c>
      <c r="D150" s="43"/>
      <c r="E150" s="74" t="s">
        <v>396</v>
      </c>
      <c r="F150" s="77">
        <f>F151</f>
        <v>254.17</v>
      </c>
      <c r="G150" s="77">
        <f>G151</f>
        <v>254.17</v>
      </c>
      <c r="H150" s="203">
        <f t="shared" si="17"/>
        <v>100</v>
      </c>
    </row>
    <row r="151" spans="2:8" ht="42.75" customHeight="1">
      <c r="B151" s="42"/>
      <c r="C151" s="69"/>
      <c r="D151" s="43" t="s">
        <v>155</v>
      </c>
      <c r="E151" s="74" t="s">
        <v>156</v>
      </c>
      <c r="F151" s="77">
        <v>254.17</v>
      </c>
      <c r="G151" s="77">
        <v>254.17</v>
      </c>
      <c r="H151" s="203">
        <f t="shared" si="17"/>
        <v>100</v>
      </c>
    </row>
    <row r="152" spans="2:8" ht="42.75" customHeight="1">
      <c r="B152" s="42"/>
      <c r="C152" s="69" t="s">
        <v>342</v>
      </c>
      <c r="D152" s="43"/>
      <c r="E152" s="74" t="s">
        <v>343</v>
      </c>
      <c r="F152" s="77">
        <f>F153</f>
        <v>20</v>
      </c>
      <c r="G152" s="77">
        <f>G153</f>
        <v>15.5</v>
      </c>
      <c r="H152" s="203">
        <f t="shared" si="17"/>
        <v>77.5</v>
      </c>
    </row>
    <row r="153" spans="2:8" ht="42.75" customHeight="1">
      <c r="B153" s="42"/>
      <c r="C153" s="69" t="s">
        <v>344</v>
      </c>
      <c r="D153" s="43"/>
      <c r="E153" s="74" t="s">
        <v>345</v>
      </c>
      <c r="F153" s="77">
        <f>F154</f>
        <v>20</v>
      </c>
      <c r="G153" s="77">
        <f>G154</f>
        <v>15.5</v>
      </c>
      <c r="H153" s="203">
        <f t="shared" si="17"/>
        <v>77.5</v>
      </c>
    </row>
    <row r="154" spans="2:8" ht="42.75" customHeight="1">
      <c r="B154" s="42"/>
      <c r="C154" s="69"/>
      <c r="D154" s="43" t="s">
        <v>155</v>
      </c>
      <c r="E154" s="74" t="s">
        <v>156</v>
      </c>
      <c r="F154" s="77">
        <v>20</v>
      </c>
      <c r="G154" s="77">
        <v>15.5</v>
      </c>
      <c r="H154" s="203">
        <f t="shared" si="17"/>
        <v>77.5</v>
      </c>
    </row>
    <row r="155" spans="2:8" ht="42.75" customHeight="1">
      <c r="B155" s="42"/>
      <c r="C155" s="69" t="s">
        <v>147</v>
      </c>
      <c r="D155" s="71"/>
      <c r="E155" s="66" t="s">
        <v>148</v>
      </c>
      <c r="F155" s="77">
        <f t="shared" ref="F155:G158" si="19">F156</f>
        <v>287.16300000000001</v>
      </c>
      <c r="G155" s="77">
        <f t="shared" si="19"/>
        <v>287.16300000000001</v>
      </c>
      <c r="H155" s="203">
        <f t="shared" si="17"/>
        <v>100</v>
      </c>
    </row>
    <row r="156" spans="2:8" ht="42.75" customHeight="1">
      <c r="B156" s="42"/>
      <c r="C156" s="69" t="s">
        <v>149</v>
      </c>
      <c r="D156" s="72"/>
      <c r="E156" s="63" t="s">
        <v>150</v>
      </c>
      <c r="F156" s="77">
        <f t="shared" si="19"/>
        <v>287.16300000000001</v>
      </c>
      <c r="G156" s="77">
        <f t="shared" si="19"/>
        <v>287.16300000000001</v>
      </c>
      <c r="H156" s="203">
        <f t="shared" si="17"/>
        <v>100</v>
      </c>
    </row>
    <row r="157" spans="2:8" ht="42.75" customHeight="1">
      <c r="B157" s="42"/>
      <c r="C157" s="69" t="s">
        <v>151</v>
      </c>
      <c r="D157" s="63"/>
      <c r="E157" s="63" t="s">
        <v>152</v>
      </c>
      <c r="F157" s="77">
        <f t="shared" si="19"/>
        <v>287.16300000000001</v>
      </c>
      <c r="G157" s="77">
        <f t="shared" si="19"/>
        <v>287.16300000000001</v>
      </c>
      <c r="H157" s="203">
        <f t="shared" si="17"/>
        <v>100</v>
      </c>
    </row>
    <row r="158" spans="2:8" ht="42.75" customHeight="1">
      <c r="B158" s="42"/>
      <c r="C158" s="69" t="s">
        <v>153</v>
      </c>
      <c r="D158" s="73"/>
      <c r="E158" s="73" t="s">
        <v>154</v>
      </c>
      <c r="F158" s="77">
        <f t="shared" si="19"/>
        <v>287.16300000000001</v>
      </c>
      <c r="G158" s="77">
        <f t="shared" si="19"/>
        <v>287.16300000000001</v>
      </c>
      <c r="H158" s="203">
        <f t="shared" si="17"/>
        <v>100</v>
      </c>
    </row>
    <row r="159" spans="2:8" ht="42.75" customHeight="1">
      <c r="B159" s="42"/>
      <c r="C159" s="69"/>
      <c r="D159" s="67" t="s">
        <v>155</v>
      </c>
      <c r="E159" s="74" t="s">
        <v>156</v>
      </c>
      <c r="F159" s="77">
        <v>287.16300000000001</v>
      </c>
      <c r="G159" s="77">
        <v>287.16300000000001</v>
      </c>
      <c r="H159" s="203">
        <f t="shared" si="17"/>
        <v>100</v>
      </c>
    </row>
    <row r="160" spans="2:8">
      <c r="B160" s="117" t="s">
        <v>247</v>
      </c>
      <c r="C160" s="118"/>
      <c r="D160" s="119"/>
      <c r="E160" s="120" t="s">
        <v>248</v>
      </c>
      <c r="F160" s="121">
        <f t="shared" ref="F160:G161" si="20">F161</f>
        <v>5421.3440000000001</v>
      </c>
      <c r="G160" s="121">
        <f t="shared" si="20"/>
        <v>5230.3999999999996</v>
      </c>
      <c r="H160" s="124">
        <f t="shared" si="17"/>
        <v>96.477921342014071</v>
      </c>
    </row>
    <row r="161" spans="2:8">
      <c r="B161" s="51" t="s">
        <v>249</v>
      </c>
      <c r="C161" s="69"/>
      <c r="D161" s="43"/>
      <c r="E161" s="93" t="s">
        <v>250</v>
      </c>
      <c r="F161" s="77">
        <f t="shared" si="20"/>
        <v>5421.3440000000001</v>
      </c>
      <c r="G161" s="77">
        <f t="shared" si="20"/>
        <v>5230.3999999999996</v>
      </c>
      <c r="H161" s="203">
        <f t="shared" si="17"/>
        <v>96.477921342014071</v>
      </c>
    </row>
    <row r="162" spans="2:8" ht="60">
      <c r="B162" s="51"/>
      <c r="C162" s="69" t="s">
        <v>251</v>
      </c>
      <c r="D162" s="101"/>
      <c r="E162" s="102" t="s">
        <v>252</v>
      </c>
      <c r="F162" s="77">
        <f>F163+F182</f>
        <v>5421.3440000000001</v>
      </c>
      <c r="G162" s="77">
        <f>G163+G182</f>
        <v>5230.3999999999996</v>
      </c>
      <c r="H162" s="203">
        <f t="shared" si="17"/>
        <v>96.477921342014071</v>
      </c>
    </row>
    <row r="163" spans="2:8" ht="30">
      <c r="B163" s="51"/>
      <c r="C163" s="69" t="s">
        <v>253</v>
      </c>
      <c r="D163" s="101"/>
      <c r="E163" s="103" t="s">
        <v>254</v>
      </c>
      <c r="F163" s="77">
        <f>F173+F176+F179+F164</f>
        <v>5403.8440000000001</v>
      </c>
      <c r="G163" s="77">
        <f>G173+G176+G179+G164</f>
        <v>5230.3999999999996</v>
      </c>
      <c r="H163" s="203">
        <f t="shared" si="17"/>
        <v>96.790358863061172</v>
      </c>
    </row>
    <row r="164" spans="2:8" ht="60">
      <c r="B164" s="51"/>
      <c r="C164" s="69" t="s">
        <v>346</v>
      </c>
      <c r="D164" s="103"/>
      <c r="E164" s="66" t="s">
        <v>347</v>
      </c>
      <c r="F164" s="77">
        <f>F167+F165+F169+F171</f>
        <v>696.64400000000001</v>
      </c>
      <c r="G164" s="77">
        <f>G167+G165+G169+G171</f>
        <v>524.20000000000005</v>
      </c>
      <c r="H164" s="203">
        <f t="shared" si="17"/>
        <v>75.24646734917691</v>
      </c>
    </row>
    <row r="165" spans="2:8" ht="45">
      <c r="B165" s="51"/>
      <c r="C165" s="69" t="s">
        <v>397</v>
      </c>
      <c r="D165" s="73"/>
      <c r="E165" s="73" t="s">
        <v>398</v>
      </c>
      <c r="F165" s="77">
        <f>F166</f>
        <v>10.8</v>
      </c>
      <c r="G165" s="77">
        <f>G166</f>
        <v>10.8</v>
      </c>
      <c r="H165" s="203">
        <f t="shared" si="17"/>
        <v>100</v>
      </c>
    </row>
    <row r="166" spans="2:8" ht="60">
      <c r="B166" s="51"/>
      <c r="C166" s="69"/>
      <c r="D166" s="67" t="s">
        <v>218</v>
      </c>
      <c r="E166" s="53" t="s">
        <v>219</v>
      </c>
      <c r="F166" s="77">
        <v>10.8</v>
      </c>
      <c r="G166" s="77">
        <v>10.8</v>
      </c>
      <c r="H166" s="203">
        <f t="shared" si="17"/>
        <v>100</v>
      </c>
    </row>
    <row r="167" spans="2:8" ht="30">
      <c r="B167" s="51"/>
      <c r="C167" s="69" t="s">
        <v>348</v>
      </c>
      <c r="D167" s="67"/>
      <c r="E167" s="74" t="s">
        <v>349</v>
      </c>
      <c r="F167" s="77">
        <f>F168</f>
        <v>483.4</v>
      </c>
      <c r="G167" s="77">
        <f>G168</f>
        <v>483.4</v>
      </c>
      <c r="H167" s="203">
        <f t="shared" si="17"/>
        <v>100</v>
      </c>
    </row>
    <row r="168" spans="2:8" ht="60">
      <c r="B168" s="51"/>
      <c r="C168" s="69"/>
      <c r="D168" s="67" t="s">
        <v>218</v>
      </c>
      <c r="E168" s="53" t="s">
        <v>219</v>
      </c>
      <c r="F168" s="77">
        <v>483.4</v>
      </c>
      <c r="G168" s="77">
        <v>483.4</v>
      </c>
      <c r="H168" s="203">
        <f t="shared" si="17"/>
        <v>100</v>
      </c>
    </row>
    <row r="169" spans="2:8" ht="30">
      <c r="B169" s="51"/>
      <c r="C169" s="69" t="s">
        <v>399</v>
      </c>
      <c r="D169" s="67"/>
      <c r="E169" s="53" t="s">
        <v>400</v>
      </c>
      <c r="F169" s="77">
        <f>F170</f>
        <v>30</v>
      </c>
      <c r="G169" s="77">
        <f>G170</f>
        <v>30</v>
      </c>
      <c r="H169" s="203">
        <f t="shared" si="17"/>
        <v>100</v>
      </c>
    </row>
    <row r="170" spans="2:8" ht="60">
      <c r="B170" s="51"/>
      <c r="C170" s="69"/>
      <c r="D170" s="67" t="s">
        <v>218</v>
      </c>
      <c r="E170" s="53" t="s">
        <v>219</v>
      </c>
      <c r="F170" s="77">
        <v>30</v>
      </c>
      <c r="G170" s="77">
        <v>30</v>
      </c>
      <c r="H170" s="203">
        <f t="shared" si="17"/>
        <v>100</v>
      </c>
    </row>
    <row r="171" spans="2:8">
      <c r="B171" s="51"/>
      <c r="C171" s="213" t="s">
        <v>401</v>
      </c>
      <c r="D171" s="67"/>
      <c r="E171" s="53" t="s">
        <v>402</v>
      </c>
      <c r="F171" s="77">
        <f>F172</f>
        <v>172.44399999999999</v>
      </c>
      <c r="G171" s="77">
        <f>G172</f>
        <v>0</v>
      </c>
      <c r="H171" s="203">
        <f t="shared" si="17"/>
        <v>0</v>
      </c>
    </row>
    <row r="172" spans="2:8" ht="60">
      <c r="B172" s="51"/>
      <c r="C172" s="69"/>
      <c r="D172" s="67" t="s">
        <v>218</v>
      </c>
      <c r="E172" s="53" t="s">
        <v>219</v>
      </c>
      <c r="F172" s="77">
        <v>172.44399999999999</v>
      </c>
      <c r="G172" s="77"/>
      <c r="H172" s="203">
        <f t="shared" si="17"/>
        <v>0</v>
      </c>
    </row>
    <row r="173" spans="2:8" ht="105">
      <c r="B173" s="51"/>
      <c r="C173" s="69" t="s">
        <v>255</v>
      </c>
      <c r="D173" s="104"/>
      <c r="E173" s="104" t="s">
        <v>256</v>
      </c>
      <c r="F173" s="87">
        <f t="shared" ref="F173:G174" si="21">F174</f>
        <v>6</v>
      </c>
      <c r="G173" s="87">
        <f t="shared" si="21"/>
        <v>5</v>
      </c>
      <c r="H173" s="203">
        <f t="shared" si="17"/>
        <v>83.333333333333343</v>
      </c>
    </row>
    <row r="174" spans="2:8" ht="62.25" customHeight="1">
      <c r="B174" s="51"/>
      <c r="C174" s="69" t="s">
        <v>257</v>
      </c>
      <c r="D174" s="73"/>
      <c r="E174" s="73" t="s">
        <v>258</v>
      </c>
      <c r="F174" s="87">
        <f t="shared" si="21"/>
        <v>6</v>
      </c>
      <c r="G174" s="87">
        <f t="shared" si="21"/>
        <v>5</v>
      </c>
      <c r="H174" s="203">
        <f t="shared" si="17"/>
        <v>83.333333333333343</v>
      </c>
    </row>
    <row r="175" spans="2:8" ht="62.25" customHeight="1">
      <c r="B175" s="51"/>
      <c r="C175" s="69"/>
      <c r="D175" s="43" t="s">
        <v>218</v>
      </c>
      <c r="E175" s="53" t="s">
        <v>219</v>
      </c>
      <c r="F175" s="87">
        <v>6</v>
      </c>
      <c r="G175" s="87">
        <v>5</v>
      </c>
      <c r="H175" s="203">
        <f t="shared" si="17"/>
        <v>83.333333333333343</v>
      </c>
    </row>
    <row r="176" spans="2:8" ht="60" customHeight="1">
      <c r="B176" s="51"/>
      <c r="C176" s="69" t="s">
        <v>259</v>
      </c>
      <c r="D176" s="104"/>
      <c r="E176" s="104" t="s">
        <v>260</v>
      </c>
      <c r="F176" s="87">
        <f t="shared" ref="F176:G177" si="22">F177</f>
        <v>3661.2</v>
      </c>
      <c r="G176" s="87">
        <f t="shared" si="22"/>
        <v>3661.2</v>
      </c>
      <c r="H176" s="203">
        <f t="shared" si="17"/>
        <v>100</v>
      </c>
    </row>
    <row r="177" spans="2:8" ht="62.25" customHeight="1">
      <c r="B177" s="51"/>
      <c r="C177" s="69" t="s">
        <v>261</v>
      </c>
      <c r="D177" s="88"/>
      <c r="E177" s="88" t="s">
        <v>262</v>
      </c>
      <c r="F177" s="87">
        <f t="shared" si="22"/>
        <v>3661.2</v>
      </c>
      <c r="G177" s="87">
        <f t="shared" si="22"/>
        <v>3661.2</v>
      </c>
      <c r="H177" s="203">
        <f t="shared" si="17"/>
        <v>100</v>
      </c>
    </row>
    <row r="178" spans="2:8" ht="46.5" customHeight="1">
      <c r="B178" s="51"/>
      <c r="C178" s="69"/>
      <c r="D178" s="43" t="s">
        <v>218</v>
      </c>
      <c r="E178" s="53" t="s">
        <v>219</v>
      </c>
      <c r="F178" s="87">
        <v>3661.2</v>
      </c>
      <c r="G178" s="87">
        <v>3661.2</v>
      </c>
      <c r="H178" s="203">
        <f t="shared" si="17"/>
        <v>100</v>
      </c>
    </row>
    <row r="179" spans="2:8" ht="75">
      <c r="B179" s="51"/>
      <c r="C179" s="69" t="s">
        <v>263</v>
      </c>
      <c r="D179" s="43"/>
      <c r="E179" s="53" t="s">
        <v>264</v>
      </c>
      <c r="F179" s="87">
        <f t="shared" ref="F179:G180" si="23">F180</f>
        <v>1040</v>
      </c>
      <c r="G179" s="87">
        <f t="shared" si="23"/>
        <v>1040</v>
      </c>
      <c r="H179" s="203">
        <f t="shared" si="17"/>
        <v>100</v>
      </c>
    </row>
    <row r="180" spans="2:8" ht="70.5" customHeight="1">
      <c r="B180" s="42"/>
      <c r="C180" s="69" t="s">
        <v>265</v>
      </c>
      <c r="D180" s="88"/>
      <c r="E180" s="88" t="s">
        <v>262</v>
      </c>
      <c r="F180" s="87">
        <f t="shared" si="23"/>
        <v>1040</v>
      </c>
      <c r="G180" s="87">
        <f t="shared" si="23"/>
        <v>1040</v>
      </c>
      <c r="H180" s="203">
        <f t="shared" si="17"/>
        <v>100</v>
      </c>
    </row>
    <row r="181" spans="2:8" ht="60">
      <c r="B181" s="42"/>
      <c r="C181" s="69"/>
      <c r="D181" s="43" t="s">
        <v>218</v>
      </c>
      <c r="E181" s="53" t="s">
        <v>219</v>
      </c>
      <c r="F181" s="87">
        <v>1040</v>
      </c>
      <c r="G181" s="87">
        <v>1040</v>
      </c>
      <c r="H181" s="203">
        <f t="shared" si="17"/>
        <v>100</v>
      </c>
    </row>
    <row r="182" spans="2:8">
      <c r="B182" s="42"/>
      <c r="C182" s="69" t="s">
        <v>266</v>
      </c>
      <c r="D182" s="105"/>
      <c r="E182" s="105" t="s">
        <v>267</v>
      </c>
      <c r="F182" s="87">
        <f>F183+F186</f>
        <v>17.5</v>
      </c>
      <c r="G182" s="87">
        <f>G183+G186</f>
        <v>0</v>
      </c>
      <c r="H182" s="203">
        <f t="shared" si="17"/>
        <v>0</v>
      </c>
    </row>
    <row r="183" spans="2:8" ht="61.5" customHeight="1">
      <c r="B183" s="42"/>
      <c r="C183" s="69" t="s">
        <v>268</v>
      </c>
      <c r="D183" s="104"/>
      <c r="E183" s="104" t="s">
        <v>269</v>
      </c>
      <c r="F183" s="87">
        <f t="shared" ref="F183:G184" si="24">F184</f>
        <v>10</v>
      </c>
      <c r="G183" s="87">
        <f t="shared" si="24"/>
        <v>0</v>
      </c>
      <c r="H183" s="203">
        <f t="shared" si="17"/>
        <v>0</v>
      </c>
    </row>
    <row r="184" spans="2:8" ht="87" customHeight="1">
      <c r="B184" s="42"/>
      <c r="C184" s="69" t="s">
        <v>270</v>
      </c>
      <c r="D184" s="73"/>
      <c r="E184" s="73" t="s">
        <v>271</v>
      </c>
      <c r="F184" s="87">
        <f t="shared" si="24"/>
        <v>10</v>
      </c>
      <c r="G184" s="87">
        <f t="shared" si="24"/>
        <v>0</v>
      </c>
      <c r="H184" s="203">
        <f t="shared" si="17"/>
        <v>0</v>
      </c>
    </row>
    <row r="185" spans="2:8" ht="44.25" customHeight="1">
      <c r="B185" s="42"/>
      <c r="C185" s="69"/>
      <c r="D185" s="43" t="s">
        <v>218</v>
      </c>
      <c r="E185" s="53" t="s">
        <v>219</v>
      </c>
      <c r="F185" s="87">
        <v>10</v>
      </c>
      <c r="G185" s="87">
        <v>0</v>
      </c>
      <c r="H185" s="203">
        <f t="shared" si="17"/>
        <v>0</v>
      </c>
    </row>
    <row r="186" spans="2:8" ht="75">
      <c r="B186" s="42"/>
      <c r="C186" s="69" t="s">
        <v>272</v>
      </c>
      <c r="D186" s="104"/>
      <c r="E186" s="104" t="s">
        <v>273</v>
      </c>
      <c r="F186" s="87">
        <f t="shared" ref="F186:G187" si="25">F187</f>
        <v>7.5</v>
      </c>
      <c r="G186" s="87">
        <f t="shared" si="25"/>
        <v>0</v>
      </c>
      <c r="H186" s="203">
        <f t="shared" si="17"/>
        <v>0</v>
      </c>
    </row>
    <row r="187" spans="2:8" ht="48" customHeight="1">
      <c r="B187" s="42"/>
      <c r="C187" s="69" t="s">
        <v>274</v>
      </c>
      <c r="D187" s="104"/>
      <c r="E187" s="73" t="s">
        <v>275</v>
      </c>
      <c r="F187" s="87">
        <f t="shared" si="25"/>
        <v>7.5</v>
      </c>
      <c r="G187" s="87">
        <f t="shared" si="25"/>
        <v>0</v>
      </c>
      <c r="H187" s="203">
        <f t="shared" si="17"/>
        <v>0</v>
      </c>
    </row>
    <row r="188" spans="2:8" ht="48.75" customHeight="1">
      <c r="B188" s="42"/>
      <c r="C188" s="69"/>
      <c r="D188" s="106" t="s">
        <v>218</v>
      </c>
      <c r="E188" s="53" t="s">
        <v>219</v>
      </c>
      <c r="F188" s="87">
        <v>7.5</v>
      </c>
      <c r="G188" s="87">
        <v>0</v>
      </c>
      <c r="H188" s="203">
        <f t="shared" si="17"/>
        <v>0</v>
      </c>
    </row>
    <row r="189" spans="2:8" ht="16.5" customHeight="1">
      <c r="B189" s="117" t="s">
        <v>354</v>
      </c>
      <c r="C189" s="118"/>
      <c r="D189" s="200"/>
      <c r="E189" s="201" t="s">
        <v>355</v>
      </c>
      <c r="F189" s="121">
        <f t="shared" ref="F189:G193" si="26">F190</f>
        <v>65.7</v>
      </c>
      <c r="G189" s="121">
        <f t="shared" si="26"/>
        <v>0</v>
      </c>
      <c r="H189" s="124">
        <f t="shared" si="17"/>
        <v>0</v>
      </c>
    </row>
    <row r="190" spans="2:8" ht="48.75" customHeight="1">
      <c r="B190" s="51" t="s">
        <v>356</v>
      </c>
      <c r="C190" s="69"/>
      <c r="D190" s="106"/>
      <c r="E190" s="53" t="s">
        <v>357</v>
      </c>
      <c r="F190" s="87">
        <f t="shared" si="26"/>
        <v>65.7</v>
      </c>
      <c r="G190" s="87">
        <f t="shared" si="26"/>
        <v>0</v>
      </c>
      <c r="H190" s="203">
        <f t="shared" si="17"/>
        <v>0</v>
      </c>
    </row>
    <row r="191" spans="2:8" ht="19.5" customHeight="1">
      <c r="B191" s="42"/>
      <c r="C191" s="67" t="s">
        <v>133</v>
      </c>
      <c r="D191" s="67"/>
      <c r="E191" s="68" t="s">
        <v>134</v>
      </c>
      <c r="F191" s="87">
        <f t="shared" si="26"/>
        <v>65.7</v>
      </c>
      <c r="G191" s="87">
        <f t="shared" si="26"/>
        <v>0</v>
      </c>
      <c r="H191" s="203">
        <f t="shared" si="17"/>
        <v>0</v>
      </c>
    </row>
    <row r="192" spans="2:8" ht="48.75" customHeight="1">
      <c r="B192" s="42"/>
      <c r="C192" s="69" t="s">
        <v>169</v>
      </c>
      <c r="D192" s="82"/>
      <c r="E192" s="63" t="s">
        <v>170</v>
      </c>
      <c r="F192" s="87">
        <f t="shared" si="26"/>
        <v>65.7</v>
      </c>
      <c r="G192" s="87">
        <f t="shared" si="26"/>
        <v>0</v>
      </c>
      <c r="H192" s="203">
        <f t="shared" si="17"/>
        <v>0</v>
      </c>
    </row>
    <row r="193" spans="2:8" ht="48.75" customHeight="1">
      <c r="B193" s="42"/>
      <c r="C193" s="69" t="s">
        <v>358</v>
      </c>
      <c r="D193" s="78"/>
      <c r="E193" s="79" t="s">
        <v>359</v>
      </c>
      <c r="F193" s="87">
        <f t="shared" si="26"/>
        <v>65.7</v>
      </c>
      <c r="G193" s="87">
        <f t="shared" si="26"/>
        <v>0</v>
      </c>
      <c r="H193" s="203">
        <f t="shared" si="17"/>
        <v>0</v>
      </c>
    </row>
    <row r="194" spans="2:8" ht="48.75" customHeight="1">
      <c r="B194" s="42"/>
      <c r="C194" s="72"/>
      <c r="D194" s="67" t="s">
        <v>155</v>
      </c>
      <c r="E194" s="74" t="s">
        <v>156</v>
      </c>
      <c r="F194" s="87">
        <v>65.7</v>
      </c>
      <c r="G194" s="87">
        <v>0</v>
      </c>
      <c r="H194" s="203">
        <f t="shared" si="17"/>
        <v>0</v>
      </c>
    </row>
    <row r="195" spans="2:8">
      <c r="B195" s="47">
        <v>1000</v>
      </c>
      <c r="C195" s="122"/>
      <c r="D195" s="119"/>
      <c r="E195" s="123" t="s">
        <v>276</v>
      </c>
      <c r="F195" s="121">
        <f>F196+F201</f>
        <v>351.899</v>
      </c>
      <c r="G195" s="121">
        <f>G196+G201</f>
        <v>336.21000000000004</v>
      </c>
      <c r="H195" s="124">
        <f t="shared" si="17"/>
        <v>95.54161847575584</v>
      </c>
    </row>
    <row r="196" spans="2:8">
      <c r="B196" s="27">
        <v>1001</v>
      </c>
      <c r="C196" s="82"/>
      <c r="D196" s="43"/>
      <c r="E196" s="81" t="s">
        <v>277</v>
      </c>
      <c r="F196" s="87">
        <f t="shared" ref="F196:G199" si="27">F197</f>
        <v>218.5</v>
      </c>
      <c r="G196" s="87">
        <f t="shared" si="27"/>
        <v>202.81100000000001</v>
      </c>
      <c r="H196" s="203">
        <f t="shared" si="17"/>
        <v>92.819679633867281</v>
      </c>
    </row>
    <row r="197" spans="2:8">
      <c r="B197" s="27"/>
      <c r="C197" s="31" t="s">
        <v>133</v>
      </c>
      <c r="D197" s="31"/>
      <c r="E197" s="40" t="s">
        <v>134</v>
      </c>
      <c r="F197" s="87">
        <f t="shared" si="27"/>
        <v>218.5</v>
      </c>
      <c r="G197" s="87">
        <f t="shared" si="27"/>
        <v>202.81100000000001</v>
      </c>
      <c r="H197" s="203">
        <f t="shared" si="17"/>
        <v>92.819679633867281</v>
      </c>
    </row>
    <row r="198" spans="2:8" ht="54" customHeight="1">
      <c r="B198" s="27"/>
      <c r="C198" s="33" t="s">
        <v>169</v>
      </c>
      <c r="D198" s="54"/>
      <c r="E198" s="35" t="s">
        <v>170</v>
      </c>
      <c r="F198" s="87">
        <f t="shared" si="27"/>
        <v>218.5</v>
      </c>
      <c r="G198" s="87">
        <f t="shared" si="27"/>
        <v>202.81100000000001</v>
      </c>
      <c r="H198" s="203">
        <f t="shared" si="17"/>
        <v>92.819679633867281</v>
      </c>
    </row>
    <row r="199" spans="2:8" ht="75.75" customHeight="1">
      <c r="B199" s="27"/>
      <c r="C199" s="69" t="s">
        <v>278</v>
      </c>
      <c r="D199" s="63"/>
      <c r="E199" s="63" t="s">
        <v>279</v>
      </c>
      <c r="F199" s="77">
        <f t="shared" si="27"/>
        <v>218.5</v>
      </c>
      <c r="G199" s="77">
        <f t="shared" si="27"/>
        <v>202.81100000000001</v>
      </c>
      <c r="H199" s="203">
        <f t="shared" si="17"/>
        <v>92.819679633867281</v>
      </c>
    </row>
    <row r="200" spans="2:8" ht="32.25" customHeight="1">
      <c r="B200" s="27"/>
      <c r="C200" s="72"/>
      <c r="D200" s="43" t="s">
        <v>280</v>
      </c>
      <c r="E200" s="55" t="s">
        <v>281</v>
      </c>
      <c r="F200" s="77">
        <v>218.5</v>
      </c>
      <c r="G200" s="77">
        <v>202.81100000000001</v>
      </c>
      <c r="H200" s="203">
        <f t="shared" si="17"/>
        <v>92.819679633867281</v>
      </c>
    </row>
    <row r="201" spans="2:8" ht="30">
      <c r="B201" s="27">
        <v>1003</v>
      </c>
      <c r="C201" s="27"/>
      <c r="D201" s="28"/>
      <c r="E201" s="30" t="s">
        <v>282</v>
      </c>
      <c r="F201" s="29">
        <f t="shared" ref="F201:G203" si="28">F202</f>
        <v>133.399</v>
      </c>
      <c r="G201" s="29">
        <f t="shared" si="28"/>
        <v>133.399</v>
      </c>
      <c r="H201" s="203">
        <f t="shared" si="17"/>
        <v>100</v>
      </c>
    </row>
    <row r="202" spans="2:8">
      <c r="B202" s="27"/>
      <c r="C202" s="31" t="s">
        <v>133</v>
      </c>
      <c r="D202" s="31"/>
      <c r="E202" s="40" t="s">
        <v>134</v>
      </c>
      <c r="F202" s="29">
        <f t="shared" si="28"/>
        <v>133.399</v>
      </c>
      <c r="G202" s="29">
        <f t="shared" si="28"/>
        <v>133.399</v>
      </c>
      <c r="H202" s="203">
        <f t="shared" ref="H202:H213" si="29">G202/F202*100</f>
        <v>100</v>
      </c>
    </row>
    <row r="203" spans="2:8" ht="45">
      <c r="B203" s="27"/>
      <c r="C203" s="33" t="s">
        <v>169</v>
      </c>
      <c r="D203" s="54"/>
      <c r="E203" s="35" t="s">
        <v>170</v>
      </c>
      <c r="F203" s="29">
        <f t="shared" si="28"/>
        <v>133.399</v>
      </c>
      <c r="G203" s="29">
        <f t="shared" si="28"/>
        <v>133.399</v>
      </c>
      <c r="H203" s="203">
        <f t="shared" si="29"/>
        <v>100</v>
      </c>
    </row>
    <row r="204" spans="2:8" ht="156.75" customHeight="1">
      <c r="B204" s="42"/>
      <c r="C204" s="69" t="s">
        <v>283</v>
      </c>
      <c r="D204" s="78"/>
      <c r="E204" s="79" t="s">
        <v>284</v>
      </c>
      <c r="F204" s="87">
        <f>F205+F206</f>
        <v>133.399</v>
      </c>
      <c r="G204" s="87">
        <f>G205+G206</f>
        <v>133.399</v>
      </c>
      <c r="H204" s="203">
        <f t="shared" si="29"/>
        <v>100</v>
      </c>
    </row>
    <row r="205" spans="2:8" ht="30">
      <c r="B205" s="42"/>
      <c r="C205" s="100"/>
      <c r="D205" s="56" t="s">
        <v>280</v>
      </c>
      <c r="E205" s="44" t="s">
        <v>281</v>
      </c>
      <c r="F205" s="87">
        <v>10.329000000000001</v>
      </c>
      <c r="G205" s="87">
        <v>10.329000000000001</v>
      </c>
      <c r="H205" s="203">
        <f t="shared" si="29"/>
        <v>100</v>
      </c>
    </row>
    <row r="206" spans="2:8" ht="67.5" customHeight="1">
      <c r="B206" s="42"/>
      <c r="C206" s="80"/>
      <c r="D206" s="67" t="s">
        <v>218</v>
      </c>
      <c r="E206" s="44" t="s">
        <v>219</v>
      </c>
      <c r="F206" s="87">
        <v>123.07</v>
      </c>
      <c r="G206" s="87">
        <v>123.07</v>
      </c>
      <c r="H206" s="203">
        <f t="shared" si="29"/>
        <v>100</v>
      </c>
    </row>
    <row r="207" spans="2:8">
      <c r="B207" s="110">
        <v>1100</v>
      </c>
      <c r="C207" s="110"/>
      <c r="D207" s="110"/>
      <c r="E207" s="120" t="s">
        <v>285</v>
      </c>
      <c r="F207" s="109">
        <f t="shared" ref="F207:G211" si="30">F208</f>
        <v>62.2</v>
      </c>
      <c r="G207" s="109">
        <f t="shared" si="30"/>
        <v>34.74</v>
      </c>
      <c r="H207" s="124">
        <f t="shared" si="29"/>
        <v>55.852090032154344</v>
      </c>
    </row>
    <row r="208" spans="2:8">
      <c r="B208" s="92">
        <v>1101</v>
      </c>
      <c r="C208" s="92"/>
      <c r="D208" s="92"/>
      <c r="E208" s="93" t="s">
        <v>286</v>
      </c>
      <c r="F208" s="38">
        <f t="shared" si="30"/>
        <v>62.2</v>
      </c>
      <c r="G208" s="38">
        <f t="shared" si="30"/>
        <v>34.74</v>
      </c>
      <c r="H208" s="203">
        <f t="shared" si="29"/>
        <v>55.852090032154344</v>
      </c>
    </row>
    <row r="209" spans="2:8">
      <c r="B209" s="92"/>
      <c r="C209" s="31" t="s">
        <v>133</v>
      </c>
      <c r="D209" s="31"/>
      <c r="E209" s="40" t="s">
        <v>134</v>
      </c>
      <c r="F209" s="38">
        <f t="shared" si="30"/>
        <v>62.2</v>
      </c>
      <c r="G209" s="38">
        <f t="shared" si="30"/>
        <v>34.74</v>
      </c>
      <c r="H209" s="203">
        <f t="shared" si="29"/>
        <v>55.852090032154344</v>
      </c>
    </row>
    <row r="210" spans="2:8" ht="45">
      <c r="B210" s="92"/>
      <c r="C210" s="33" t="s">
        <v>169</v>
      </c>
      <c r="D210" s="54"/>
      <c r="E210" s="35" t="s">
        <v>170</v>
      </c>
      <c r="F210" s="38">
        <f t="shared" si="30"/>
        <v>62.2</v>
      </c>
      <c r="G210" s="38">
        <f t="shared" si="30"/>
        <v>34.74</v>
      </c>
      <c r="H210" s="203">
        <f t="shared" si="29"/>
        <v>55.852090032154344</v>
      </c>
    </row>
    <row r="211" spans="2:8" ht="45">
      <c r="B211" s="42"/>
      <c r="C211" s="69" t="s">
        <v>287</v>
      </c>
      <c r="D211" s="100"/>
      <c r="E211" s="79" t="s">
        <v>288</v>
      </c>
      <c r="F211" s="87">
        <f t="shared" si="30"/>
        <v>62.2</v>
      </c>
      <c r="G211" s="87">
        <f t="shared" si="30"/>
        <v>34.74</v>
      </c>
      <c r="H211" s="203">
        <f t="shared" si="29"/>
        <v>55.852090032154344</v>
      </c>
    </row>
    <row r="212" spans="2:8" ht="47.25" customHeight="1">
      <c r="B212" s="42"/>
      <c r="C212" s="72"/>
      <c r="D212" s="67" t="s">
        <v>155</v>
      </c>
      <c r="E212" s="74" t="s">
        <v>156</v>
      </c>
      <c r="F212" s="87">
        <v>62.2</v>
      </c>
      <c r="G212" s="87">
        <v>34.74</v>
      </c>
      <c r="H212" s="203">
        <f t="shared" si="29"/>
        <v>55.852090032154344</v>
      </c>
    </row>
    <row r="213" spans="2:8" ht="15.75">
      <c r="B213" s="57"/>
      <c r="C213" s="58"/>
      <c r="D213" s="59"/>
      <c r="E213" s="60" t="s">
        <v>289</v>
      </c>
      <c r="F213" s="26">
        <f>F11+F66+F72+F88+F112+F160+F195+F207+F189</f>
        <v>19133.666000000005</v>
      </c>
      <c r="G213" s="26">
        <f>G11+G66+G72+G88+G112+G160+G195+G207+G189</f>
        <v>18196.857999999997</v>
      </c>
      <c r="H213" s="124">
        <f t="shared" si="29"/>
        <v>95.103876068496191</v>
      </c>
    </row>
    <row r="215" spans="2:8">
      <c r="F215" s="61"/>
    </row>
    <row r="216" spans="2:8">
      <c r="C216" s="18"/>
      <c r="F216" s="61"/>
    </row>
    <row r="217" spans="2:8">
      <c r="C217" s="18"/>
      <c r="F217" s="61"/>
    </row>
    <row r="218" spans="2:8">
      <c r="C218" s="18"/>
      <c r="F218" s="61"/>
    </row>
    <row r="219" spans="2:8">
      <c r="C219" s="18"/>
      <c r="F219" s="61"/>
    </row>
    <row r="221" spans="2:8">
      <c r="C221" s="18"/>
      <c r="F221" s="62"/>
    </row>
  </sheetData>
  <mergeCells count="6">
    <mergeCell ref="E1:H1"/>
    <mergeCell ref="E3:F3"/>
    <mergeCell ref="E4:F4"/>
    <mergeCell ref="J7:O7"/>
    <mergeCell ref="E2:I2"/>
    <mergeCell ref="B7:H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</vt:lpstr>
      <vt:lpstr>4</vt:lpstr>
      <vt:lpstr>1</vt:lpstr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2017-11-01T12:41:36Z</dcterms:modified>
</cp:coreProperties>
</file>