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2"/>
  </bookViews>
  <sheets>
    <sheet name="Форма 1 перечень МКД" sheetId="1" r:id="rId1"/>
    <sheet name="Форма 2 Виды ремонтов" sheetId="2" r:id="rId2"/>
    <sheet name="Форма 3 Показатели" sheetId="3" r:id="rId3"/>
  </sheets>
  <definedNames>
    <definedName name="_xlnm._FilterDatabase" localSheetId="0" hidden="1">'Форма 1 перечень МКД'!$A$20:$T$42</definedName>
    <definedName name="_xlnm._FilterDatabase" localSheetId="1" hidden="1">'Форма 2 Виды ремонтов'!$A$9:$AA$31</definedName>
    <definedName name="Z_03B4B603_8F9C_4D55_9B26_B8D14491C598_.wvu.FilterData" localSheetId="0" hidden="1">'Форма 1 перечень МКД'!#REF!</definedName>
    <definedName name="Z_03B4B603_8F9C_4D55_9B26_B8D14491C598_.wvu.FilterData" localSheetId="1" hidden="1">'Форма 2 Виды ремонтов'!#REF!</definedName>
    <definedName name="Z_093FE41F_1CBA_4F81_9875_C016D3D71849_.wvu.FilterData" localSheetId="0" hidden="1">'Форма 1 перечень МКД'!#REF!</definedName>
    <definedName name="Z_0B5F05FF_04CC_451B_874D_5338B62B4A48_.wvu.FilterData" localSheetId="0" hidden="1">'Форма 1 перечень МКД'!$A$20:$T$20</definedName>
    <definedName name="Z_0F684B3F_7651_4BC9_9A3C_39562DA0ADA5_.wvu.FilterData" localSheetId="0" hidden="1">'Форма 1 перечень МКД'!#REF!</definedName>
    <definedName name="Z_0F684B3F_7651_4BC9_9A3C_39562DA0ADA5_.wvu.FilterData" localSheetId="1" hidden="1">'Форма 2 Виды ремонтов'!#REF!</definedName>
    <definedName name="Z_0FB5312A_1F48_49A1_A7C7_F51207A10E29_.wvu.FilterData" localSheetId="0" hidden="1">'Форма 1 перечень МКД'!$A$20:$T$20</definedName>
    <definedName name="Z_103B95E9_4572_4478_B544_9990BE85AB7C_.wvu.FilterData" localSheetId="0" hidden="1">'Форма 1 перечень МКД'!#REF!</definedName>
    <definedName name="Z_1364014F_A9B2_4B59_BAB2_234BB0F33143_.wvu.FilterData" localSheetId="0" hidden="1">'Форма 1 перечень МКД'!$A$20:$T$20</definedName>
    <definedName name="Z_140B87E6_4E2B_432B_BD4F_454F0A7C7619_.wvu.FilterData" localSheetId="0" hidden="1">'Форма 1 перечень МКД'!#REF!</definedName>
    <definedName name="Z_14741816_8D5C_4334_A4F2_A766469301F7_.wvu.FilterData" localSheetId="0" hidden="1">'Форма 1 перечень МКД'!$A$20:$T$20</definedName>
    <definedName name="Z_15491879_501C_49F9_8747_4FE829FB00CB_.wvu.FilterData" localSheetId="0" hidden="1">'Форма 1 перечень МКД'!$A$20:$T$20</definedName>
    <definedName name="Z_18919154_2972_4D1E_9B14_4ACAF8F16D5B_.wvu.Cols" localSheetId="0" hidden="1">'Форма 1 перечень МКД'!#REF!,'Форма 1 перечень МКД'!#REF!</definedName>
    <definedName name="Z_18919154_2972_4D1E_9B14_4ACAF8F16D5B_.wvu.FilterData" localSheetId="0" hidden="1">'Форма 1 перечень МКД'!#REF!</definedName>
    <definedName name="Z_18919154_2972_4D1E_9B14_4ACAF8F16D5B_.wvu.FilterData" localSheetId="1" hidden="1">'Форма 2 Виды ремонтов'!#REF!</definedName>
    <definedName name="Z_18919154_2972_4D1E_9B14_4ACAF8F16D5B_.wvu.Rows" localSheetId="0" hidden="1">'Форма 1 перечень МКД'!$15:$15</definedName>
    <definedName name="Z_18DC3745_EDE0_4953_96AD_BC01F45AC23D_.wvu.FilterData" localSheetId="0" hidden="1">'Форма 1 перечень МКД'!#REF!</definedName>
    <definedName name="Z_1A2B472E_D2BE_443E_9833_2C55AED87DC7_.wvu.FilterData" localSheetId="0" hidden="1">'Форма 1 перечень МКД'!#REF!</definedName>
    <definedName name="Z_1FFBBD26_64C4_403A_B0D3_2F9C07AF5CBF_.wvu.FilterData" localSheetId="0" hidden="1">'Форма 1 перечень МКД'!$A$20:$T$20</definedName>
    <definedName name="Z_2298C227_613B_4250_90A3_02D8EC8AF14A_.wvu.FilterData" localSheetId="0" hidden="1">'Форма 1 перечень МКД'!#REF!</definedName>
    <definedName name="Z_242DB7B9_03B0_4706_B62A_F1FFCD5A36E2_.wvu.FilterData" localSheetId="0" hidden="1">'Форма 1 перечень МКД'!#REF!</definedName>
    <definedName name="Z_242DB7B9_03B0_4706_B62A_F1FFCD5A36E2_.wvu.FilterData" localSheetId="1" hidden="1">'Форма 2 Виды ремонтов'!#REF!</definedName>
    <definedName name="Z_2E3616F8_80B0_4D94_89F9_C99DB6F91AD9_.wvu.FilterData" localSheetId="0" hidden="1">'Форма 1 перечень МКД'!#REF!</definedName>
    <definedName name="Z_3C43381D_CB45_4CD9_879A_2876D511478B_.wvu.FilterData" localSheetId="0" hidden="1">'Форма 1 перечень МКД'!#REF!</definedName>
    <definedName name="Z_3C43381D_CB45_4CD9_879A_2876D511478B_.wvu.FilterData" localSheetId="1" hidden="1">'Форма 2 Виды ремонтов'!#REF!</definedName>
    <definedName name="Z_40A393CF_288A_4C9E_B115_BC38F6C54CAD_.wvu.FilterData" localSheetId="0" hidden="1">'Форма 1 перечень МКД'!#REF!</definedName>
    <definedName name="Z_42F96DAE_7559_4CEA_9EFE_C4856EB0879F_.wvu.FilterData" localSheetId="0" hidden="1">'Форма 1 перечень МКД'!#REF!</definedName>
    <definedName name="Z_45EDD662_005E_4377_B5B3_69C525C30B7E_.wvu.FilterData" localSheetId="0" hidden="1">'Форма 1 перечень МКД'!#REF!</definedName>
    <definedName name="Z_49AD67EC_4906_48C8_9473_DEB57FAD2ABC_.wvu.FilterData" localSheetId="0" hidden="1">'Форма 1 перечень МКД'!#REF!</definedName>
    <definedName name="Z_4A85AF4C_2EF3_43A0_82A8_9FEE5D964D2D_.wvu.FilterData" localSheetId="0" hidden="1">'Форма 1 перечень МКД'!$A$20:$T$20</definedName>
    <definedName name="Z_4EE47A98_1D36_41F6_843F_85EE710FB7D2_.wvu.FilterData" localSheetId="0" hidden="1">'Форма 1 перечень МКД'!$A$20:$T$20</definedName>
    <definedName name="Z_512451B7_F1CC_44C6_A8E8_1F3C4DA9B194_.wvu.FilterData" localSheetId="0" hidden="1">'Форма 1 перечень МКД'!#REF!</definedName>
    <definedName name="Z_51C11D4C_CE09_4B0A_8128_410DA199AAE4_.wvu.FilterData" localSheetId="0" hidden="1">'Форма 1 перечень МКД'!$A$20:$T$20</definedName>
    <definedName name="Z_528E9FB2_33D7_4EBB_B93B_C8CEC14C8687_.wvu.FilterData" localSheetId="1" hidden="1">'Форма 2 Виды ремонтов'!#REF!</definedName>
    <definedName name="Z_53662806_137A_478C_B271_4919A37F73BC_.wvu.FilterData" localSheetId="0" hidden="1">'Форма 1 перечень МКД'!#REF!</definedName>
    <definedName name="Z_568E1041_3430_4CBF_8C12_D71C498F88C0_.wvu.FilterData" localSheetId="0" hidden="1">'Форма 1 перечень МКД'!#REF!</definedName>
    <definedName name="Z_58CCFEC6_4BE0_4470_B22D_147728BB3C85_.wvu.Cols" localSheetId="0" hidden="1">'Форма 1 перечень МКД'!$D:$D</definedName>
    <definedName name="Z_58CCFEC6_4BE0_4470_B22D_147728BB3C85_.wvu.FilterData" localSheetId="0" hidden="1">'Форма 1 перечень МКД'!$A$20:$T$20</definedName>
    <definedName name="Z_58CCFEC6_4BE0_4470_B22D_147728BB3C85_.wvu.Rows" localSheetId="0" hidden="1">'Форма 1 перечень МКД'!$15:$15</definedName>
    <definedName name="Z_58E83376_C9E4_41F2_AD9C_95F4D4C867F2_.wvu.FilterData" localSheetId="0" hidden="1">'Форма 1 перечень МКД'!$A$20:$T$20</definedName>
    <definedName name="Z_5A79BFF9_2247_4CF6_92FB_3DAA02982BE6_.wvu.FilterData" localSheetId="0" hidden="1">'Форма 1 перечень МКД'!$A$20:$T$20</definedName>
    <definedName name="Z_5ABD1055_1CAA_47AC_B73D_2BD2E4D076AA_.wvu.FilterData" localSheetId="0" hidden="1">'Форма 1 перечень МКД'!#REF!</definedName>
    <definedName name="Z_5ABD1055_1CAA_47AC_B73D_2BD2E4D076AA_.wvu.FilterData" localSheetId="1" hidden="1">'Форма 2 Виды ремонтов'!#REF!</definedName>
    <definedName name="Z_5BE3A408_5103_46FD_9C39_08D9245E3955_.wvu.FilterData" localSheetId="0" hidden="1">'Форма 1 перечень МКД'!#REF!</definedName>
    <definedName name="Z_623C1943_F28F_4390_9587_274B6BE99493_.wvu.FilterData" localSheetId="0" hidden="1">'Форма 1 перечень МКД'!#REF!</definedName>
    <definedName name="Z_6291AF60_2E2A_4DDA_9739_A8BCAB308E65_.wvu.FilterData" localSheetId="0" hidden="1">'Форма 1 перечень МКД'!$A$20:$T$20</definedName>
    <definedName name="Z_63376115_710A_40FB_B7A4_49D1FB0C684C_.wvu.FilterData" localSheetId="1" hidden="1">'Форма 2 Виды ремонтов'!#REF!</definedName>
    <definedName name="Z_65FDC520_2B06_448A_BF0D_492400F4A983_.wvu.FilterData" localSheetId="0" hidden="1">'Форма 1 перечень МКД'!$A$20:$T$20</definedName>
    <definedName name="Z_6B120A85_31FF_44F6_A6E8_B1D7F6016FB1_.wvu.FilterData" localSheetId="0" hidden="1">'Форма 1 перечень МКД'!$A$20:$T$20</definedName>
    <definedName name="Z_6C33FA56_D6C3_439A_BB3C_FB6CDC518936_.wvu.FilterData" localSheetId="0" hidden="1">'Форма 1 перечень МКД'!$A$20:$T$20</definedName>
    <definedName name="Z_75F1E567_452C_4D66_9BC9_C983BF2DBAAC_.wvu.FilterData" localSheetId="0" hidden="1">'Форма 1 перечень МКД'!#REF!</definedName>
    <definedName name="Z_79276618_D0E6_4A2B_A648_BE187E12120C_.wvu.FilterData" localSheetId="0" hidden="1">'Форма 1 перечень МКД'!$A$20:$T$20</definedName>
    <definedName name="Z_7D4669A4_DA1A_4A5F_9736_255B1FD9852A_.wvu.FilterData" localSheetId="0" hidden="1">'Форма 1 перечень МКД'!$A$20:$T$20</definedName>
    <definedName name="Z_824DC1F7_F1B6_468F_BF54_5F2375D26EAE_.wvu.FilterData" localSheetId="0" hidden="1">'Форма 1 перечень МКД'!$A$20:$T$20</definedName>
    <definedName name="Z_85DAA08E_2234_4B78_8AF7_EB0EA970F8D1_.wvu.FilterData" localSheetId="0" hidden="1">'Форма 1 перечень МКД'!$A$20:$T$20</definedName>
    <definedName name="Z_8709F100_5815_4904_86EF_850FA12EE3A9_.wvu.FilterData" localSheetId="0" hidden="1">'Форма 1 перечень МКД'!$A$20:$T$20</definedName>
    <definedName name="Z_89017984_017C_4359_ABDF_36F50173E4E1_.wvu.FilterData" localSheetId="0" hidden="1">'Форма 1 перечень МКД'!$A$20:$T$20</definedName>
    <definedName name="Z_8915BB86_7EAD_44BB_956B_ADA42748A421_.wvu.FilterData" localSheetId="1" hidden="1">'Форма 2 Виды ремонтов'!#REF!</definedName>
    <definedName name="Z_8D468CE8_0BF7_4E70_8DFB_CC9AC1D426AA_.wvu.FilterData" localSheetId="0" hidden="1">'Форма 1 перечень МКД'!$A$20:$T$20</definedName>
    <definedName name="Z_8D9A3CE9_8D42_47FB_9FD9_92ADB2E1582D_.wvu.FilterData" localSheetId="0" hidden="1">'Форма 1 перечень МКД'!#REF!</definedName>
    <definedName name="Z_8D9A3CE9_8D42_47FB_9FD9_92ADB2E1582D_.wvu.FilterData" localSheetId="1" hidden="1">'Форма 2 Виды ремонтов'!#REF!</definedName>
    <definedName name="Z_92E53ED6_025D_49F6_90B7_5298CBF7DF3B_.wvu.FilterData" localSheetId="0" hidden="1">'Форма 1 перечень МКД'!$A$20:$T$20</definedName>
    <definedName name="Z_95ABA6CA_B443_4BB8_B1A1_EC5591329B05_.wvu.FilterData" localSheetId="0" hidden="1">'Форма 1 перечень МКД'!$A$20:$T$20</definedName>
    <definedName name="Z_964CDCCD_4333_4C33_B08B_A6945FEE7ACF_.wvu.FilterData" localSheetId="0" hidden="1">'Форма 1 перечень МКД'!$A$20:$T$20</definedName>
    <definedName name="Z_99565895_E210_45BB_A9F7_563E62B6FE1E_.wvu.FilterData" localSheetId="0" hidden="1">'Форма 1 перечень МКД'!#REF!</definedName>
    <definedName name="Z_99565895_E210_45BB_A9F7_563E62B6FE1E_.wvu.Rows" localSheetId="0" hidden="1">'Форма 1 перечень МКД'!$15:$15</definedName>
    <definedName name="Z_9A34166A_8E2E_4FFB_8E64_35C4BEB84834_.wvu.FilterData" localSheetId="0" hidden="1">'Форма 1 перечень МКД'!$A$20:$T$20</definedName>
    <definedName name="Z_9B3C31AF_FF1E_4307_AD3E_FCC7F0EBDE41_.wvu.FilterData" localSheetId="0" hidden="1">'Форма 1 перечень МКД'!$A$20:$T$20</definedName>
    <definedName name="Z_A40B0886_544F_4A05_9C16_CF5946BA27D7_.wvu.FilterData" localSheetId="0" hidden="1">'Форма 1 перечень МКД'!#REF!</definedName>
    <definedName name="Z_A44E69F2_CDAB_41F3_AAB5_AA241070C2F1_.wvu.Cols" localSheetId="0" hidden="1">'Форма 1 перечень МКД'!$D:$D</definedName>
    <definedName name="Z_A44E69F2_CDAB_41F3_AAB5_AA241070C2F1_.wvu.FilterData" localSheetId="0" hidden="1">'Форма 1 перечень МКД'!#REF!</definedName>
    <definedName name="Z_A4F0E6C2_B6F1_439D_92F1_12180CC4ECD0_.wvu.FilterData" localSheetId="0" hidden="1">'Форма 1 перечень МКД'!#REF!</definedName>
    <definedName name="Z_A69EDC46_1A49_4E93_84DA_6C42954792F1_.wvu.FilterData" localSheetId="0" hidden="1">'Форма 1 перечень МКД'!#REF!</definedName>
    <definedName name="Z_AB9BE6DE_2E9D_496C_8CD2_C4785AF9305C_.wvu.FilterData" localSheetId="0" hidden="1">'Форма 1 перечень МКД'!#REF!</definedName>
    <definedName name="Z_AEA3869F_591F_4AC2_B3C8_19E12C8EB8B4_.wvu.FilterData" localSheetId="0" hidden="1">'Форма 1 перечень МКД'!$A$20:$T$20</definedName>
    <definedName name="Z_B4AD306A_09B9_437E_972F_E669979C899C_.wvu.FilterData" localSheetId="0" hidden="1">'Форма 1 перечень МКД'!#REF!</definedName>
    <definedName name="Z_B4FCE86A_2A3D_49DC_B948_7E3C14324E21_.wvu.FilterData" localSheetId="0" hidden="1">'Форма 1 перечень МКД'!$A$20:$T$20</definedName>
    <definedName name="Z_B5AC68CB_25DE_44B4_957A_FB103300AF5E_.wvu.FilterData" localSheetId="0" hidden="1">'Форма 1 перечень МКД'!#REF!</definedName>
    <definedName name="Z_B5F9D5D3_11D9_42A6_A738_FA4DEC015F2A_.wvu.FilterData" localSheetId="0" hidden="1">'Форма 1 перечень МКД'!$A$20:$T$20</definedName>
    <definedName name="Z_B7585020_1D0F_4E62_94A9_B99290EB3B32_.wvu.FilterData" localSheetId="0" hidden="1">'Форма 1 перечень МКД'!$A$20:$T$20</definedName>
    <definedName name="Z_B8522A12_72A4_47B0_A10C_1B2CAB6E0338_.wvu.FilterData" localSheetId="0" hidden="1">'Форма 1 перечень МКД'!#REF!</definedName>
    <definedName name="Z_B94B3EB6_33C0_4252_A34E_B92F01EB1C53_.wvu.FilterData" localSheetId="0" hidden="1">'Форма 1 перечень МКД'!#REF!</definedName>
    <definedName name="Z_BBD97630_451A_4730_8E3A_B1104B59C118_.wvu.FilterData" localSheetId="0" hidden="1">'Форма 1 перечень МКД'!$A$20:$T$20</definedName>
    <definedName name="Z_BC6176CD_EC91_4326_8399_DD00F3659ECD_.wvu.FilterData" localSheetId="0" hidden="1">'Форма 1 перечень МКД'!$A$20:$T$20</definedName>
    <definedName name="Z_BCEFCE14_0EC9_4E21_850B_478C53C241A3_.wvu.FilterData" localSheetId="0" hidden="1">'Форма 1 перечень МКД'!$A$20:$T$20</definedName>
    <definedName name="Z_C58A5160_D1D2_4230_829F_7D7E9B7327E0_.wvu.FilterData" localSheetId="0" hidden="1">'Форма 1 перечень МКД'!#REF!</definedName>
    <definedName name="Z_C58A5160_D1D2_4230_829F_7D7E9B7327E0_.wvu.FilterData" localSheetId="1" hidden="1">'Форма 2 Виды ремонтов'!#REF!</definedName>
    <definedName name="Z_C714D19A_7B69_4BF4_B39C_E8D64AA8C5FD_.wvu.FilterData" localSheetId="0" hidden="1">'Форма 1 перечень МКД'!#REF!</definedName>
    <definedName name="Z_C77B7279_C85F_4115_816C_80634F9942FD_.wvu.FilterData" localSheetId="0" hidden="1">'Форма 1 перечень МКД'!$A$20:$T$20</definedName>
    <definedName name="Z_C9D68EB9_C98C_46BB_AA0B_3ADDED033695_.wvu.FilterData" localSheetId="0" hidden="1">'Форма 1 перечень МКД'!#REF!</definedName>
    <definedName name="Z_C9D68EB9_C98C_46BB_AA0B_3ADDED033695_.wvu.FilterData" localSheetId="1" hidden="1">'Форма 2 Виды ремонтов'!#REF!</definedName>
    <definedName name="Z_CB1BF25A_04C5_4A8B_9D27_F5BE04EDA98A_.wvu.FilterData" localSheetId="0" hidden="1">'Форма 1 перечень МКД'!#REF!</definedName>
    <definedName name="Z_CB1BF25A_04C5_4A8B_9D27_F5BE04EDA98A_.wvu.FilterData" localSheetId="1" hidden="1">'Форма 2 Виды ремонтов'!#REF!</definedName>
    <definedName name="Z_D0D404AE_CD2B_434D_8AD1_BC23857C86EF_.wvu.FilterData" localSheetId="0" hidden="1">'Форма 1 перечень МКД'!#REF!</definedName>
    <definedName name="Z_D2B96AB9_3986_4FE6_980C_DE5691FA63FB_.wvu.FilterData" localSheetId="0" hidden="1">'Форма 1 перечень МКД'!#REF!</definedName>
    <definedName name="Z_D3D87BE0_1C10_4FE7_B839_1F83656DD20A_.wvu.FilterData" localSheetId="0" hidden="1">'Форма 1 перечень МКД'!#REF!</definedName>
    <definedName name="Z_DD696811_C58F_490F_890D_88EB17A76F33_.wvu.FilterData" localSheetId="0" hidden="1">'Форма 1 перечень МКД'!$A$20:$T$20</definedName>
    <definedName name="Z_E2BDFCB9_E2C7_4278_9E4D_6256020814DF_.wvu.FilterData" localSheetId="0" hidden="1">'Форма 1 перечень МКД'!$A$20:$T$20</definedName>
    <definedName name="Z_E532AD0F_093E_4168_B068_239137F17FEA_.wvu.FilterData" localSheetId="0" hidden="1">'Форма 1 перечень МКД'!$A$20:$T$20</definedName>
    <definedName name="Z_E69BA3D6_1EC2_479F_9CAD_1C0158D50FDD_.wvu.FilterData" localSheetId="0" hidden="1">'Форма 1 перечень МКД'!$A$20:$T$20</definedName>
    <definedName name="Z_E7376808_25F4_4368_BA4D_F3E0E815FCBC_.wvu.FilterData" localSheetId="0" hidden="1">'Форма 1 перечень МКД'!$A$20:$T$20</definedName>
    <definedName name="Z_EA6F1104_982F_407C_8962_EE05329E77EF_.wvu.FilterData" localSheetId="0" hidden="1">'Форма 1 перечень МКД'!#REF!</definedName>
    <definedName name="Z_EAB64BA3_AD61_43CB_91E9_EA2643314CA3_.wvu.FilterData" localSheetId="0" hidden="1">'Форма 1 перечень МКД'!#REF!</definedName>
    <definedName name="Z_EAF73F38_F216_4A43_A04F_56459F7C9FD3_.wvu.FilterData" localSheetId="0" hidden="1">'Форма 1 перечень МКД'!$A$20:$T$20</definedName>
    <definedName name="Z_F11ECD28_DE51_4A71_8D35_81343E2FA9BE_.wvu.FilterData" localSheetId="0" hidden="1">'Форма 1 перечень МКД'!#REF!</definedName>
    <definedName name="Z_F41345B3_AF4B_43A4_B306_20EFCAAC18F4_.wvu.FilterData" localSheetId="0" hidden="1">'Форма 1 перечень МКД'!#REF!</definedName>
    <definedName name="Z_F8B5CF8F_F9B7_4237_ACA4_03AA4719E3F2_.wvu.FilterData" localSheetId="0" hidden="1">'Форма 1 перечень МКД'!#REF!</definedName>
    <definedName name="Z_F9314EA0_63D4_4F13_8726_38DB93388C2D_.wvu.FilterData" localSheetId="0" hidden="1">'Форма 1 перечень МКД'!#REF!</definedName>
    <definedName name="Z_FA631C5E_B2CA_494C_A9DF_296AAE2445F1_.wvu.FilterData" localSheetId="0" hidden="1">'Форма 1 перечень МКД'!$A$20:$T$20</definedName>
    <definedName name="Z_FB75CFD6_B792_42EB_A8D2_3FD4EC57CFC4_.wvu.FilterData" localSheetId="0" hidden="1">'Форма 1 перечень МКД'!$A$20:$T$20</definedName>
    <definedName name="Z_FC6EDB3C_FB24_4ED0_AB20_F61CC42BC8B6_.wvu.FilterData" localSheetId="0" hidden="1">'Форма 1 перечень МКД'!#REF!</definedName>
    <definedName name="Z_FC6EDB3C_FB24_4ED0_AB20_F61CC42BC8B6_.wvu.Rows" localSheetId="0" hidden="1">'Форма 1 перечень МКД'!$15:$15</definedName>
    <definedName name="Z_FEDE3013_192A_4628_9A33_79039DF51195_.wvu.FilterData" localSheetId="0" hidden="1">'Форма 1 перечень МКД'!$A$20:$T$20</definedName>
    <definedName name="_xlnm.Print_Area" localSheetId="0">'Форма 1 перечень МКД'!$A$7:$T$44</definedName>
  </definedNames>
  <calcPr fullCalcOnLoad="1" refMode="R1C1"/>
</workbook>
</file>

<file path=xl/sharedStrings.xml><?xml version="1.0" encoding="utf-8"?>
<sst xmlns="http://schemas.openxmlformats.org/spreadsheetml/2006/main" count="212" uniqueCount="111">
  <si>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</si>
  <si>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</si>
  <si>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</si>
  <si>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</si>
  <si>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</si>
  <si>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</si>
  <si>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</si>
  <si>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</si>
  <si>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</si>
  <si>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</si>
  <si>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</si>
  <si>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</si>
  <si>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</si>
  <si>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</si>
  <si>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</si>
  <si>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</si>
  <si>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</si>
  <si>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</si>
  <si>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</si>
  <si>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</si>
  <si>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</si>
  <si>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</si>
  <si>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</si>
  <si>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</si>
  <si>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</si>
  <si>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за счет средств бюджета субъекта РФ</t>
  </si>
  <si>
    <t>№ п/п</t>
  </si>
  <si>
    <t>Виды работ/услуг, установленные частью 1 статьи 166 Жилищного кодекса Российской Федерации</t>
  </si>
  <si>
    <t>Виды работ/услуг, установленные частью 2 статьи 17 Закона Пермского края от 11 марта 2014 г. №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</si>
  <si>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</si>
  <si>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</si>
  <si>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</si>
  <si>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</si>
  <si>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</si>
  <si>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</si>
  <si>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</si>
  <si>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приборов учета и узлов управления</t>
  </si>
  <si>
    <t>ремонт несущих конструкций многоквартирного дома</t>
  </si>
  <si>
    <t>устройство и ремонт систем противопожарной автоматики</t>
  </si>
  <si>
    <t>устройство и ремонт систем мусороудаления</t>
  </si>
  <si>
    <t>Разработка (экспертиза) проектной документации</t>
  </si>
  <si>
    <t>Инструментальное обследование</t>
  </si>
  <si>
    <t>ЭЛ</t>
  </si>
  <si>
    <t>ТЕП</t>
  </si>
  <si>
    <t>ГАЗ</t>
  </si>
  <si>
    <t>ВОД</t>
  </si>
  <si>
    <t>ед.</t>
  </si>
  <si>
    <t>м3</t>
  </si>
  <si>
    <t>Реестр многоквартирных домов по видам ремонта</t>
  </si>
  <si>
    <t>Стоимость капитального ремонта, всего</t>
  </si>
  <si>
    <t>Планируемые показатели выполнения работ по капитальному</t>
  </si>
  <si>
    <t>ремонту общего имущества  многоквартирных домов</t>
  </si>
  <si>
    <t xml:space="preserve">Наименование  муниципального района/                        городского округа 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</si>
  <si>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</si>
  <si>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</si>
  <si>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</si>
  <si>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</si>
  <si>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</si>
  <si>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</si>
  <si>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</si>
  <si>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</si>
  <si>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2</t>
  </si>
  <si>
    <t>РО</t>
  </si>
  <si>
    <t>Всего</t>
  </si>
  <si>
    <t>кирпичные</t>
  </si>
  <si>
    <t>деревянные</t>
  </si>
  <si>
    <t>п. Суксун, ул. Маношина, д. 32</t>
  </si>
  <si>
    <t>325,80</t>
  </si>
  <si>
    <t>ХВС/ГВС</t>
  </si>
  <si>
    <t>КО</t>
  </si>
  <si>
    <t xml:space="preserve">Техническое освидетельствование смонтированного (модернизированного) лифта перед вводом в эксплуатацию </t>
  </si>
  <si>
    <t>п. Суксун, ул. Коммунальная, д. 31</t>
  </si>
  <si>
    <t>п. Суксун, ул. Северная, д. 19</t>
  </si>
  <si>
    <t>с. Сабарка, ул. Победы, д. 6</t>
  </si>
  <si>
    <t>п. Суксун, ул. Северная, д. 25</t>
  </si>
  <si>
    <t>п. Суксун, ул. Южная, д. 29</t>
  </si>
  <si>
    <t>п. Южный, ул. Культуры, д. 1</t>
  </si>
  <si>
    <t>п. Суксун, ул. Строителей, д. 4</t>
  </si>
  <si>
    <t>гипсоблочные</t>
  </si>
  <si>
    <t>п. Суксун, ул. Халтурина, д. 41</t>
  </si>
  <si>
    <t>п. Суксун, ул. Халтурина, д. 2</t>
  </si>
  <si>
    <t>п. Суксун, ул. Строителей, д. 8</t>
  </si>
  <si>
    <t>п. Суксун, ул. Строителей, д. 6</t>
  </si>
  <si>
    <t>п. Суксун, ул. Карла Маркса, д. 49</t>
  </si>
  <si>
    <t>п. Суксун, ул. Северная, д. 29</t>
  </si>
  <si>
    <t>п. Суксун, ул. Космонавтов, д. 4</t>
  </si>
  <si>
    <t>Способ формирования фонда капитального ремонта</t>
  </si>
  <si>
    <t>Всего по району</t>
  </si>
  <si>
    <t>ВСЕГО</t>
  </si>
  <si>
    <t>постановлением Администрации</t>
  </si>
  <si>
    <t>Суксунского муниципального района</t>
  </si>
  <si>
    <t xml:space="preserve">Муниципальный краткосрочный план реализации региональной
Программы капитального ремонта общего имущества
в многоквартирных домах, расположенных на территории
             Суксунского муниципального района  на 2018-2020 годы          </t>
  </si>
  <si>
    <t>Таблица 1</t>
  </si>
  <si>
    <t>Таблица 2</t>
  </si>
  <si>
    <t>Таблица 3</t>
  </si>
  <si>
    <t>Итого на 2018 год</t>
  </si>
  <si>
    <t>Итого на 2019 год</t>
  </si>
  <si>
    <t>Итого на 2020 год</t>
  </si>
  <si>
    <t xml:space="preserve">Итого с плановой датой завершения работ в 2018 г. </t>
  </si>
  <si>
    <t xml:space="preserve">Итого с плановой датой завершения работ в 2019 г. </t>
  </si>
  <si>
    <t xml:space="preserve">Итого с плановой датой завершения работ в 2020 г. </t>
  </si>
  <si>
    <t>итого 2018</t>
  </si>
  <si>
    <t>итого 2019</t>
  </si>
  <si>
    <t>итого 2020</t>
  </si>
  <si>
    <t>от    №</t>
  </si>
  <si>
    <t>от 17.05.2017 г. №  144"</t>
  </si>
  <si>
    <t xml:space="preserve">  Приложение</t>
  </si>
  <si>
    <t xml:space="preserve">                                        к постановлению Администрации </t>
  </si>
  <si>
    <t xml:space="preserve">                                                                                                 Суксунского муниципального района</t>
  </si>
  <si>
    <t>«УТВЕРЖДЕН</t>
  </si>
  <si>
    <t>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</si>
</sst>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2"/>
    </font>
    <font>
      <sz val="10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1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4" fontId="34" fillId="0" borderId="0" applyBorder="0" applyProtection="0">
      <alignment/>
    </xf>
    <xf numFmtId="164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center"/>
    </xf>
    <xf numFmtId="0" fontId="51" fillId="33" borderId="0" xfId="0" applyNumberFormat="1" applyFont="1" applyFill="1" applyBorder="1" applyAlignment="1">
      <alignment horizontal="center"/>
    </xf>
    <xf numFmtId="4" fontId="51" fillId="33" borderId="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 horizontal="center" vertical="center"/>
    </xf>
    <xf numFmtId="0" fontId="54" fillId="0" borderId="0" xfId="0" applyNumberFormat="1" applyFont="1" applyAlignment="1">
      <alignment/>
    </xf>
    <xf numFmtId="4" fontId="55" fillId="0" borderId="10" xfId="0" applyNumberFormat="1" applyFont="1" applyFill="1" applyBorder="1" applyAlignment="1">
      <alignment horizontal="center" vertical="center" wrapText="1"/>
    </xf>
    <xf numFmtId="0" fontId="55" fillId="33" borderId="11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4" fontId="54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54" fillId="33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NumberFormat="1" applyFont="1" applyAlignment="1">
      <alignment horizontal="center" vertical="center"/>
    </xf>
    <xf numFmtId="0" fontId="56" fillId="33" borderId="0" xfId="0" applyNumberFormat="1" applyFont="1" applyFill="1" applyBorder="1" applyAlignment="1">
      <alignment horizontal="center" vertical="center"/>
    </xf>
    <xf numFmtId="4" fontId="56" fillId="33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textRotation="90"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34" borderId="10" xfId="0" applyNumberFormat="1" applyFont="1" applyFill="1" applyBorder="1" applyAlignment="1">
      <alignment horizontal="center" vertical="center" wrapText="1"/>
    </xf>
    <xf numFmtId="0" fontId="55" fillId="34" borderId="10" xfId="0" applyNumberFormat="1" applyFont="1" applyFill="1" applyBorder="1" applyAlignment="1">
      <alignment horizontal="center" vertical="center"/>
    </xf>
    <xf numFmtId="4" fontId="57" fillId="34" borderId="10" xfId="0" applyNumberFormat="1" applyFont="1" applyFill="1" applyBorder="1" applyAlignment="1">
      <alignment horizontal="center" vertical="center" wrapText="1"/>
    </xf>
    <xf numFmtId="4" fontId="57" fillId="35" borderId="10" xfId="0" applyNumberFormat="1" applyFont="1" applyFill="1" applyBorder="1" applyAlignment="1">
      <alignment horizontal="center" vertical="center" wrapText="1"/>
    </xf>
    <xf numFmtId="4" fontId="57" fillId="35" borderId="10" xfId="0" applyNumberFormat="1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Alignment="1">
      <alignment horizontal="center" vertical="center"/>
    </xf>
    <xf numFmtId="4" fontId="56" fillId="33" borderId="0" xfId="0" applyNumberFormat="1" applyFont="1" applyFill="1" applyAlignment="1">
      <alignment horizontal="center" vertical="center"/>
    </xf>
    <xf numFmtId="0" fontId="54" fillId="0" borderId="0" xfId="0" applyNumberFormat="1" applyFont="1" applyAlignment="1">
      <alignment horizontal="center"/>
    </xf>
    <xf numFmtId="0" fontId="57" fillId="35" borderId="10" xfId="0" applyNumberFormat="1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/>
    </xf>
    <xf numFmtId="4" fontId="58" fillId="35" borderId="12" xfId="0" applyNumberFormat="1" applyFont="1" applyFill="1" applyBorder="1" applyAlignment="1">
      <alignment horizontal="center" vertical="center"/>
    </xf>
    <xf numFmtId="4" fontId="58" fillId="35" borderId="10" xfId="0" applyNumberFormat="1" applyFont="1" applyFill="1" applyBorder="1" applyAlignment="1">
      <alignment horizontal="center" vertical="center"/>
    </xf>
    <xf numFmtId="4" fontId="50" fillId="0" borderId="0" xfId="0" applyNumberFormat="1" applyFont="1" applyAlignment="1">
      <alignment/>
    </xf>
    <xf numFmtId="3" fontId="51" fillId="33" borderId="0" xfId="0" applyNumberFormat="1" applyFont="1" applyFill="1" applyBorder="1" applyAlignment="1">
      <alignment horizontal="center"/>
    </xf>
    <xf numFmtId="3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2" fillId="33" borderId="0" xfId="0" applyFont="1" applyFill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13" fillId="0" borderId="0" xfId="59">
      <alignment/>
      <protection/>
    </xf>
    <xf numFmtId="4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4" fontId="54" fillId="33" borderId="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Border="1" applyAlignment="1">
      <alignment horizontal="center" vertical="center"/>
    </xf>
    <xf numFmtId="4" fontId="58" fillId="33" borderId="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right" vertical="center" wrapTex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/>
    </xf>
    <xf numFmtId="3" fontId="58" fillId="33" borderId="0" xfId="0" applyNumberFormat="1" applyFon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wrapText="1"/>
    </xf>
    <xf numFmtId="3" fontId="56" fillId="33" borderId="10" xfId="0" applyNumberFormat="1" applyFont="1" applyFill="1" applyBorder="1" applyAlignment="1">
      <alignment horizontal="center" vertical="center"/>
    </xf>
    <xf numFmtId="4" fontId="55" fillId="33" borderId="10" xfId="66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6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left" vertical="center" wrapText="1"/>
    </xf>
    <xf numFmtId="0" fontId="55" fillId="33" borderId="10" xfId="34" applyNumberFormat="1" applyFont="1" applyFill="1" applyBorder="1" applyAlignment="1" applyProtection="1">
      <alignment horizontal="center" vertical="center"/>
      <protection/>
    </xf>
    <xf numFmtId="164" fontId="57" fillId="33" borderId="10" xfId="34" applyFont="1" applyFill="1" applyBorder="1" applyAlignment="1" applyProtection="1">
      <alignment horizontal="right" vertical="center" wrapText="1"/>
      <protection/>
    </xf>
    <xf numFmtId="4" fontId="55" fillId="33" borderId="10" xfId="0" applyNumberFormat="1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horizontal="center" vertical="center"/>
    </xf>
    <xf numFmtId="0" fontId="1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55" fillId="33" borderId="12" xfId="0" applyNumberFormat="1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4" fontId="11" fillId="33" borderId="12" xfId="0" applyNumberFormat="1" applyFont="1" applyFill="1" applyBorder="1" applyAlignment="1" applyProtection="1">
      <alignment horizontal="center" vertical="center"/>
      <protection/>
    </xf>
    <xf numFmtId="4" fontId="56" fillId="33" borderId="12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12" fillId="33" borderId="13" xfId="0" applyNumberFormat="1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>
      <alignment horizontal="left" vertical="center" wrapText="1"/>
    </xf>
    <xf numFmtId="1" fontId="12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" fontId="12" fillId="33" borderId="13" xfId="0" applyNumberFormat="1" applyFont="1" applyFill="1" applyBorder="1" applyAlignment="1" applyProtection="1">
      <alignment horizontal="center" vertical="center"/>
      <protection locked="0"/>
    </xf>
    <xf numFmtId="4" fontId="55" fillId="33" borderId="13" xfId="34" applyNumberFormat="1" applyFont="1" applyFill="1" applyBorder="1" applyAlignment="1" applyProtection="1">
      <alignment horizontal="center" vertical="center" wrapText="1"/>
      <protection/>
    </xf>
    <xf numFmtId="4" fontId="56" fillId="33" borderId="13" xfId="0" applyNumberFormat="1" applyFont="1" applyFill="1" applyBorder="1" applyAlignment="1">
      <alignment horizontal="center" vertical="center"/>
    </xf>
    <xf numFmtId="14" fontId="56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 wrapText="1"/>
    </xf>
    <xf numFmtId="4" fontId="58" fillId="33" borderId="12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0" fontId="55" fillId="33" borderId="12" xfId="0" applyNumberFormat="1" applyFont="1" applyFill="1" applyBorder="1" applyAlignment="1">
      <alignment horizontal="center" vertical="center" wrapText="1"/>
    </xf>
    <xf numFmtId="4" fontId="55" fillId="33" borderId="12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14" fontId="56" fillId="33" borderId="10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vertical="center" wrapText="1"/>
    </xf>
    <xf numFmtId="0" fontId="56" fillId="33" borderId="13" xfId="0" applyNumberFormat="1" applyFont="1" applyFill="1" applyBorder="1" applyAlignment="1">
      <alignment horizontal="center" vertical="center"/>
    </xf>
    <xf numFmtId="14" fontId="58" fillId="33" borderId="10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vertical="center" wrapText="1"/>
    </xf>
    <xf numFmtId="0" fontId="56" fillId="33" borderId="12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center" vertical="center"/>
    </xf>
    <xf numFmtId="4" fontId="56" fillId="36" borderId="12" xfId="0" applyNumberFormat="1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right" vertical="center"/>
    </xf>
    <xf numFmtId="4" fontId="56" fillId="0" borderId="0" xfId="0" applyNumberFormat="1" applyFont="1" applyAlignment="1">
      <alignment horizontal="left" vertical="center"/>
    </xf>
    <xf numFmtId="0" fontId="54" fillId="0" borderId="0" xfId="0" applyFont="1" applyAlignment="1">
      <alignment horizontal="right"/>
    </xf>
    <xf numFmtId="0" fontId="59" fillId="0" borderId="0" xfId="0" applyFont="1" applyAlignment="1">
      <alignment/>
    </xf>
    <xf numFmtId="0" fontId="55" fillId="33" borderId="13" xfId="0" applyNumberFormat="1" applyFont="1" applyFill="1" applyBorder="1" applyAlignment="1">
      <alignment horizontal="center" vertical="center" textRotation="90" wrapText="1"/>
    </xf>
    <xf numFmtId="0" fontId="55" fillId="33" borderId="15" xfId="0" applyNumberFormat="1" applyFont="1" applyFill="1" applyBorder="1" applyAlignment="1">
      <alignment horizontal="center" vertical="center" textRotation="90" wrapText="1"/>
    </xf>
    <xf numFmtId="0" fontId="55" fillId="33" borderId="12" xfId="0" applyNumberFormat="1" applyFont="1" applyFill="1" applyBorder="1" applyAlignment="1">
      <alignment horizontal="center" vertical="center" textRotation="90" wrapText="1"/>
    </xf>
    <xf numFmtId="0" fontId="55" fillId="33" borderId="10" xfId="0" applyNumberFormat="1" applyFont="1" applyFill="1" applyBorder="1" applyAlignment="1">
      <alignment horizontal="center" vertical="center" textRotation="90" wrapText="1"/>
    </xf>
    <xf numFmtId="4" fontId="55" fillId="33" borderId="13" xfId="0" applyNumberFormat="1" applyFont="1" applyFill="1" applyBorder="1" applyAlignment="1">
      <alignment horizontal="center" vertical="center" textRotation="90" wrapText="1"/>
    </xf>
    <xf numFmtId="4" fontId="55" fillId="33" borderId="15" xfId="0" applyNumberFormat="1" applyFont="1" applyFill="1" applyBorder="1" applyAlignment="1">
      <alignment horizontal="center" vertical="center" textRotation="90" wrapText="1"/>
    </xf>
    <xf numFmtId="4" fontId="55" fillId="33" borderId="12" xfId="0" applyNumberFormat="1" applyFont="1" applyFill="1" applyBorder="1" applyAlignment="1">
      <alignment horizontal="center" vertical="center" textRotation="90" wrapText="1"/>
    </xf>
    <xf numFmtId="4" fontId="55" fillId="33" borderId="10" xfId="0" applyNumberFormat="1" applyFont="1" applyFill="1" applyBorder="1" applyAlignment="1">
      <alignment horizontal="center" vertical="center" wrapText="1"/>
    </xf>
    <xf numFmtId="4" fontId="57" fillId="33" borderId="16" xfId="0" applyNumberFormat="1" applyFont="1" applyFill="1" applyBorder="1" applyAlignment="1">
      <alignment horizontal="right" vertical="center" wrapText="1"/>
    </xf>
    <xf numFmtId="4" fontId="57" fillId="33" borderId="11" xfId="0" applyNumberFormat="1" applyFont="1" applyFill="1" applyBorder="1" applyAlignment="1">
      <alignment horizontal="right" vertical="center" wrapText="1"/>
    </xf>
    <xf numFmtId="0" fontId="55" fillId="33" borderId="11" xfId="0" applyNumberFormat="1" applyFont="1" applyFill="1" applyBorder="1" applyAlignment="1">
      <alignment horizontal="center" vertical="center" textRotation="90" wrapText="1"/>
    </xf>
    <xf numFmtId="0" fontId="55" fillId="33" borderId="10" xfId="0" applyNumberFormat="1" applyFont="1" applyFill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horizontal="center" vertical="center" wrapText="1"/>
    </xf>
    <xf numFmtId="0" fontId="57" fillId="34" borderId="10" xfId="0" applyNumberFormat="1" applyFont="1" applyFill="1" applyBorder="1" applyAlignment="1">
      <alignment horizontal="right" vertical="center" wrapText="1"/>
    </xf>
    <xf numFmtId="4" fontId="57" fillId="35" borderId="16" xfId="0" applyNumberFormat="1" applyFont="1" applyFill="1" applyBorder="1" applyAlignment="1">
      <alignment horizontal="right" vertical="center" wrapText="1"/>
    </xf>
    <xf numFmtId="4" fontId="57" fillId="35" borderId="11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4" fontId="55" fillId="33" borderId="13" xfId="0" applyNumberFormat="1" applyFont="1" applyFill="1" applyBorder="1" applyAlignment="1">
      <alignment horizontal="center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textRotation="90" wrapText="1"/>
    </xf>
    <xf numFmtId="14" fontId="55" fillId="33" borderId="10" xfId="0" applyNumberFormat="1" applyFont="1" applyFill="1" applyBorder="1" applyAlignment="1">
      <alignment horizontal="center" vertical="center" textRotation="90" wrapText="1"/>
    </xf>
    <xf numFmtId="14" fontId="60" fillId="33" borderId="0" xfId="0" applyNumberFormat="1" applyFont="1" applyFill="1" applyBorder="1" applyAlignment="1">
      <alignment horizontal="center" vertical="center"/>
    </xf>
    <xf numFmtId="4" fontId="55" fillId="33" borderId="13" xfId="0" applyNumberFormat="1" applyFont="1" applyFill="1" applyBorder="1" applyAlignment="1">
      <alignment horizontal="center" vertical="center" textRotation="90"/>
    </xf>
    <xf numFmtId="4" fontId="55" fillId="33" borderId="15" xfId="0" applyNumberFormat="1" applyFont="1" applyFill="1" applyBorder="1" applyAlignment="1">
      <alignment horizontal="center" vertical="center" textRotation="90"/>
    </xf>
    <xf numFmtId="4" fontId="55" fillId="33" borderId="12" xfId="0" applyNumberFormat="1" applyFont="1" applyFill="1" applyBorder="1" applyAlignment="1">
      <alignment horizontal="center" vertical="center" textRotation="90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5" fillId="33" borderId="11" xfId="0" applyNumberFormat="1" applyFont="1" applyFill="1" applyBorder="1" applyAlignment="1">
      <alignment horizontal="center" vertical="center" textRotation="90"/>
    </xf>
    <xf numFmtId="4" fontId="55" fillId="0" borderId="10" xfId="0" applyNumberFormat="1" applyFont="1" applyFill="1" applyBorder="1" applyAlignment="1">
      <alignment horizontal="center" vertical="center" textRotation="90" wrapText="1"/>
    </xf>
    <xf numFmtId="4" fontId="56" fillId="33" borderId="10" xfId="0" applyNumberFormat="1" applyFont="1" applyFill="1" applyBorder="1" applyAlignment="1">
      <alignment horizontal="center" vertical="center" textRotation="90" wrapText="1"/>
    </xf>
    <xf numFmtId="4" fontId="54" fillId="33" borderId="0" xfId="0" applyNumberFormat="1" applyFont="1" applyFill="1" applyBorder="1" applyAlignment="1">
      <alignment horizontal="center" vertical="center"/>
    </xf>
    <xf numFmtId="4" fontId="56" fillId="33" borderId="13" xfId="0" applyNumberFormat="1" applyFont="1" applyFill="1" applyBorder="1" applyAlignment="1">
      <alignment horizontal="center" vertical="center" wrapText="1"/>
    </xf>
    <xf numFmtId="4" fontId="56" fillId="33" borderId="12" xfId="0" applyNumberFormat="1" applyFont="1" applyFill="1" applyBorder="1" applyAlignment="1">
      <alignment horizontal="center" vertical="center" wrapText="1"/>
    </xf>
    <xf numFmtId="4" fontId="58" fillId="33" borderId="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" fontId="56" fillId="33" borderId="15" xfId="0" applyNumberFormat="1" applyFont="1" applyFill="1" applyBorder="1" applyAlignment="1">
      <alignment horizontal="center" vertical="center" wrapText="1"/>
    </xf>
    <xf numFmtId="4" fontId="56" fillId="33" borderId="16" xfId="0" applyNumberFormat="1" applyFont="1" applyFill="1" applyBorder="1" applyAlignment="1">
      <alignment horizontal="center" vertical="center" wrapText="1"/>
    </xf>
    <xf numFmtId="4" fontId="56" fillId="33" borderId="17" xfId="0" applyNumberFormat="1" applyFont="1" applyFill="1" applyBorder="1" applyAlignment="1">
      <alignment horizontal="center" vertical="center" wrapText="1"/>
    </xf>
    <xf numFmtId="4" fontId="56" fillId="33" borderId="11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4" fontId="56" fillId="33" borderId="13" xfId="0" applyNumberFormat="1" applyFont="1" applyFill="1" applyBorder="1" applyAlignment="1">
      <alignment horizontal="center" vertical="center" textRotation="90" wrapText="1"/>
    </xf>
    <xf numFmtId="4" fontId="56" fillId="33" borderId="12" xfId="0" applyNumberFormat="1" applyFont="1" applyFill="1" applyBorder="1" applyAlignment="1">
      <alignment horizontal="center" vertical="center" textRotation="90" wrapText="1"/>
    </xf>
    <xf numFmtId="0" fontId="55" fillId="33" borderId="10" xfId="0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3" xfId="57"/>
    <cellStyle name="Обычный 4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4"/>
  <sheetViews>
    <sheetView zoomScalePageLayoutView="0" workbookViewId="0" topLeftCell="C1">
      <pane ySplit="21" topLeftCell="A26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6.140625" style="26" customWidth="1"/>
    <col min="2" max="2" width="49.140625" style="27" customWidth="1"/>
    <col min="3" max="3" width="7.57421875" style="21" customWidth="1"/>
    <col min="4" max="4" width="12.28125" style="21" customWidth="1"/>
    <col min="5" max="5" width="20.7109375" style="21" customWidth="1"/>
    <col min="6" max="7" width="4.7109375" style="21" customWidth="1"/>
    <col min="8" max="8" width="15.28125" style="36" customWidth="1"/>
    <col min="9" max="9" width="13.8515625" style="38" customWidth="1"/>
    <col min="10" max="10" width="13.8515625" style="36" customWidth="1"/>
    <col min="11" max="11" width="12.8515625" style="23" customWidth="1"/>
    <col min="12" max="12" width="19.421875" style="39" customWidth="1"/>
    <col min="13" max="13" width="7.140625" style="36" customWidth="1"/>
    <col min="14" max="15" width="5.57421875" style="36" customWidth="1"/>
    <col min="16" max="16" width="19.421875" style="36" customWidth="1"/>
    <col min="17" max="18" width="11.7109375" style="36" customWidth="1"/>
    <col min="19" max="19" width="14.140625" style="21" customWidth="1"/>
    <col min="20" max="20" width="7.140625" style="21" customWidth="1"/>
    <col min="21" max="16384" width="9.140625" style="6" customWidth="1"/>
  </cols>
  <sheetData>
    <row r="2" ht="15.75">
      <c r="Q2" s="36" t="s">
        <v>106</v>
      </c>
    </row>
    <row r="3" spans="14:18" ht="15.75">
      <c r="N3" s="120"/>
      <c r="O3" s="120"/>
      <c r="P3" s="120"/>
      <c r="Q3" s="36" t="s">
        <v>107</v>
      </c>
      <c r="R3" s="120"/>
    </row>
    <row r="4" spans="14:18" ht="15.75">
      <c r="N4" s="120"/>
      <c r="O4" s="120"/>
      <c r="P4" s="36" t="s">
        <v>108</v>
      </c>
      <c r="Q4" s="120"/>
      <c r="R4" s="120"/>
    </row>
    <row r="5" spans="14:18" ht="15.75">
      <c r="N5" s="120"/>
      <c r="O5" s="120"/>
      <c r="Q5" s="121" t="s">
        <v>104</v>
      </c>
      <c r="R5" s="120"/>
    </row>
    <row r="6" spans="14:18" ht="15.75">
      <c r="N6" s="120"/>
      <c r="O6" s="120"/>
      <c r="Q6" s="120"/>
      <c r="R6" s="120"/>
    </row>
    <row r="7" spans="17:19" ht="15.75">
      <c r="Q7" s="11"/>
      <c r="R7" s="122" t="s">
        <v>109</v>
      </c>
      <c r="S7" s="11"/>
    </row>
    <row r="8" spans="17:19" ht="15.75">
      <c r="Q8" s="11" t="s">
        <v>89</v>
      </c>
      <c r="R8" s="11"/>
      <c r="S8" s="11"/>
    </row>
    <row r="9" spans="17:19" ht="15.75">
      <c r="Q9" s="11" t="s">
        <v>90</v>
      </c>
      <c r="R9" s="11"/>
      <c r="S9" s="11"/>
    </row>
    <row r="10" spans="17:19" ht="15.75">
      <c r="Q10" s="11"/>
      <c r="R10" s="11"/>
      <c r="S10" s="11"/>
    </row>
    <row r="11" spans="17:19" ht="15.75">
      <c r="Q11" s="11" t="s">
        <v>105</v>
      </c>
      <c r="R11" s="11"/>
      <c r="S11" s="11"/>
    </row>
    <row r="12" spans="1:20" ht="77.25" customHeight="1">
      <c r="A12" s="140" t="s">
        <v>91</v>
      </c>
      <c r="B12" s="140"/>
      <c r="C12" s="140"/>
      <c r="D12" s="140"/>
      <c r="E12" s="141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1:12" ht="15.75">
      <c r="A13" s="21"/>
      <c r="B13" s="22"/>
      <c r="I13" s="36"/>
      <c r="L13" s="36"/>
    </row>
    <row r="14" spans="1:20" ht="15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15.75">
      <c r="A15" s="24"/>
      <c r="B15" s="150"/>
      <c r="C15" s="150"/>
      <c r="D15" s="150"/>
      <c r="E15" s="151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25"/>
      <c r="S15" s="146" t="s">
        <v>92</v>
      </c>
      <c r="T15" s="146"/>
    </row>
    <row r="16" spans="1:20" s="11" customFormat="1" ht="15.75" customHeight="1">
      <c r="A16" s="135" t="s">
        <v>0</v>
      </c>
      <c r="B16" s="131" t="s">
        <v>1</v>
      </c>
      <c r="C16" s="136" t="s">
        <v>2</v>
      </c>
      <c r="D16" s="131"/>
      <c r="E16" s="147" t="s">
        <v>3</v>
      </c>
      <c r="F16" s="124" t="s">
        <v>4</v>
      </c>
      <c r="G16" s="127" t="s">
        <v>5</v>
      </c>
      <c r="H16" s="128" t="s">
        <v>6</v>
      </c>
      <c r="I16" s="131" t="s">
        <v>7</v>
      </c>
      <c r="J16" s="131"/>
      <c r="K16" s="124" t="s">
        <v>8</v>
      </c>
      <c r="L16" s="131" t="s">
        <v>9</v>
      </c>
      <c r="M16" s="131"/>
      <c r="N16" s="131"/>
      <c r="O16" s="131"/>
      <c r="P16" s="131"/>
      <c r="Q16" s="144" t="s">
        <v>10</v>
      </c>
      <c r="R16" s="144" t="s">
        <v>11</v>
      </c>
      <c r="S16" s="145" t="s">
        <v>12</v>
      </c>
      <c r="T16" s="144" t="s">
        <v>86</v>
      </c>
    </row>
    <row r="17" spans="1:20" s="11" customFormat="1" ht="15.75">
      <c r="A17" s="135"/>
      <c r="B17" s="131"/>
      <c r="C17" s="134" t="s">
        <v>13</v>
      </c>
      <c r="D17" s="152" t="s">
        <v>14</v>
      </c>
      <c r="E17" s="148"/>
      <c r="F17" s="125"/>
      <c r="G17" s="127"/>
      <c r="H17" s="129"/>
      <c r="I17" s="153" t="s">
        <v>15</v>
      </c>
      <c r="J17" s="144" t="s">
        <v>16</v>
      </c>
      <c r="K17" s="125"/>
      <c r="L17" s="142" t="s">
        <v>15</v>
      </c>
      <c r="M17" s="131" t="s">
        <v>17</v>
      </c>
      <c r="N17" s="131"/>
      <c r="O17" s="131"/>
      <c r="P17" s="131"/>
      <c r="Q17" s="144"/>
      <c r="R17" s="144"/>
      <c r="S17" s="145"/>
      <c r="T17" s="144"/>
    </row>
    <row r="18" spans="1:20" s="11" customFormat="1" ht="69.75" customHeight="1">
      <c r="A18" s="135"/>
      <c r="B18" s="131"/>
      <c r="C18" s="134"/>
      <c r="D18" s="152"/>
      <c r="E18" s="148"/>
      <c r="F18" s="125"/>
      <c r="G18" s="127"/>
      <c r="H18" s="130"/>
      <c r="I18" s="153"/>
      <c r="J18" s="144"/>
      <c r="K18" s="126"/>
      <c r="L18" s="143"/>
      <c r="M18" s="29" t="s">
        <v>18</v>
      </c>
      <c r="N18" s="29" t="s">
        <v>25</v>
      </c>
      <c r="O18" s="29" t="s">
        <v>19</v>
      </c>
      <c r="P18" s="28" t="s">
        <v>20</v>
      </c>
      <c r="Q18" s="144"/>
      <c r="R18" s="144"/>
      <c r="S18" s="145"/>
      <c r="T18" s="144"/>
    </row>
    <row r="19" spans="1:20" s="11" customFormat="1" ht="28.5" customHeight="1">
      <c r="A19" s="135"/>
      <c r="B19" s="131"/>
      <c r="C19" s="134"/>
      <c r="D19" s="152"/>
      <c r="E19" s="149"/>
      <c r="F19" s="126"/>
      <c r="G19" s="127"/>
      <c r="H19" s="28" t="s">
        <v>21</v>
      </c>
      <c r="I19" s="14" t="s">
        <v>21</v>
      </c>
      <c r="J19" s="28" t="s">
        <v>21</v>
      </c>
      <c r="K19" s="30" t="s">
        <v>22</v>
      </c>
      <c r="L19" s="28" t="s">
        <v>23</v>
      </c>
      <c r="M19" s="28" t="s">
        <v>23</v>
      </c>
      <c r="N19" s="28" t="s">
        <v>23</v>
      </c>
      <c r="O19" s="28" t="s">
        <v>23</v>
      </c>
      <c r="P19" s="28" t="s">
        <v>23</v>
      </c>
      <c r="Q19" s="28" t="s">
        <v>24</v>
      </c>
      <c r="R19" s="28" t="s">
        <v>24</v>
      </c>
      <c r="S19" s="145"/>
      <c r="T19" s="144"/>
    </row>
    <row r="20" spans="1:20" s="40" customFormat="1" ht="15.75">
      <c r="A20" s="30">
        <v>1</v>
      </c>
      <c r="B20" s="30">
        <v>2</v>
      </c>
      <c r="C20" s="15">
        <v>3</v>
      </c>
      <c r="D20" s="16">
        <v>4</v>
      </c>
      <c r="E20" s="16">
        <v>5</v>
      </c>
      <c r="F20" s="30">
        <v>6</v>
      </c>
      <c r="G20" s="30">
        <v>7</v>
      </c>
      <c r="H20" s="30">
        <v>8</v>
      </c>
      <c r="I20" s="17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</row>
    <row r="21" spans="1:20" s="7" customFormat="1" ht="15.75">
      <c r="A21" s="137" t="s">
        <v>87</v>
      </c>
      <c r="B21" s="137"/>
      <c r="C21" s="31"/>
      <c r="D21" s="32"/>
      <c r="E21" s="32"/>
      <c r="F21" s="31"/>
      <c r="G21" s="31"/>
      <c r="H21" s="33">
        <f>SUM(H22,H25,H34)</f>
        <v>7722.9</v>
      </c>
      <c r="I21" s="33">
        <f>SUM(I22,I25,I34)</f>
        <v>5926.2</v>
      </c>
      <c r="J21" s="33">
        <f>SUM(J22,J25,J34)</f>
        <v>5862.7</v>
      </c>
      <c r="K21" s="33">
        <f>SUM(K22,K25,K34)</f>
        <v>385</v>
      </c>
      <c r="L21" s="33">
        <v>23469909.74</v>
      </c>
      <c r="M21" s="33"/>
      <c r="N21" s="33"/>
      <c r="O21" s="33"/>
      <c r="P21" s="33">
        <v>23469909.74</v>
      </c>
      <c r="Q21" s="37"/>
      <c r="R21" s="37"/>
      <c r="S21" s="31"/>
      <c r="T21" s="31"/>
    </row>
    <row r="22" spans="1:20" s="9" customFormat="1" ht="15.75">
      <c r="A22" s="138" t="s">
        <v>101</v>
      </c>
      <c r="B22" s="139"/>
      <c r="C22" s="34"/>
      <c r="D22" s="35"/>
      <c r="E22" s="35"/>
      <c r="F22" s="34"/>
      <c r="G22" s="34"/>
      <c r="H22" s="34">
        <f>SUM(H23:H24)</f>
        <v>1009.1</v>
      </c>
      <c r="I22" s="34">
        <f aca="true" t="shared" si="0" ref="I22:P22">SUM(I23:I24)</f>
        <v>588.3</v>
      </c>
      <c r="J22" s="34">
        <f t="shared" si="0"/>
        <v>800.2</v>
      </c>
      <c r="K22" s="41">
        <f t="shared" si="0"/>
        <v>54</v>
      </c>
      <c r="L22" s="34">
        <f t="shared" si="0"/>
        <v>27285.885000000002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27285.885000000002</v>
      </c>
      <c r="Q22" s="43"/>
      <c r="R22" s="44"/>
      <c r="S22" s="34"/>
      <c r="T22" s="34"/>
    </row>
    <row r="23" spans="1:20" ht="15.75">
      <c r="A23" s="83">
        <v>1</v>
      </c>
      <c r="B23" s="84" t="s">
        <v>79</v>
      </c>
      <c r="C23" s="85">
        <v>1961</v>
      </c>
      <c r="D23" s="86"/>
      <c r="E23" s="83" t="s">
        <v>64</v>
      </c>
      <c r="F23" s="87">
        <v>2</v>
      </c>
      <c r="G23" s="87">
        <v>2</v>
      </c>
      <c r="H23" s="88">
        <v>666</v>
      </c>
      <c r="I23" s="88">
        <v>588.3</v>
      </c>
      <c r="J23" s="88">
        <v>474.4</v>
      </c>
      <c r="K23" s="87">
        <v>33</v>
      </c>
      <c r="L23" s="89">
        <v>17560.755</v>
      </c>
      <c r="M23" s="89"/>
      <c r="N23" s="89"/>
      <c r="O23" s="89"/>
      <c r="P23" s="89">
        <v>17560.755</v>
      </c>
      <c r="Q23" s="89">
        <v>29.850000000000005</v>
      </c>
      <c r="R23" s="89">
        <v>29.850000000000005</v>
      </c>
      <c r="S23" s="90">
        <v>43465</v>
      </c>
      <c r="T23" s="83" t="s">
        <v>62</v>
      </c>
    </row>
    <row r="24" spans="1:20" ht="15.75">
      <c r="A24" s="91">
        <v>2</v>
      </c>
      <c r="B24" s="92" t="s">
        <v>66</v>
      </c>
      <c r="C24" s="93">
        <v>1962</v>
      </c>
      <c r="D24" s="94"/>
      <c r="E24" s="94" t="s">
        <v>65</v>
      </c>
      <c r="F24" s="95" t="s">
        <v>61</v>
      </c>
      <c r="G24" s="94">
        <v>1</v>
      </c>
      <c r="H24" s="96">
        <v>343.1</v>
      </c>
      <c r="I24" s="96" t="s">
        <v>67</v>
      </c>
      <c r="J24" s="96">
        <v>325.8</v>
      </c>
      <c r="K24" s="91">
        <v>21</v>
      </c>
      <c r="L24" s="97">
        <v>9725.130000000001</v>
      </c>
      <c r="M24" s="96"/>
      <c r="N24" s="96"/>
      <c r="O24" s="96"/>
      <c r="P24" s="96">
        <v>9725.130000000001</v>
      </c>
      <c r="Q24" s="89">
        <v>29.85</v>
      </c>
      <c r="R24" s="98">
        <v>29.85</v>
      </c>
      <c r="S24" s="99">
        <v>43465</v>
      </c>
      <c r="T24" s="100" t="s">
        <v>62</v>
      </c>
    </row>
    <row r="25" spans="1:20" s="9" customFormat="1" ht="15.75">
      <c r="A25" s="132" t="s">
        <v>102</v>
      </c>
      <c r="B25" s="133"/>
      <c r="C25" s="63"/>
      <c r="D25" s="101"/>
      <c r="E25" s="101"/>
      <c r="F25" s="63"/>
      <c r="G25" s="63"/>
      <c r="H25" s="63">
        <f>SUM(H26:H33)</f>
        <v>3232.7</v>
      </c>
      <c r="I25" s="63">
        <f aca="true" t="shared" si="1" ref="I25:P25">SUM(I26:I33)</f>
        <v>2818.7</v>
      </c>
      <c r="J25" s="63">
        <f t="shared" si="1"/>
        <v>2543.2999999999997</v>
      </c>
      <c r="K25" s="102">
        <f t="shared" si="1"/>
        <v>144</v>
      </c>
      <c r="L25" s="63">
        <f t="shared" si="1"/>
        <v>10237458.311999999</v>
      </c>
      <c r="M25" s="63">
        <f t="shared" si="1"/>
        <v>0</v>
      </c>
      <c r="N25" s="63">
        <f t="shared" si="1"/>
        <v>0</v>
      </c>
      <c r="O25" s="63">
        <f t="shared" si="1"/>
        <v>0</v>
      </c>
      <c r="P25" s="63">
        <f t="shared" si="1"/>
        <v>10237458.311999999</v>
      </c>
      <c r="Q25" s="103"/>
      <c r="R25" s="104"/>
      <c r="S25" s="63"/>
      <c r="T25" s="63"/>
    </row>
    <row r="26" spans="1:20" s="8" customFormat="1" ht="15.75">
      <c r="A26" s="105">
        <v>1</v>
      </c>
      <c r="B26" s="106" t="s">
        <v>79</v>
      </c>
      <c r="C26" s="105">
        <v>1961</v>
      </c>
      <c r="D26" s="86"/>
      <c r="E26" s="83" t="s">
        <v>64</v>
      </c>
      <c r="F26" s="105">
        <v>2</v>
      </c>
      <c r="G26" s="105">
        <v>2</v>
      </c>
      <c r="H26" s="56">
        <v>666</v>
      </c>
      <c r="I26" s="56">
        <v>588.3</v>
      </c>
      <c r="J26" s="56">
        <v>474.4</v>
      </c>
      <c r="K26" s="105">
        <v>33</v>
      </c>
      <c r="L26" s="56">
        <f aca="true" t="shared" si="2" ref="L26:L33">SUM(I26*Q26)</f>
        <v>600654.2999999999</v>
      </c>
      <c r="M26" s="56"/>
      <c r="N26" s="56"/>
      <c r="O26" s="56"/>
      <c r="P26" s="56">
        <f aca="true" t="shared" si="3" ref="P26:P33">SUM(L26)</f>
        <v>600654.2999999999</v>
      </c>
      <c r="Q26" s="119">
        <v>1021</v>
      </c>
      <c r="R26" s="89">
        <v>1021</v>
      </c>
      <c r="S26" s="90">
        <v>43830</v>
      </c>
      <c r="T26" s="56" t="s">
        <v>62</v>
      </c>
    </row>
    <row r="27" spans="1:20" ht="15.75">
      <c r="A27" s="72">
        <v>2</v>
      </c>
      <c r="B27" s="82" t="s">
        <v>71</v>
      </c>
      <c r="C27" s="72">
        <v>1962</v>
      </c>
      <c r="D27" s="72"/>
      <c r="E27" s="107" t="s">
        <v>65</v>
      </c>
      <c r="F27" s="72">
        <v>2</v>
      </c>
      <c r="G27" s="72">
        <v>1</v>
      </c>
      <c r="H27" s="71">
        <v>222.8</v>
      </c>
      <c r="I27" s="71">
        <v>174.6</v>
      </c>
      <c r="J27" s="71">
        <v>71.1</v>
      </c>
      <c r="K27" s="76">
        <v>5</v>
      </c>
      <c r="L27" s="116">
        <f t="shared" si="2"/>
        <v>784867.1579999999</v>
      </c>
      <c r="M27" s="71"/>
      <c r="N27" s="71"/>
      <c r="O27" s="71"/>
      <c r="P27" s="116">
        <f t="shared" si="3"/>
        <v>784867.1579999999</v>
      </c>
      <c r="Q27" s="119">
        <v>4495.23</v>
      </c>
      <c r="R27" s="71">
        <v>4495.23</v>
      </c>
      <c r="S27" s="108">
        <v>43830</v>
      </c>
      <c r="T27" s="53" t="s">
        <v>62</v>
      </c>
    </row>
    <row r="28" spans="1:20" ht="15.75">
      <c r="A28" s="72">
        <v>3</v>
      </c>
      <c r="B28" s="82" t="s">
        <v>72</v>
      </c>
      <c r="C28" s="72">
        <v>1962</v>
      </c>
      <c r="D28" s="72"/>
      <c r="E28" s="72" t="s">
        <v>64</v>
      </c>
      <c r="F28" s="72">
        <v>2</v>
      </c>
      <c r="G28" s="72">
        <v>2</v>
      </c>
      <c r="H28" s="71">
        <v>532</v>
      </c>
      <c r="I28" s="71">
        <v>472</v>
      </c>
      <c r="J28" s="71">
        <v>472</v>
      </c>
      <c r="K28" s="76">
        <v>31</v>
      </c>
      <c r="L28" s="116">
        <f t="shared" si="2"/>
        <v>1990291.84</v>
      </c>
      <c r="M28" s="71"/>
      <c r="N28" s="71"/>
      <c r="O28" s="71"/>
      <c r="P28" s="116">
        <f t="shared" si="3"/>
        <v>1990291.84</v>
      </c>
      <c r="Q28" s="119">
        <v>4216.72</v>
      </c>
      <c r="R28" s="71">
        <v>4216.72</v>
      </c>
      <c r="S28" s="108">
        <v>43830</v>
      </c>
      <c r="T28" s="53" t="s">
        <v>62</v>
      </c>
    </row>
    <row r="29" spans="1:20" ht="15.75">
      <c r="A29" s="72">
        <v>4</v>
      </c>
      <c r="B29" s="82" t="s">
        <v>73</v>
      </c>
      <c r="C29" s="72">
        <v>1965</v>
      </c>
      <c r="D29" s="72"/>
      <c r="E29" s="72" t="s">
        <v>64</v>
      </c>
      <c r="F29" s="72">
        <v>2</v>
      </c>
      <c r="G29" s="72">
        <v>2</v>
      </c>
      <c r="H29" s="71">
        <v>443.6</v>
      </c>
      <c r="I29" s="71">
        <v>407</v>
      </c>
      <c r="J29" s="71">
        <v>407</v>
      </c>
      <c r="K29" s="76">
        <v>6</v>
      </c>
      <c r="L29" s="116">
        <f t="shared" si="2"/>
        <v>1716205.04</v>
      </c>
      <c r="M29" s="71"/>
      <c r="N29" s="71"/>
      <c r="O29" s="71"/>
      <c r="P29" s="116">
        <f t="shared" si="3"/>
        <v>1716205.04</v>
      </c>
      <c r="Q29" s="119">
        <v>4216.72</v>
      </c>
      <c r="R29" s="71">
        <v>4216.72</v>
      </c>
      <c r="S29" s="108">
        <v>43830</v>
      </c>
      <c r="T29" s="53" t="s">
        <v>62</v>
      </c>
    </row>
    <row r="30" spans="1:20" ht="15.75">
      <c r="A30" s="72">
        <v>5</v>
      </c>
      <c r="B30" s="82" t="s">
        <v>74</v>
      </c>
      <c r="C30" s="72">
        <v>1965</v>
      </c>
      <c r="D30" s="72">
        <v>2012</v>
      </c>
      <c r="E30" s="72" t="s">
        <v>64</v>
      </c>
      <c r="F30" s="72">
        <v>2</v>
      </c>
      <c r="G30" s="72">
        <v>3</v>
      </c>
      <c r="H30" s="71">
        <v>540</v>
      </c>
      <c r="I30" s="71">
        <v>519</v>
      </c>
      <c r="J30" s="71">
        <v>519</v>
      </c>
      <c r="K30" s="76">
        <v>31</v>
      </c>
      <c r="L30" s="116">
        <f t="shared" si="2"/>
        <v>2188477.68</v>
      </c>
      <c r="M30" s="71"/>
      <c r="N30" s="71"/>
      <c r="O30" s="71"/>
      <c r="P30" s="116">
        <f t="shared" si="3"/>
        <v>2188477.68</v>
      </c>
      <c r="Q30" s="119">
        <v>4216.72</v>
      </c>
      <c r="R30" s="71">
        <v>4216.72</v>
      </c>
      <c r="S30" s="108">
        <v>43830</v>
      </c>
      <c r="T30" s="53" t="s">
        <v>62</v>
      </c>
    </row>
    <row r="31" spans="1:20" ht="15.75">
      <c r="A31" s="72">
        <v>6</v>
      </c>
      <c r="B31" s="82" t="s">
        <v>75</v>
      </c>
      <c r="C31" s="72">
        <v>1966</v>
      </c>
      <c r="D31" s="72"/>
      <c r="E31" s="72" t="s">
        <v>64</v>
      </c>
      <c r="F31" s="72">
        <v>2</v>
      </c>
      <c r="G31" s="72">
        <v>1</v>
      </c>
      <c r="H31" s="71">
        <v>250</v>
      </c>
      <c r="I31" s="71">
        <v>212</v>
      </c>
      <c r="J31" s="71">
        <v>154</v>
      </c>
      <c r="K31" s="76">
        <v>21</v>
      </c>
      <c r="L31" s="116">
        <f t="shared" si="2"/>
        <v>952988.7599999999</v>
      </c>
      <c r="M31" s="71"/>
      <c r="N31" s="71"/>
      <c r="O31" s="71"/>
      <c r="P31" s="116">
        <f t="shared" si="3"/>
        <v>952988.7599999999</v>
      </c>
      <c r="Q31" s="119">
        <v>4495.23</v>
      </c>
      <c r="R31" s="71">
        <v>4495.23</v>
      </c>
      <c r="S31" s="108">
        <v>43830</v>
      </c>
      <c r="T31" s="53" t="s">
        <v>62</v>
      </c>
    </row>
    <row r="32" spans="1:20" ht="15.75">
      <c r="A32" s="72">
        <v>7</v>
      </c>
      <c r="B32" s="82" t="s">
        <v>76</v>
      </c>
      <c r="C32" s="72">
        <v>1963</v>
      </c>
      <c r="D32" s="72"/>
      <c r="E32" s="72" t="s">
        <v>78</v>
      </c>
      <c r="F32" s="72">
        <v>1</v>
      </c>
      <c r="G32" s="72">
        <v>2</v>
      </c>
      <c r="H32" s="71">
        <v>246.1</v>
      </c>
      <c r="I32" s="71">
        <v>231.6</v>
      </c>
      <c r="J32" s="71">
        <v>231.6</v>
      </c>
      <c r="K32" s="76">
        <v>5</v>
      </c>
      <c r="L32" s="116">
        <f t="shared" si="2"/>
        <v>1041095.2679999999</v>
      </c>
      <c r="M32" s="71"/>
      <c r="N32" s="71"/>
      <c r="O32" s="71"/>
      <c r="P32" s="116">
        <f t="shared" si="3"/>
        <v>1041095.2679999999</v>
      </c>
      <c r="Q32" s="119">
        <v>4495.23</v>
      </c>
      <c r="R32" s="71">
        <v>4495.23</v>
      </c>
      <c r="S32" s="108">
        <v>43830</v>
      </c>
      <c r="T32" s="53" t="s">
        <v>62</v>
      </c>
    </row>
    <row r="33" spans="1:20" ht="15.75">
      <c r="A33" s="109">
        <v>8</v>
      </c>
      <c r="B33" s="110" t="s">
        <v>77</v>
      </c>
      <c r="C33" s="109">
        <v>1968</v>
      </c>
      <c r="D33" s="109"/>
      <c r="E33" s="94" t="s">
        <v>65</v>
      </c>
      <c r="F33" s="109">
        <v>2</v>
      </c>
      <c r="G33" s="109">
        <v>1</v>
      </c>
      <c r="H33" s="98">
        <v>332.2</v>
      </c>
      <c r="I33" s="98">
        <v>214.2</v>
      </c>
      <c r="J33" s="98">
        <v>214.2</v>
      </c>
      <c r="K33" s="111">
        <v>12</v>
      </c>
      <c r="L33" s="116">
        <f t="shared" si="2"/>
        <v>962878.2659999998</v>
      </c>
      <c r="M33" s="98"/>
      <c r="N33" s="98"/>
      <c r="O33" s="98"/>
      <c r="P33" s="116">
        <f t="shared" si="3"/>
        <v>962878.2659999998</v>
      </c>
      <c r="Q33" s="119">
        <v>4495.23</v>
      </c>
      <c r="R33" s="98">
        <v>4495.23</v>
      </c>
      <c r="S33" s="99">
        <v>43830</v>
      </c>
      <c r="T33" s="55" t="s">
        <v>62</v>
      </c>
    </row>
    <row r="34" spans="1:20" s="9" customFormat="1" ht="15.75">
      <c r="A34" s="132" t="s">
        <v>103</v>
      </c>
      <c r="B34" s="133"/>
      <c r="C34" s="63"/>
      <c r="D34" s="101"/>
      <c r="E34" s="101"/>
      <c r="F34" s="63"/>
      <c r="G34" s="63"/>
      <c r="H34" s="63">
        <f>SUM(H35:H42)</f>
        <v>3481.1</v>
      </c>
      <c r="I34" s="63">
        <f aca="true" t="shared" si="4" ref="I34:P34">SUM(I35:I42)</f>
        <v>2519.2</v>
      </c>
      <c r="J34" s="63">
        <f t="shared" si="4"/>
        <v>2519.2</v>
      </c>
      <c r="K34" s="102">
        <f t="shared" si="4"/>
        <v>187</v>
      </c>
      <c r="L34" s="63">
        <f t="shared" si="4"/>
        <v>13205165.535999998</v>
      </c>
      <c r="M34" s="63">
        <f t="shared" si="4"/>
        <v>0</v>
      </c>
      <c r="N34" s="63">
        <f t="shared" si="4"/>
        <v>0</v>
      </c>
      <c r="O34" s="63">
        <f t="shared" si="4"/>
        <v>0</v>
      </c>
      <c r="P34" s="63">
        <f t="shared" si="4"/>
        <v>13205165.535999998</v>
      </c>
      <c r="Q34" s="103"/>
      <c r="R34" s="104"/>
      <c r="S34" s="112"/>
      <c r="T34" s="63"/>
    </row>
    <row r="35" spans="1:20" ht="15.75">
      <c r="A35" s="105">
        <v>1</v>
      </c>
      <c r="B35" s="113" t="s">
        <v>72</v>
      </c>
      <c r="C35" s="83">
        <v>1962</v>
      </c>
      <c r="D35" s="83"/>
      <c r="E35" s="83" t="s">
        <v>64</v>
      </c>
      <c r="F35" s="83">
        <v>2</v>
      </c>
      <c r="G35" s="83">
        <v>2</v>
      </c>
      <c r="H35" s="89">
        <v>532</v>
      </c>
      <c r="I35" s="89">
        <v>472</v>
      </c>
      <c r="J35" s="89">
        <v>472</v>
      </c>
      <c r="K35" s="114">
        <v>31</v>
      </c>
      <c r="L35" s="116">
        <f aca="true" t="shared" si="5" ref="L35:L42">SUM(I35*Q35)</f>
        <v>1950870.4</v>
      </c>
      <c r="M35" s="89"/>
      <c r="N35" s="89"/>
      <c r="O35" s="89"/>
      <c r="P35" s="116">
        <f aca="true" t="shared" si="6" ref="P35:P42">SUM(L35)</f>
        <v>1950870.4</v>
      </c>
      <c r="Q35" s="119">
        <v>4133.2</v>
      </c>
      <c r="R35" s="89">
        <v>4133.2</v>
      </c>
      <c r="S35" s="90">
        <v>44196</v>
      </c>
      <c r="T35" s="83" t="s">
        <v>62</v>
      </c>
    </row>
    <row r="36" spans="1:20" ht="15.75">
      <c r="A36" s="72">
        <v>2</v>
      </c>
      <c r="B36" s="82" t="s">
        <v>76</v>
      </c>
      <c r="C36" s="72">
        <v>1963</v>
      </c>
      <c r="D36" s="72"/>
      <c r="E36" s="72" t="s">
        <v>78</v>
      </c>
      <c r="F36" s="72">
        <v>1</v>
      </c>
      <c r="G36" s="72">
        <v>2</v>
      </c>
      <c r="H36" s="71">
        <v>246.1</v>
      </c>
      <c r="I36" s="71">
        <v>231.6</v>
      </c>
      <c r="J36" s="71">
        <v>231.6</v>
      </c>
      <c r="K36" s="76">
        <v>5</v>
      </c>
      <c r="L36" s="116">
        <f t="shared" si="5"/>
        <v>976592.3520000001</v>
      </c>
      <c r="M36" s="71"/>
      <c r="N36" s="71"/>
      <c r="O36" s="71"/>
      <c r="P36" s="116">
        <f t="shared" si="6"/>
        <v>976592.3520000001</v>
      </c>
      <c r="Q36" s="119">
        <v>4216.72</v>
      </c>
      <c r="R36" s="71">
        <v>4216.72</v>
      </c>
      <c r="S36" s="108">
        <v>44196</v>
      </c>
      <c r="T36" s="72" t="s">
        <v>62</v>
      </c>
    </row>
    <row r="37" spans="1:20" ht="15.75">
      <c r="A37" s="72">
        <v>3</v>
      </c>
      <c r="B37" s="82" t="s">
        <v>80</v>
      </c>
      <c r="C37" s="72">
        <v>1967</v>
      </c>
      <c r="D37" s="72"/>
      <c r="E37" s="72" t="s">
        <v>64</v>
      </c>
      <c r="F37" s="72">
        <v>2</v>
      </c>
      <c r="G37" s="72">
        <v>2</v>
      </c>
      <c r="H37" s="71">
        <v>472</v>
      </c>
      <c r="I37" s="71">
        <v>302.6</v>
      </c>
      <c r="J37" s="71">
        <v>302.6</v>
      </c>
      <c r="K37" s="76">
        <v>27</v>
      </c>
      <c r="L37" s="116">
        <f t="shared" si="5"/>
        <v>1360256.598</v>
      </c>
      <c r="M37" s="71"/>
      <c r="N37" s="71"/>
      <c r="O37" s="71"/>
      <c r="P37" s="116">
        <f t="shared" si="6"/>
        <v>1360256.598</v>
      </c>
      <c r="Q37" s="119">
        <v>4495.23</v>
      </c>
      <c r="R37" s="71">
        <v>4495.23</v>
      </c>
      <c r="S37" s="108">
        <v>44196</v>
      </c>
      <c r="T37" s="72" t="s">
        <v>62</v>
      </c>
    </row>
    <row r="38" spans="1:20" ht="15.75">
      <c r="A38" s="72">
        <v>4</v>
      </c>
      <c r="B38" s="82" t="s">
        <v>81</v>
      </c>
      <c r="C38" s="72">
        <v>1968</v>
      </c>
      <c r="D38" s="72"/>
      <c r="E38" s="107" t="s">
        <v>65</v>
      </c>
      <c r="F38" s="72">
        <v>2</v>
      </c>
      <c r="G38" s="72">
        <v>1</v>
      </c>
      <c r="H38" s="71">
        <v>392.1</v>
      </c>
      <c r="I38" s="71">
        <v>260.4</v>
      </c>
      <c r="J38" s="71">
        <v>260.4</v>
      </c>
      <c r="K38" s="76">
        <v>19</v>
      </c>
      <c r="L38" s="116">
        <f t="shared" si="5"/>
        <v>1170557.8919999998</v>
      </c>
      <c r="M38" s="71"/>
      <c r="N38" s="71"/>
      <c r="O38" s="71"/>
      <c r="P38" s="116">
        <f t="shared" si="6"/>
        <v>1170557.8919999998</v>
      </c>
      <c r="Q38" s="119">
        <v>4495.23</v>
      </c>
      <c r="R38" s="71">
        <v>4495.23</v>
      </c>
      <c r="S38" s="108">
        <v>44196</v>
      </c>
      <c r="T38" s="72" t="s">
        <v>62</v>
      </c>
    </row>
    <row r="39" spans="1:20" ht="15.75">
      <c r="A39" s="72">
        <v>5</v>
      </c>
      <c r="B39" s="82" t="s">
        <v>82</v>
      </c>
      <c r="C39" s="72">
        <v>1968</v>
      </c>
      <c r="D39" s="72"/>
      <c r="E39" s="107" t="s">
        <v>65</v>
      </c>
      <c r="F39" s="72">
        <v>2</v>
      </c>
      <c r="G39" s="72">
        <v>1</v>
      </c>
      <c r="H39" s="71">
        <v>320.8</v>
      </c>
      <c r="I39" s="71">
        <v>238.9</v>
      </c>
      <c r="J39" s="71">
        <v>238.9</v>
      </c>
      <c r="K39" s="76">
        <v>14</v>
      </c>
      <c r="L39" s="116">
        <f t="shared" si="5"/>
        <v>1007374.408</v>
      </c>
      <c r="M39" s="71"/>
      <c r="N39" s="71"/>
      <c r="O39" s="71"/>
      <c r="P39" s="116">
        <f t="shared" si="6"/>
        <v>1007374.408</v>
      </c>
      <c r="Q39" s="119">
        <v>4216.72</v>
      </c>
      <c r="R39" s="71">
        <v>4216.72</v>
      </c>
      <c r="S39" s="108">
        <v>44196</v>
      </c>
      <c r="T39" s="72" t="s">
        <v>62</v>
      </c>
    </row>
    <row r="40" spans="1:20" ht="15.75">
      <c r="A40" s="72">
        <v>6</v>
      </c>
      <c r="B40" s="82" t="s">
        <v>83</v>
      </c>
      <c r="C40" s="72">
        <v>1969</v>
      </c>
      <c r="D40" s="72"/>
      <c r="E40" s="72" t="s">
        <v>64</v>
      </c>
      <c r="F40" s="72">
        <v>2</v>
      </c>
      <c r="G40" s="72">
        <v>2</v>
      </c>
      <c r="H40" s="71">
        <v>452.1</v>
      </c>
      <c r="I40" s="71">
        <v>287.2</v>
      </c>
      <c r="J40" s="71">
        <v>287.2</v>
      </c>
      <c r="K40" s="76">
        <v>24</v>
      </c>
      <c r="L40" s="116">
        <f t="shared" si="5"/>
        <v>1291030.0559999999</v>
      </c>
      <c r="M40" s="71"/>
      <c r="N40" s="71"/>
      <c r="O40" s="71"/>
      <c r="P40" s="116">
        <f t="shared" si="6"/>
        <v>1291030.0559999999</v>
      </c>
      <c r="Q40" s="119">
        <v>4495.23</v>
      </c>
      <c r="R40" s="71">
        <v>4495.23</v>
      </c>
      <c r="S40" s="108">
        <v>44196</v>
      </c>
      <c r="T40" s="72" t="s">
        <v>62</v>
      </c>
    </row>
    <row r="41" spans="1:20" ht="15.75">
      <c r="A41" s="72">
        <v>7</v>
      </c>
      <c r="B41" s="82" t="s">
        <v>84</v>
      </c>
      <c r="C41" s="72">
        <v>1970</v>
      </c>
      <c r="D41" s="72"/>
      <c r="E41" s="72" t="s">
        <v>64</v>
      </c>
      <c r="F41" s="72">
        <v>2</v>
      </c>
      <c r="G41" s="72">
        <v>2</v>
      </c>
      <c r="H41" s="71">
        <v>378</v>
      </c>
      <c r="I41" s="71">
        <v>289.5</v>
      </c>
      <c r="J41" s="71">
        <v>289.5</v>
      </c>
      <c r="K41" s="76">
        <v>34</v>
      </c>
      <c r="L41" s="116">
        <f t="shared" si="5"/>
        <v>1220740.4400000002</v>
      </c>
      <c r="M41" s="71"/>
      <c r="N41" s="71"/>
      <c r="O41" s="71"/>
      <c r="P41" s="116">
        <f t="shared" si="6"/>
        <v>1220740.4400000002</v>
      </c>
      <c r="Q41" s="119">
        <v>4216.72</v>
      </c>
      <c r="R41" s="71">
        <v>4216.72</v>
      </c>
      <c r="S41" s="108">
        <v>44196</v>
      </c>
      <c r="T41" s="72" t="s">
        <v>62</v>
      </c>
    </row>
    <row r="42" spans="1:20" ht="15.75">
      <c r="A42" s="72">
        <v>8</v>
      </c>
      <c r="B42" s="82" t="s">
        <v>85</v>
      </c>
      <c r="C42" s="72">
        <v>1970</v>
      </c>
      <c r="D42" s="72"/>
      <c r="E42" s="72" t="s">
        <v>64</v>
      </c>
      <c r="F42" s="72">
        <v>2</v>
      </c>
      <c r="G42" s="72">
        <v>1</v>
      </c>
      <c r="H42" s="71">
        <v>688</v>
      </c>
      <c r="I42" s="71">
        <v>437</v>
      </c>
      <c r="J42" s="71">
        <v>437</v>
      </c>
      <c r="K42" s="76">
        <v>33</v>
      </c>
      <c r="L42" s="115">
        <f t="shared" si="5"/>
        <v>4227743.39</v>
      </c>
      <c r="M42" s="71"/>
      <c r="N42" s="71"/>
      <c r="O42" s="71"/>
      <c r="P42" s="115">
        <f t="shared" si="6"/>
        <v>4227743.39</v>
      </c>
      <c r="Q42" s="119">
        <v>9674.47</v>
      </c>
      <c r="R42" s="89">
        <v>9674.47</v>
      </c>
      <c r="S42" s="99">
        <v>44196</v>
      </c>
      <c r="T42" s="109" t="s">
        <v>62</v>
      </c>
    </row>
    <row r="44" ht="15.75">
      <c r="I44" s="36"/>
    </row>
  </sheetData>
  <sheetProtection/>
  <autoFilter ref="A20:T42"/>
  <mergeCells count="28">
    <mergeCell ref="A12:T12"/>
    <mergeCell ref="A14:T14"/>
    <mergeCell ref="L17:L18"/>
    <mergeCell ref="M17:P17"/>
    <mergeCell ref="K16:K18"/>
    <mergeCell ref="L16:P16"/>
    <mergeCell ref="Q16:Q18"/>
    <mergeCell ref="R16:R18"/>
    <mergeCell ref="S16:S19"/>
    <mergeCell ref="T16:T19"/>
    <mergeCell ref="S15:T15"/>
    <mergeCell ref="E16:E19"/>
    <mergeCell ref="B15:Q15"/>
    <mergeCell ref="D17:D19"/>
    <mergeCell ref="I17:I18"/>
    <mergeCell ref="J17:J18"/>
    <mergeCell ref="F16:F19"/>
    <mergeCell ref="G16:G19"/>
    <mergeCell ref="H16:H18"/>
    <mergeCell ref="I16:J16"/>
    <mergeCell ref="A34:B34"/>
    <mergeCell ref="C17:C19"/>
    <mergeCell ref="A16:A19"/>
    <mergeCell ref="B16:B19"/>
    <mergeCell ref="C16:D16"/>
    <mergeCell ref="A21:B21"/>
    <mergeCell ref="A25:B25"/>
    <mergeCell ref="A22:B22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view="pageBreakPreview" zoomScale="60" zoomScaleNormal="60" zoomScalePageLayoutView="0" workbookViewId="0" topLeftCell="C1">
      <pane ySplit="9" topLeftCell="A10" activePane="bottomLeft" state="frozen"/>
      <selection pane="topLeft" activeCell="A1" sqref="A1"/>
      <selection pane="bottomLeft" activeCell="AB19" sqref="AB19"/>
    </sheetView>
  </sheetViews>
  <sheetFormatPr defaultColWidth="9.140625" defaultRowHeight="15"/>
  <cols>
    <col min="1" max="1" width="5.140625" style="7" customWidth="1"/>
    <col min="2" max="2" width="49.57421875" style="6" customWidth="1"/>
    <col min="3" max="3" width="21.28125" style="12" customWidth="1"/>
    <col min="4" max="8" width="19.57421875" style="12" customWidth="1"/>
    <col min="9" max="9" width="16.421875" style="12" customWidth="1"/>
    <col min="10" max="10" width="6.7109375" style="10" customWidth="1"/>
    <col min="11" max="11" width="18.421875" style="12" customWidth="1"/>
    <col min="12" max="12" width="15.57421875" style="12" customWidth="1"/>
    <col min="13" max="13" width="6.7109375" style="12" customWidth="1"/>
    <col min="14" max="14" width="19.421875" style="12" customWidth="1"/>
    <col min="15" max="15" width="6.421875" style="12" customWidth="1"/>
    <col min="16" max="16" width="17.8515625" style="12" customWidth="1"/>
    <col min="17" max="17" width="6.00390625" style="12" customWidth="1"/>
    <col min="18" max="18" width="18.421875" style="12" customWidth="1"/>
    <col min="19" max="19" width="6.00390625" style="12" customWidth="1"/>
    <col min="20" max="20" width="18.57421875" style="12" customWidth="1"/>
    <col min="21" max="21" width="18.421875" style="12" customWidth="1"/>
    <col min="22" max="23" width="16.8515625" style="12" customWidth="1"/>
    <col min="24" max="25" width="6.00390625" style="12" customWidth="1"/>
    <col min="26" max="27" width="9.140625" style="12" customWidth="1"/>
    <col min="28" max="16384" width="9.140625" style="6" customWidth="1"/>
  </cols>
  <sheetData>
    <row r="1" spans="1:27" ht="15">
      <c r="A1" s="50"/>
      <c r="B1" s="8"/>
      <c r="C1" s="18"/>
      <c r="D1" s="158" t="s">
        <v>48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5">
      <c r="A2" s="50"/>
      <c r="B2" s="8"/>
      <c r="C2" s="1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8"/>
      <c r="R2" s="18"/>
      <c r="S2" s="18"/>
      <c r="T2" s="18"/>
      <c r="U2" s="18"/>
      <c r="V2" s="18"/>
      <c r="W2" s="18"/>
      <c r="X2" s="155"/>
      <c r="Y2" s="155"/>
      <c r="Z2" s="18"/>
      <c r="AA2" s="18"/>
    </row>
    <row r="3" spans="1:27" ht="15.75">
      <c r="A3" s="50"/>
      <c r="B3" s="8"/>
      <c r="C3" s="1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8"/>
      <c r="R3" s="18"/>
      <c r="S3" s="18"/>
      <c r="T3" s="18"/>
      <c r="U3" s="18"/>
      <c r="V3" s="18"/>
      <c r="W3" s="18"/>
      <c r="X3" s="57"/>
      <c r="Y3" s="57"/>
      <c r="Z3" s="18"/>
      <c r="AA3" s="18"/>
    </row>
    <row r="4" spans="1:27" ht="15">
      <c r="A4" s="50"/>
      <c r="B4" s="8"/>
      <c r="C4" s="18"/>
      <c r="D4" s="18"/>
      <c r="E4" s="18"/>
      <c r="F4" s="18"/>
      <c r="G4" s="18"/>
      <c r="H4" s="18"/>
      <c r="I4" s="18"/>
      <c r="J4" s="20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55" t="s">
        <v>93</v>
      </c>
      <c r="Z4" s="155"/>
      <c r="AA4" s="18"/>
    </row>
    <row r="5" spans="1:27" ht="30" customHeight="1">
      <c r="A5" s="159" t="s">
        <v>26</v>
      </c>
      <c r="B5" s="159" t="s">
        <v>1</v>
      </c>
      <c r="C5" s="156" t="s">
        <v>49</v>
      </c>
      <c r="D5" s="161" t="s">
        <v>27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/>
      <c r="U5" s="164" t="s">
        <v>28</v>
      </c>
      <c r="V5" s="164"/>
      <c r="W5" s="164"/>
      <c r="X5" s="164"/>
      <c r="Y5" s="164"/>
      <c r="Z5" s="164"/>
      <c r="AA5" s="164"/>
    </row>
    <row r="6" spans="1:27" ht="38.25" customHeight="1">
      <c r="A6" s="159"/>
      <c r="B6" s="159"/>
      <c r="C6" s="160"/>
      <c r="D6" s="164" t="s">
        <v>29</v>
      </c>
      <c r="E6" s="164"/>
      <c r="F6" s="164"/>
      <c r="G6" s="164"/>
      <c r="H6" s="164"/>
      <c r="I6" s="156" t="s">
        <v>69</v>
      </c>
      <c r="J6" s="154" t="s">
        <v>30</v>
      </c>
      <c r="K6" s="154"/>
      <c r="L6" s="156" t="s">
        <v>70</v>
      </c>
      <c r="M6" s="154" t="s">
        <v>31</v>
      </c>
      <c r="N6" s="154"/>
      <c r="O6" s="154" t="s">
        <v>32</v>
      </c>
      <c r="P6" s="154"/>
      <c r="Q6" s="154" t="s">
        <v>33</v>
      </c>
      <c r="R6" s="154"/>
      <c r="S6" s="154" t="s">
        <v>34</v>
      </c>
      <c r="T6" s="154"/>
      <c r="U6" s="154" t="s">
        <v>35</v>
      </c>
      <c r="V6" s="165" t="s">
        <v>36</v>
      </c>
      <c r="W6" s="154" t="s">
        <v>37</v>
      </c>
      <c r="X6" s="165" t="s">
        <v>38</v>
      </c>
      <c r="Y6" s="154" t="s">
        <v>39</v>
      </c>
      <c r="Z6" s="154" t="s">
        <v>40</v>
      </c>
      <c r="AA6" s="165" t="s">
        <v>41</v>
      </c>
    </row>
    <row r="7" spans="1:27" ht="83.25" customHeight="1">
      <c r="A7" s="159"/>
      <c r="B7" s="159"/>
      <c r="C7" s="157"/>
      <c r="D7" s="73" t="s">
        <v>42</v>
      </c>
      <c r="E7" s="73" t="s">
        <v>43</v>
      </c>
      <c r="F7" s="73" t="s">
        <v>44</v>
      </c>
      <c r="G7" s="73" t="s">
        <v>68</v>
      </c>
      <c r="H7" s="73" t="s">
        <v>45</v>
      </c>
      <c r="I7" s="157"/>
      <c r="J7" s="154"/>
      <c r="K7" s="154"/>
      <c r="L7" s="157"/>
      <c r="M7" s="154"/>
      <c r="N7" s="154"/>
      <c r="O7" s="154"/>
      <c r="P7" s="154"/>
      <c r="Q7" s="154"/>
      <c r="R7" s="154"/>
      <c r="S7" s="154"/>
      <c r="T7" s="154"/>
      <c r="U7" s="154"/>
      <c r="V7" s="166"/>
      <c r="W7" s="154"/>
      <c r="X7" s="166"/>
      <c r="Y7" s="154"/>
      <c r="Z7" s="154"/>
      <c r="AA7" s="166"/>
    </row>
    <row r="8" spans="1:27" ht="15.75">
      <c r="A8" s="159"/>
      <c r="B8" s="159"/>
      <c r="C8" s="73" t="s">
        <v>23</v>
      </c>
      <c r="D8" s="73" t="s">
        <v>23</v>
      </c>
      <c r="E8" s="73" t="s">
        <v>23</v>
      </c>
      <c r="F8" s="73" t="s">
        <v>23</v>
      </c>
      <c r="G8" s="73" t="s">
        <v>23</v>
      </c>
      <c r="H8" s="73" t="s">
        <v>23</v>
      </c>
      <c r="I8" s="73"/>
      <c r="J8" s="74" t="s">
        <v>46</v>
      </c>
      <c r="K8" s="73" t="s">
        <v>23</v>
      </c>
      <c r="L8" s="73"/>
      <c r="M8" s="73" t="s">
        <v>21</v>
      </c>
      <c r="N8" s="73" t="s">
        <v>23</v>
      </c>
      <c r="O8" s="73" t="s">
        <v>21</v>
      </c>
      <c r="P8" s="73" t="s">
        <v>23</v>
      </c>
      <c r="Q8" s="73" t="s">
        <v>21</v>
      </c>
      <c r="R8" s="73" t="s">
        <v>23</v>
      </c>
      <c r="S8" s="73" t="s">
        <v>47</v>
      </c>
      <c r="T8" s="73" t="s">
        <v>23</v>
      </c>
      <c r="U8" s="73" t="s">
        <v>23</v>
      </c>
      <c r="V8" s="73" t="s">
        <v>23</v>
      </c>
      <c r="W8" s="73" t="s">
        <v>23</v>
      </c>
      <c r="X8" s="73" t="s">
        <v>23</v>
      </c>
      <c r="Y8" s="73" t="s">
        <v>23</v>
      </c>
      <c r="Z8" s="73" t="s">
        <v>23</v>
      </c>
      <c r="AA8" s="73" t="s">
        <v>23</v>
      </c>
    </row>
    <row r="9" spans="1:27" s="13" customFormat="1" ht="18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  <c r="P9" s="51">
        <v>16</v>
      </c>
      <c r="Q9" s="51">
        <v>17</v>
      </c>
      <c r="R9" s="51">
        <v>18</v>
      </c>
      <c r="S9" s="51">
        <v>19</v>
      </c>
      <c r="T9" s="51">
        <v>20</v>
      </c>
      <c r="U9" s="51">
        <v>21</v>
      </c>
      <c r="V9" s="51">
        <v>22</v>
      </c>
      <c r="W9" s="51">
        <v>23</v>
      </c>
      <c r="X9" s="51">
        <v>24</v>
      </c>
      <c r="Y9" s="51">
        <v>25</v>
      </c>
      <c r="Z9" s="51">
        <v>26</v>
      </c>
      <c r="AA9" s="51">
        <v>27</v>
      </c>
    </row>
    <row r="10" spans="1:27" ht="15.75">
      <c r="A10" s="137" t="s">
        <v>63</v>
      </c>
      <c r="B10" s="137"/>
      <c r="C10" s="42">
        <f aca="true" t="shared" si="0" ref="C10:I10">SUM(C13,C22,C31)</f>
        <v>23469909.735</v>
      </c>
      <c r="D10" s="42">
        <f t="shared" si="0"/>
        <v>1528743.2999999998</v>
      </c>
      <c r="E10" s="42">
        <f t="shared" si="0"/>
        <v>2493565.7</v>
      </c>
      <c r="F10" s="42">
        <f t="shared" si="0"/>
        <v>0</v>
      </c>
      <c r="G10" s="42">
        <f t="shared" si="0"/>
        <v>0</v>
      </c>
      <c r="H10" s="42">
        <f t="shared" si="0"/>
        <v>1288000.69</v>
      </c>
      <c r="I10" s="42">
        <f t="shared" si="0"/>
        <v>27285.885000000002</v>
      </c>
      <c r="J10" s="42">
        <v>0</v>
      </c>
      <c r="K10" s="42">
        <v>0</v>
      </c>
      <c r="L10" s="42">
        <v>0</v>
      </c>
      <c r="M10" s="42">
        <v>0</v>
      </c>
      <c r="N10" s="42">
        <f>SUM(N13,N22,N31)</f>
        <v>7563673.998</v>
      </c>
      <c r="O10" s="42">
        <v>0</v>
      </c>
      <c r="P10" s="42">
        <v>0</v>
      </c>
      <c r="Q10" s="42"/>
      <c r="R10" s="42">
        <f>SUM(R13,R22,R31)</f>
        <v>9099681.760000002</v>
      </c>
      <c r="S10" s="42">
        <v>0</v>
      </c>
      <c r="T10" s="42">
        <f>SUM(T13,T22,T31)</f>
        <v>1468958.4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</row>
    <row r="11" spans="1:27" ht="15.75">
      <c r="A11" s="72">
        <v>1</v>
      </c>
      <c r="B11" s="75" t="s">
        <v>79</v>
      </c>
      <c r="C11" s="71">
        <v>17560.755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17560.755</v>
      </c>
      <c r="J11" s="76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</row>
    <row r="12" spans="1:27" ht="15.75">
      <c r="A12" s="77">
        <v>2</v>
      </c>
      <c r="B12" s="78" t="s">
        <v>66</v>
      </c>
      <c r="C12" s="71">
        <v>9725.130000000001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9725.130000000001</v>
      </c>
      <c r="J12" s="76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</row>
    <row r="13" spans="1:27" ht="15.75">
      <c r="A13" s="79"/>
      <c r="B13" s="80" t="s">
        <v>95</v>
      </c>
      <c r="C13" s="117">
        <v>27285.885000000002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27285.885000000002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</row>
    <row r="14" spans="1:27" ht="15.75">
      <c r="A14" s="54">
        <v>1</v>
      </c>
      <c r="B14" s="81" t="s">
        <v>79</v>
      </c>
      <c r="C14" s="71">
        <v>600654.2999999999</v>
      </c>
      <c r="D14" s="71">
        <v>600654.2999999999</v>
      </c>
      <c r="E14" s="118">
        <v>0</v>
      </c>
      <c r="F14" s="118">
        <v>0</v>
      </c>
      <c r="G14" s="118">
        <v>0</v>
      </c>
      <c r="H14" s="118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</row>
    <row r="15" spans="1:27" ht="15.75">
      <c r="A15" s="72">
        <v>2</v>
      </c>
      <c r="B15" s="82" t="s">
        <v>71</v>
      </c>
      <c r="C15" s="71">
        <v>784867.1579999999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71">
        <v>784867.1579999999</v>
      </c>
      <c r="O15" s="118">
        <v>0</v>
      </c>
      <c r="P15" s="118">
        <v>0</v>
      </c>
      <c r="Q15" s="118">
        <v>0</v>
      </c>
      <c r="R15" s="71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</row>
    <row r="16" spans="1:27" ht="15.75">
      <c r="A16" s="72">
        <v>3</v>
      </c>
      <c r="B16" s="82" t="s">
        <v>72</v>
      </c>
      <c r="C16" s="71">
        <v>1990291.84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1990291.84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</row>
    <row r="17" spans="1:27" ht="15.75">
      <c r="A17" s="72">
        <v>4</v>
      </c>
      <c r="B17" s="82" t="s">
        <v>73</v>
      </c>
      <c r="C17" s="71">
        <v>1716205.04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71">
        <v>0</v>
      </c>
      <c r="O17" s="118">
        <v>0</v>
      </c>
      <c r="P17" s="118">
        <v>0</v>
      </c>
      <c r="Q17" s="118">
        <v>0</v>
      </c>
      <c r="R17" s="71">
        <v>1716205.04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</row>
    <row r="18" spans="1:27" ht="15.75">
      <c r="A18" s="72">
        <v>5</v>
      </c>
      <c r="B18" s="82" t="s">
        <v>74</v>
      </c>
      <c r="C18" s="71">
        <v>2188477.68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2188477.68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</row>
    <row r="19" spans="1:27" ht="15.75">
      <c r="A19" s="72">
        <v>6</v>
      </c>
      <c r="B19" s="82" t="s">
        <v>75</v>
      </c>
      <c r="C19" s="71">
        <v>952988.7599999999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71">
        <v>952988.7599999999</v>
      </c>
      <c r="O19" s="118">
        <v>0</v>
      </c>
      <c r="P19" s="118">
        <v>0</v>
      </c>
      <c r="Q19" s="118">
        <v>0</v>
      </c>
      <c r="R19" s="71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</row>
    <row r="20" spans="1:27" ht="15.75">
      <c r="A20" s="72">
        <v>7</v>
      </c>
      <c r="B20" s="82" t="s">
        <v>76</v>
      </c>
      <c r="C20" s="71">
        <v>1041095.2679999999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71">
        <v>1041095.2679999999</v>
      </c>
      <c r="O20" s="118">
        <v>0</v>
      </c>
      <c r="P20" s="118">
        <v>0</v>
      </c>
      <c r="Q20" s="118">
        <v>0</v>
      </c>
      <c r="R20" s="71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</row>
    <row r="21" spans="1:27" ht="15.75">
      <c r="A21" s="72">
        <v>8</v>
      </c>
      <c r="B21" s="82" t="s">
        <v>77</v>
      </c>
      <c r="C21" s="71">
        <v>962878.2659999998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71">
        <v>0</v>
      </c>
      <c r="J21" s="76">
        <v>0</v>
      </c>
      <c r="K21" s="71">
        <v>0</v>
      </c>
      <c r="L21" s="71">
        <v>0</v>
      </c>
      <c r="M21" s="71">
        <v>0</v>
      </c>
      <c r="N21" s="71">
        <v>962878.2659999998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</row>
    <row r="22" spans="1:27" ht="15.75">
      <c r="A22" s="79"/>
      <c r="B22" s="80" t="s">
        <v>96</v>
      </c>
      <c r="C22" s="117">
        <v>10237458.31</v>
      </c>
      <c r="D22" s="71">
        <v>600654.2999999999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3741829.4519999996</v>
      </c>
      <c r="O22" s="71">
        <v>0</v>
      </c>
      <c r="P22" s="71">
        <v>0</v>
      </c>
      <c r="Q22" s="71">
        <v>0</v>
      </c>
      <c r="R22" s="71">
        <v>5894974.5600000005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</row>
    <row r="23" spans="1:27" ht="15.75">
      <c r="A23" s="72">
        <v>1</v>
      </c>
      <c r="B23" s="82" t="s">
        <v>72</v>
      </c>
      <c r="C23" s="71">
        <v>1950870.4</v>
      </c>
      <c r="D23" s="71">
        <v>481912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1468958.4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</row>
    <row r="24" spans="1:27" ht="15.75">
      <c r="A24" s="72">
        <v>2</v>
      </c>
      <c r="B24" s="82" t="s">
        <v>76</v>
      </c>
      <c r="C24" s="71">
        <v>976592.3520000001</v>
      </c>
      <c r="D24" s="71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71">
        <v>0</v>
      </c>
      <c r="O24" s="71">
        <v>0</v>
      </c>
      <c r="P24" s="118">
        <v>0</v>
      </c>
      <c r="Q24" s="71">
        <v>0</v>
      </c>
      <c r="R24" s="71">
        <v>976592.3520000001</v>
      </c>
      <c r="S24" s="118">
        <v>0</v>
      </c>
      <c r="T24" s="71">
        <v>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</row>
    <row r="25" spans="1:27" ht="15.75">
      <c r="A25" s="72">
        <v>3</v>
      </c>
      <c r="B25" s="82" t="s">
        <v>80</v>
      </c>
      <c r="C25" s="71">
        <v>1360256.598</v>
      </c>
      <c r="D25" s="118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1360256.598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118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</row>
    <row r="26" spans="1:27" ht="15.75">
      <c r="A26" s="72">
        <v>4</v>
      </c>
      <c r="B26" s="82" t="s">
        <v>81</v>
      </c>
      <c r="C26" s="71">
        <v>1170557.8919999998</v>
      </c>
      <c r="D26" s="71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71">
        <v>1170557.8919999998</v>
      </c>
      <c r="O26" s="71">
        <v>0</v>
      </c>
      <c r="P26" s="118">
        <v>0</v>
      </c>
      <c r="Q26" s="71">
        <v>0</v>
      </c>
      <c r="R26" s="71">
        <v>0</v>
      </c>
      <c r="S26" s="118">
        <v>0</v>
      </c>
      <c r="T26" s="71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</row>
    <row r="27" spans="1:27" ht="15.75">
      <c r="A27" s="72">
        <v>5</v>
      </c>
      <c r="B27" s="82" t="s">
        <v>82</v>
      </c>
      <c r="C27" s="71">
        <v>1007374.408</v>
      </c>
      <c r="D27" s="118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1007374.408</v>
      </c>
      <c r="S27" s="71">
        <v>0</v>
      </c>
      <c r="T27" s="118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</row>
    <row r="28" spans="1:27" ht="15.75">
      <c r="A28" s="72">
        <v>6</v>
      </c>
      <c r="B28" s="82" t="s">
        <v>83</v>
      </c>
      <c r="C28" s="71">
        <v>1291030.0559999999</v>
      </c>
      <c r="D28" s="71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71">
        <v>1291030.0559999999</v>
      </c>
      <c r="O28" s="71">
        <v>0</v>
      </c>
      <c r="P28" s="118">
        <v>0</v>
      </c>
      <c r="Q28" s="71">
        <v>0</v>
      </c>
      <c r="R28" s="71">
        <v>0</v>
      </c>
      <c r="S28" s="118">
        <v>0</v>
      </c>
      <c r="T28" s="71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</row>
    <row r="29" spans="1:27" ht="15.75">
      <c r="A29" s="72">
        <v>7</v>
      </c>
      <c r="B29" s="82" t="s">
        <v>84</v>
      </c>
      <c r="C29" s="71">
        <v>1220740.4400000002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71">
        <v>0</v>
      </c>
      <c r="O29" s="71">
        <v>0</v>
      </c>
      <c r="P29" s="118">
        <v>0</v>
      </c>
      <c r="Q29" s="71">
        <v>0</v>
      </c>
      <c r="R29" s="71">
        <v>1220740.4400000002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</row>
    <row r="30" spans="1:27" ht="15.75">
      <c r="A30" s="72">
        <v>8</v>
      </c>
      <c r="B30" s="82" t="s">
        <v>85</v>
      </c>
      <c r="C30" s="71">
        <v>4227743.39</v>
      </c>
      <c r="D30" s="71">
        <v>446177</v>
      </c>
      <c r="E30" s="71">
        <v>2493565.7</v>
      </c>
      <c r="F30" s="118">
        <v>0</v>
      </c>
      <c r="G30" s="118">
        <v>0</v>
      </c>
      <c r="H30" s="71">
        <v>1288000.69</v>
      </c>
      <c r="I30" s="71">
        <v>0</v>
      </c>
      <c r="J30" s="76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118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</row>
    <row r="31" spans="1:27" ht="15.75">
      <c r="A31" s="79"/>
      <c r="B31" s="80" t="s">
        <v>97</v>
      </c>
      <c r="C31" s="117">
        <v>13205165.54</v>
      </c>
      <c r="D31" s="71">
        <v>928089</v>
      </c>
      <c r="E31" s="71">
        <v>2493565.7</v>
      </c>
      <c r="F31" s="71">
        <v>0</v>
      </c>
      <c r="G31" s="71">
        <v>0</v>
      </c>
      <c r="H31" s="71">
        <v>1288000.69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3821844.5459999996</v>
      </c>
      <c r="O31" s="71">
        <v>0</v>
      </c>
      <c r="P31" s="71">
        <v>0</v>
      </c>
      <c r="Q31" s="71">
        <v>0</v>
      </c>
      <c r="R31" s="71">
        <v>3204707.2</v>
      </c>
      <c r="S31" s="71">
        <v>0</v>
      </c>
      <c r="T31" s="71">
        <v>1468958.4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</row>
    <row r="32" spans="1:27" s="8" customFormat="1" ht="15">
      <c r="A32" s="19"/>
      <c r="C32" s="18"/>
      <c r="D32" s="18"/>
      <c r="E32" s="18"/>
      <c r="F32" s="18"/>
      <c r="G32" s="18"/>
      <c r="H32" s="18"/>
      <c r="I32" s="18"/>
      <c r="J32" s="20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41" ht="15">
      <c r="L41" s="52"/>
    </row>
  </sheetData>
  <sheetProtection/>
  <autoFilter ref="A9:AA31"/>
  <mergeCells count="24">
    <mergeCell ref="A10:B10"/>
    <mergeCell ref="D1:P2"/>
    <mergeCell ref="X2:Y2"/>
    <mergeCell ref="A5:A8"/>
    <mergeCell ref="B5:B8"/>
    <mergeCell ref="C5:C7"/>
    <mergeCell ref="D5:T5"/>
    <mergeCell ref="U5:AA5"/>
    <mergeCell ref="D6:H6"/>
    <mergeCell ref="Z6:Z7"/>
    <mergeCell ref="AA6:AA7"/>
    <mergeCell ref="U6:U7"/>
    <mergeCell ref="V6:V7"/>
    <mergeCell ref="W6:W7"/>
    <mergeCell ref="X6:X7"/>
    <mergeCell ref="Y6:Y7"/>
    <mergeCell ref="Q6:R7"/>
    <mergeCell ref="Y4:Z4"/>
    <mergeCell ref="I6:I7"/>
    <mergeCell ref="J6:K7"/>
    <mergeCell ref="L6:L7"/>
    <mergeCell ref="M6:N7"/>
    <mergeCell ref="O6:P7"/>
    <mergeCell ref="S6:T7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2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45.140625" style="1" customWidth="1"/>
    <col min="2" max="2" width="11.7109375" style="1" customWidth="1"/>
    <col min="3" max="3" width="11.7109375" style="47" customWidth="1"/>
    <col min="4" max="4" width="6.7109375" style="1" customWidth="1"/>
    <col min="5" max="5" width="6.57421875" style="1" customWidth="1"/>
    <col min="6" max="6" width="6.140625" style="1" customWidth="1"/>
    <col min="7" max="7" width="8.28125" style="47" customWidth="1"/>
    <col min="8" max="8" width="7.7109375" style="47" customWidth="1"/>
    <col min="9" max="9" width="7.140625" style="1" customWidth="1"/>
    <col min="10" max="10" width="6.7109375" style="1" customWidth="1"/>
    <col min="11" max="11" width="11.140625" style="1" customWidth="1"/>
    <col min="12" max="13" width="15.7109375" style="45" customWidth="1"/>
    <col min="14" max="14" width="9.140625" style="1" customWidth="1"/>
    <col min="15" max="15" width="14.00390625" style="1" bestFit="1" customWidth="1"/>
    <col min="16" max="16" width="13.140625" style="1" bestFit="1" customWidth="1"/>
    <col min="17" max="16384" width="9.140625" style="1" customWidth="1"/>
  </cols>
  <sheetData>
    <row r="2" spans="1:13" ht="15.75">
      <c r="A2" s="2"/>
      <c r="B2" s="65"/>
      <c r="C2" s="66"/>
      <c r="D2" s="67"/>
      <c r="E2" s="58" t="s">
        <v>50</v>
      </c>
      <c r="F2" s="67"/>
      <c r="G2" s="66"/>
      <c r="H2" s="66"/>
      <c r="I2" s="65"/>
      <c r="J2" s="5"/>
      <c r="K2" s="5"/>
      <c r="L2" s="5"/>
      <c r="M2" s="5"/>
    </row>
    <row r="3" spans="1:13" ht="20.25" customHeight="1">
      <c r="A3" s="2"/>
      <c r="B3" s="65"/>
      <c r="C3" s="66"/>
      <c r="D3" s="67"/>
      <c r="E3" s="58" t="s">
        <v>51</v>
      </c>
      <c r="F3" s="67"/>
      <c r="G3" s="66"/>
      <c r="H3" s="66"/>
      <c r="I3" s="65"/>
      <c r="J3" s="3"/>
      <c r="K3" s="3"/>
      <c r="L3" s="5"/>
      <c r="M3" s="5"/>
    </row>
    <row r="4" spans="1:13" ht="20.25" customHeight="1">
      <c r="A4" s="2"/>
      <c r="B4" s="3"/>
      <c r="C4" s="46"/>
      <c r="D4" s="4"/>
      <c r="E4" s="58"/>
      <c r="F4" s="4"/>
      <c r="G4" s="46"/>
      <c r="H4" s="46"/>
      <c r="I4" s="3"/>
      <c r="J4" s="3"/>
      <c r="K4" s="3"/>
      <c r="L4" s="5"/>
      <c r="M4" s="5" t="s">
        <v>94</v>
      </c>
    </row>
    <row r="5" spans="1:13" ht="19.5" customHeight="1">
      <c r="A5" s="167" t="s">
        <v>52</v>
      </c>
      <c r="B5" s="167" t="s">
        <v>53</v>
      </c>
      <c r="C5" s="168" t="s">
        <v>8</v>
      </c>
      <c r="D5" s="135" t="s">
        <v>54</v>
      </c>
      <c r="E5" s="135"/>
      <c r="F5" s="135"/>
      <c r="G5" s="135"/>
      <c r="H5" s="135"/>
      <c r="I5" s="131" t="s">
        <v>9</v>
      </c>
      <c r="J5" s="131"/>
      <c r="K5" s="131"/>
      <c r="L5" s="131"/>
      <c r="M5" s="131"/>
    </row>
    <row r="6" spans="1:13" s="49" customFormat="1" ht="31.5">
      <c r="A6" s="167"/>
      <c r="B6" s="167"/>
      <c r="C6" s="168"/>
      <c r="D6" s="54" t="s">
        <v>55</v>
      </c>
      <c r="E6" s="54" t="s">
        <v>56</v>
      </c>
      <c r="F6" s="54" t="s">
        <v>57</v>
      </c>
      <c r="G6" s="61" t="s">
        <v>58</v>
      </c>
      <c r="H6" s="61" t="s">
        <v>59</v>
      </c>
      <c r="I6" s="62" t="s">
        <v>55</v>
      </c>
      <c r="J6" s="62" t="s">
        <v>56</v>
      </c>
      <c r="K6" s="62" t="s">
        <v>57</v>
      </c>
      <c r="L6" s="53" t="s">
        <v>58</v>
      </c>
      <c r="M6" s="53" t="s">
        <v>59</v>
      </c>
    </row>
    <row r="7" spans="1:13" ht="15.75">
      <c r="A7" s="167"/>
      <c r="B7" s="62" t="s">
        <v>60</v>
      </c>
      <c r="C7" s="61" t="s">
        <v>22</v>
      </c>
      <c r="D7" s="54" t="s">
        <v>46</v>
      </c>
      <c r="E7" s="54" t="s">
        <v>46</v>
      </c>
      <c r="F7" s="54" t="s">
        <v>46</v>
      </c>
      <c r="G7" s="61" t="s">
        <v>46</v>
      </c>
      <c r="H7" s="61" t="s">
        <v>46</v>
      </c>
      <c r="I7" s="62" t="s">
        <v>23</v>
      </c>
      <c r="J7" s="62" t="s">
        <v>23</v>
      </c>
      <c r="K7" s="62" t="s">
        <v>23</v>
      </c>
      <c r="L7" s="53" t="s">
        <v>23</v>
      </c>
      <c r="M7" s="53" t="s">
        <v>23</v>
      </c>
    </row>
    <row r="8" spans="1:13" s="48" customFormat="1" ht="15.7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61">
        <v>7</v>
      </c>
      <c r="H8" s="61">
        <v>8</v>
      </c>
      <c r="I8" s="54">
        <v>9</v>
      </c>
      <c r="J8" s="54">
        <v>10</v>
      </c>
      <c r="K8" s="54">
        <v>11</v>
      </c>
      <c r="L8" s="54">
        <v>12</v>
      </c>
      <c r="M8" s="54">
        <v>13</v>
      </c>
    </row>
    <row r="9" spans="1:13" ht="15.75">
      <c r="A9" s="60" t="s">
        <v>88</v>
      </c>
      <c r="B9" s="63">
        <f>SUM(B10,B11,B12)</f>
        <v>7722.9</v>
      </c>
      <c r="C9" s="64">
        <f>SUM(C10,C11,C12)</f>
        <v>385</v>
      </c>
      <c r="D9" s="63"/>
      <c r="E9" s="63"/>
      <c r="F9" s="63"/>
      <c r="G9" s="64">
        <f>SUM(G10,G11,G12)</f>
        <v>18</v>
      </c>
      <c r="H9" s="64">
        <f>G9</f>
        <v>18</v>
      </c>
      <c r="I9" s="63"/>
      <c r="J9" s="63"/>
      <c r="K9" s="63"/>
      <c r="L9" s="63">
        <f>SUM(L10,L11,L12)</f>
        <v>23469909.740000002</v>
      </c>
      <c r="M9" s="63">
        <f>I9+J9+K9+L9</f>
        <v>23469909.740000002</v>
      </c>
    </row>
    <row r="10" spans="1:17" ht="31.5">
      <c r="A10" s="68" t="s">
        <v>98</v>
      </c>
      <c r="B10" s="53">
        <v>1009.1</v>
      </c>
      <c r="C10" s="61">
        <v>54</v>
      </c>
      <c r="D10" s="53"/>
      <c r="E10" s="53"/>
      <c r="F10" s="53"/>
      <c r="G10" s="61">
        <v>2</v>
      </c>
      <c r="H10" s="69">
        <f>G10</f>
        <v>2</v>
      </c>
      <c r="I10" s="53"/>
      <c r="J10" s="53"/>
      <c r="K10" s="70"/>
      <c r="L10" s="71">
        <v>27285.89</v>
      </c>
      <c r="M10" s="70">
        <f>L10</f>
        <v>27285.89</v>
      </c>
      <c r="O10" s="45"/>
      <c r="Q10" s="45"/>
    </row>
    <row r="11" spans="1:13" ht="31.5">
      <c r="A11" s="68" t="s">
        <v>99</v>
      </c>
      <c r="B11" s="71">
        <v>3232.7</v>
      </c>
      <c r="C11" s="69">
        <v>144</v>
      </c>
      <c r="D11" s="71"/>
      <c r="E11" s="71"/>
      <c r="F11" s="71"/>
      <c r="G11" s="69">
        <v>8</v>
      </c>
      <c r="H11" s="69">
        <f>G11</f>
        <v>8</v>
      </c>
      <c r="I11" s="71"/>
      <c r="J11" s="71"/>
      <c r="K11" s="71"/>
      <c r="L11" s="71">
        <v>10237458.31</v>
      </c>
      <c r="M11" s="70">
        <f>L11</f>
        <v>10237458.31</v>
      </c>
    </row>
    <row r="12" spans="1:14" ht="32.25">
      <c r="A12" s="68" t="s">
        <v>100</v>
      </c>
      <c r="B12" s="72">
        <v>3481.1</v>
      </c>
      <c r="C12" s="69">
        <v>187</v>
      </c>
      <c r="D12" s="72"/>
      <c r="E12" s="72"/>
      <c r="F12" s="72"/>
      <c r="G12" s="69">
        <v>8</v>
      </c>
      <c r="H12" s="69">
        <f>G12</f>
        <v>8</v>
      </c>
      <c r="I12" s="72"/>
      <c r="J12" s="72"/>
      <c r="K12" s="72"/>
      <c r="L12" s="71">
        <v>13205165.54</v>
      </c>
      <c r="M12" s="70">
        <f>L12</f>
        <v>13205165.54</v>
      </c>
      <c r="N12" s="123" t="s">
        <v>110</v>
      </c>
    </row>
  </sheetData>
  <sheetProtection/>
  <mergeCells count="5">
    <mergeCell ref="A5:A7"/>
    <mergeCell ref="B5:B6"/>
    <mergeCell ref="C5:C6"/>
    <mergeCell ref="D5:H5"/>
    <mergeCell ref="I5:M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Симонова</dc:creator>
  <cp:keywords/>
  <dc:description/>
  <cp:lastModifiedBy>Пользователь</cp:lastModifiedBy>
  <cp:lastPrinted>2017-12-22T05:23:28Z</cp:lastPrinted>
  <dcterms:created xsi:type="dcterms:W3CDTF">2006-09-16T00:00:00Z</dcterms:created>
  <dcterms:modified xsi:type="dcterms:W3CDTF">2018-06-01T09:49:59Z</dcterms:modified>
  <cp:category/>
  <cp:version/>
  <cp:contentType/>
  <cp:contentStatus/>
</cp:coreProperties>
</file>