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530" windowWidth="16935" windowHeight="7935" tabRatio="872" activeTab="4"/>
  </bookViews>
  <sheets>
    <sheet name="1" sheetId="1" r:id="rId1"/>
    <sheet name="2." sheetId="2" r:id="rId2"/>
    <sheet name="3." sheetId="3" r:id="rId3"/>
    <sheet name="4" sheetId="4" r:id="rId4"/>
    <sheet name="5" sheetId="5" r:id="rId5"/>
  </sheets>
  <definedNames>
    <definedName name="_xlnm.Print_Titles" localSheetId="1">'2.'!$16:$18</definedName>
    <definedName name="_xlnm.Print_Titles" localSheetId="2">'3.'!$16:$18</definedName>
    <definedName name="_xlnm.Print_Titles" localSheetId="4">'5'!$14:$15</definedName>
    <definedName name="_xlnm.Print_Area" localSheetId="4">'5'!$A$1:$F$73</definedName>
  </definedNames>
  <calcPr fullCalcOnLoad="1"/>
</workbook>
</file>

<file path=xl/sharedStrings.xml><?xml version="1.0" encoding="utf-8"?>
<sst xmlns="http://schemas.openxmlformats.org/spreadsheetml/2006/main" count="7898" uniqueCount="1299">
  <si>
    <t>2</t>
  </si>
  <si>
    <t>3</t>
  </si>
  <si>
    <t>2020 год</t>
  </si>
  <si>
    <t>2021 год</t>
  </si>
  <si>
    <t>1</t>
  </si>
  <si>
    <t>4</t>
  </si>
  <si>
    <t>5</t>
  </si>
  <si>
    <t>городского округа</t>
  </si>
  <si>
    <t>2022 год</t>
  </si>
  <si>
    <t xml:space="preserve">к Решению Думы Суксунского </t>
  </si>
  <si>
    <t xml:space="preserve">городского округа </t>
  </si>
  <si>
    <t>Приложение № 1</t>
  </si>
  <si>
    <t>к Решению Думы Суксунского</t>
  </si>
  <si>
    <t xml:space="preserve">  от 19.12.2019 № 65</t>
  </si>
  <si>
    <t>»</t>
  </si>
  <si>
    <t>Разработка технической документации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</si>
  <si>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</si>
  <si>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</si>
  <si>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</si>
  <si>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</si>
  <si>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</si>
  <si>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</si>
  <si>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</si>
  <si>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</si>
  <si>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</si>
  <si>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</si>
  <si>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</si>
  <si>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</si>
  <si>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</si>
  <si>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</si>
  <si>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</si>
  <si>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</si>
  <si>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</si>
  <si>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</si>
  <si>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</si>
  <si>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</si>
  <si>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</si>
  <si>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</si>
  <si>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</si>
  <si>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</si>
  <si>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</si>
  <si>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</si>
  <si>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</si>
  <si>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</si>
  <si>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</si>
  <si>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</si>
  <si>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</si>
  <si>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</si>
  <si>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</si>
  <si>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</si>
  <si>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</si>
  <si>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</si>
  <si>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</si>
  <si>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</si>
  <si>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</si>
  <si>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</si>
  <si>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</si>
  <si>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</si>
  <si>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</si>
  <si>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</si>
  <si>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</si>
  <si>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</si>
  <si>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</si>
  <si>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</si>
  <si>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</si>
  <si>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</si>
  <si>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</si>
  <si>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</si>
  <si>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</si>
  <si>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</si>
  <si>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</si>
  <si>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</si>
  <si>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</si>
  <si>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</si>
  <si>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</si>
  <si>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</si>
  <si>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</si>
  <si>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</si>
  <si>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</si>
  <si>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</si>
  <si>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</si>
  <si>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</si>
  <si>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</si>
  <si>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</si>
  <si>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</si>
  <si>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</si>
  <si>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</si>
  <si>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</si>
  <si>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</si>
  <si>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</si>
  <si>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</si>
  <si>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</si>
  <si>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</si>
  <si>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</si>
  <si>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</si>
  <si>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</si>
  <si>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</si>
  <si>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</si>
  <si>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</si>
  <si>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</si>
  <si>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</si>
  <si>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</si>
  <si>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</si>
  <si>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</si>
  <si>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</si>
  <si>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</si>
  <si>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</si>
  <si>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</si>
  <si>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</si>
  <si>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</si>
  <si>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</si>
  <si>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</si>
  <si>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</si>
  <si>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</si>
  <si>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</si>
  <si>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</si>
  <si>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</si>
  <si>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</si>
  <si>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</si>
  <si>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</si>
  <si>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</si>
  <si>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</si>
  <si>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</si>
  <si>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</si>
  <si>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</si>
  <si>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</si>
  <si>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</si>
  <si>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</si>
  <si>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</si>
  <si>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</si>
  <si>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</si>
  <si>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</si>
  <si>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</si>
  <si>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</si>
  <si>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</si>
  <si>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</si>
  <si>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</si>
  <si>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</si>
  <si>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</si>
  <si>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</si>
  <si>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</si>
  <si>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</si>
  <si>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</si>
  <si>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</si>
  <si>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</si>
  <si>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</si>
  <si>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</si>
  <si>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</si>
  <si>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</si>
  <si>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</si>
  <si>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</si>
  <si>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</si>
  <si>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</si>
  <si>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</si>
  <si>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</si>
  <si>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</si>
  <si>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</si>
  <si>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</si>
  <si>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</si>
  <si>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</si>
  <si>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</si>
  <si>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</si>
  <si>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</si>
  <si>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</si>
  <si>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</si>
  <si>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</si>
  <si>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</si>
  <si>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</si>
  <si>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</si>
  <si>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</si>
  <si>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</si>
  <si>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</si>
  <si>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</si>
  <si>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</si>
  <si>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</si>
  <si>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</si>
  <si>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</si>
  <si>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</si>
  <si>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</si>
  <si>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</si>
  <si>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</si>
  <si>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</si>
  <si>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</si>
  <si>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</si>
  <si>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</si>
  <si>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</si>
  <si>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</si>
  <si>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</si>
  <si>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</si>
  <si>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</si>
  <si>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</si>
  <si>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</si>
  <si>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</si>
  <si>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</si>
  <si>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</si>
  <si>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</si>
  <si>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</si>
  <si>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</si>
  <si>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</si>
  <si>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</si>
  <si>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</si>
  <si>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</si>
  <si>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</si>
  <si>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</si>
  <si>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</si>
  <si>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</si>
  <si>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</si>
  <si>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</si>
  <si>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</si>
  <si>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</si>
  <si>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</si>
  <si>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</si>
  <si>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</si>
  <si>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</si>
  <si>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</si>
  <si>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</si>
  <si>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</si>
  <si>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</si>
  <si>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</si>
  <si>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</si>
  <si>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</si>
  <si>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</si>
  <si>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</si>
  <si>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</si>
  <si>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</si>
  <si>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</si>
  <si>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</si>
  <si>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</si>
  <si>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</si>
  <si>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</si>
  <si>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</si>
  <si>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</si>
  <si>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</si>
  <si>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</si>
  <si>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</si>
  <si>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</si>
  <si>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</si>
  <si>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</si>
  <si>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</si>
  <si>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</si>
  <si>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</si>
  <si>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</si>
  <si>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</si>
  <si>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</si>
  <si>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</si>
  <si>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</si>
  <si>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</si>
  <si>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</si>
  <si>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</si>
  <si>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</si>
  <si>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</si>
  <si>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</si>
  <si>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</si>
  <si>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</si>
  <si>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</si>
  <si>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</si>
  <si>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</si>
  <si>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</si>
  <si>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</si>
  <si>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</si>
  <si>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</si>
  <si>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</si>
  <si>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</si>
  <si>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</si>
  <si>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</si>
  <si>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</si>
  <si>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</si>
  <si>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</si>
  <si>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</si>
  <si>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</si>
  <si>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</si>
  <si>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</si>
  <si>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</si>
  <si>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</si>
  <si>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</si>
  <si>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</si>
  <si>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</si>
  <si>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</si>
  <si>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</si>
  <si>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</si>
  <si>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</si>
  <si>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</si>
  <si>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</si>
  <si>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</si>
  <si>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</si>
  <si>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</si>
  <si>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</si>
  <si>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</si>
  <si>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</si>
  <si>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</si>
  <si>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</si>
  <si>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</si>
  <si>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</si>
  <si>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</si>
  <si>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</si>
  <si>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</si>
  <si>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</si>
  <si>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</si>
  <si>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</si>
  <si>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</si>
  <si>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</si>
  <si>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</si>
  <si>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</si>
  <si>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</si>
  <si>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</si>
  <si>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</si>
  <si>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</si>
  <si>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</si>
  <si>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</si>
  <si>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</si>
  <si>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</si>
  <si>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</si>
  <si>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</si>
  <si>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</si>
  <si>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</si>
  <si>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</si>
  <si>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</si>
  <si>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</si>
  <si>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</si>
  <si>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</si>
  <si>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</si>
  <si>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</si>
  <si>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</si>
  <si>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</si>
  <si>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</si>
  <si>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</si>
  <si>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</si>
  <si>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</si>
  <si>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</si>
  <si>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</si>
  <si>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</si>
  <si>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</si>
  <si>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</si>
  <si>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</si>
  <si>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</si>
  <si>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</si>
  <si>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</si>
  <si>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</si>
  <si>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</si>
  <si>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</si>
  <si>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</si>
  <si>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</si>
  <si>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</si>
  <si>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</si>
  <si>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</si>
  <si>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</si>
  <si>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</si>
  <si>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</si>
  <si>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</si>
  <si>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</si>
  <si>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</si>
  <si>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</si>
  <si>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</si>
  <si>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</si>
  <si>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</si>
  <si>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</si>
  <si>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</si>
  <si>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</si>
  <si>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</si>
  <si>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</si>
  <si>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</si>
  <si>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</si>
  <si>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</si>
  <si>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</si>
  <si>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</si>
  <si>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</si>
  <si>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</si>
  <si>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</si>
  <si>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</si>
  <si>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</si>
  <si>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</si>
  <si>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</si>
  <si>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</si>
  <si>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</si>
  <si>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</si>
  <si>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</si>
  <si>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</si>
  <si>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</si>
  <si>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</si>
  <si>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</si>
  <si>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</si>
  <si>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</si>
  <si>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</si>
  <si>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</si>
  <si>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</si>
  <si>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</si>
  <si>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</si>
  <si>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</si>
  <si>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</si>
  <si>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</si>
  <si>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</si>
  <si>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</si>
  <si>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</si>
  <si>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</si>
  <si>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</si>
  <si>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</si>
  <si>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</si>
  <si>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</si>
  <si>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</si>
  <si>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</si>
  <si>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</si>
  <si>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</si>
  <si>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</si>
  <si>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</si>
  <si>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</si>
  <si>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</si>
  <si>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</si>
  <si>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</si>
  <si>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</si>
  <si>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</si>
  <si>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</si>
  <si>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</si>
  <si>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</si>
  <si>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</si>
  <si>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</si>
  <si>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</si>
  <si>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</si>
  <si>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</si>
  <si>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</si>
  <si>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</si>
  <si>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</si>
  <si>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</si>
  <si>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</si>
  <si>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</si>
  <si>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</si>
  <si>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</si>
  <si>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</si>
  <si>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</si>
  <si>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</si>
  <si>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</si>
  <si>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</si>
  <si>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</si>
  <si>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</si>
  <si>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</si>
  <si>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</si>
  <si>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</si>
  <si>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</si>
  <si>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</si>
  <si>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</si>
  <si>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</si>
  <si>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</si>
  <si>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</si>
  <si>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</si>
  <si>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</si>
  <si>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</si>
  <si>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</si>
  <si>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</si>
  <si>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</si>
  <si>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</si>
  <si>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</si>
  <si>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</si>
  <si>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</si>
  <si>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</si>
  <si>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</si>
  <si>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</si>
  <si>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</si>
  <si>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</si>
  <si>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</si>
  <si>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</si>
  <si>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</si>
  <si>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</si>
  <si>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</si>
  <si>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</si>
  <si>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</si>
  <si>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</si>
  <si>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</si>
  <si>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</si>
  <si>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</si>
  <si>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</si>
  <si>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</si>
  <si>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</si>
  <si>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</si>
  <si>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</si>
  <si>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</si>
  <si>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</si>
  <si>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</si>
  <si>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</si>
  <si>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</si>
  <si>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</si>
  <si>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</si>
  <si>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</si>
  <si>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</si>
  <si>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</si>
  <si>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</si>
  <si>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</si>
  <si>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</si>
  <si>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</si>
  <si>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</si>
  <si>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</si>
  <si>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</si>
  <si>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</si>
  <si>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</si>
  <si>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</si>
  <si>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</si>
  <si>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</si>
  <si>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</si>
  <si>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</si>
  <si>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</si>
  <si>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</si>
  <si>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</si>
  <si>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</si>
  <si>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</si>
  <si>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</si>
  <si>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</si>
  <si>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</si>
  <si>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</si>
  <si>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</si>
  <si>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</si>
  <si>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</si>
  <si>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</si>
  <si>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</si>
  <si>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</si>
  <si>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</si>
  <si>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</si>
  <si>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</si>
  <si>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</si>
  <si>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</si>
  <si>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</si>
  <si>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</si>
  <si>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</si>
  <si>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</si>
  <si>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</si>
  <si>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</si>
  <si>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</si>
  <si>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</si>
  <si>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</si>
  <si>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</si>
  <si>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</si>
  <si>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</si>
  <si>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</si>
  <si>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</si>
  <si>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</si>
  <si>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</si>
  <si>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</si>
  <si>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</si>
  <si>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</si>
  <si>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</si>
  <si>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</si>
  <si>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</si>
  <si>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</si>
  <si>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</si>
  <si>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</si>
  <si>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</si>
  <si>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</si>
  <si>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</si>
  <si>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</si>
  <si>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</si>
  <si>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</si>
  <si>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</si>
  <si>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</si>
  <si>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</si>
  <si>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</si>
  <si>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</si>
  <si>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</si>
  <si>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</si>
  <si>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</si>
  <si>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</si>
  <si>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</si>
  <si>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</si>
  <si>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</si>
  <si>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</si>
  <si>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</si>
  <si>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</si>
  <si>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</si>
  <si>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</si>
  <si>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</si>
  <si>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</si>
  <si>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</si>
  <si>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</si>
  <si>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</si>
  <si>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</si>
  <si>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</si>
  <si>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</si>
  <si>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</si>
  <si>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</si>
  <si>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</si>
  <si>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</si>
  <si>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</si>
  <si>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</si>
  <si>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</si>
  <si>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</si>
  <si>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</si>
  <si>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</si>
  <si>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</si>
  <si>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</si>
  <si>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</si>
  <si>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</si>
  <si>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</si>
  <si>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</si>
  <si>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</si>
  <si>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</si>
  <si>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</si>
  <si>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</si>
  <si>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</si>
  <si>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</si>
  <si>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</si>
  <si>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</si>
  <si>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</si>
  <si>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</si>
  <si>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</si>
  <si>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</si>
  <si>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</si>
  <si>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</si>
  <si>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</si>
  <si>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</si>
  <si>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</si>
  <si>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</si>
  <si>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</si>
  <si>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</si>
  <si>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</si>
  <si>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</si>
  <si>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</si>
  <si>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</si>
  <si>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</si>
  <si>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</si>
  <si>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</si>
  <si>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</si>
  <si>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</si>
  <si>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</si>
  <si>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</si>
  <si>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</si>
  <si>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</si>
  <si>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</si>
  <si>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</si>
  <si>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</si>
  <si>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</si>
  <si>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</si>
  <si>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</si>
  <si>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</si>
  <si>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</si>
  <si>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</si>
  <si>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</si>
  <si>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</si>
  <si>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</si>
  <si>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</si>
  <si>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</si>
  <si>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</si>
  <si>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</si>
  <si>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</si>
  <si>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</si>
  <si>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</si>
  <si>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</si>
  <si>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</si>
  <si>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</si>
  <si>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</si>
  <si>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</si>
  <si>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</si>
  <si>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</si>
  <si>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</si>
  <si>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</si>
  <si>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</si>
  <si>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</si>
  <si>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</si>
  <si>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</si>
  <si>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</si>
  <si>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</si>
  <si>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</si>
  <si>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</si>
  <si>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</si>
  <si>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</si>
  <si>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</si>
  <si>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</si>
  <si>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</si>
  <si>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</si>
  <si>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</si>
  <si>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</si>
  <si>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</si>
  <si>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</si>
  <si>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</si>
  <si>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</si>
  <si>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</si>
  <si>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</si>
  <si>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</si>
  <si>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</si>
  <si>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</si>
  <si>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</si>
  <si>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</si>
  <si>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</si>
  <si>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</si>
  <si>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</si>
  <si>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</si>
  <si>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</si>
  <si>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</si>
  <si>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</si>
  <si>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</si>
  <si>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</si>
  <si>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</si>
  <si>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</si>
  <si>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</si>
  <si>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</si>
  <si>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</si>
  <si>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</si>
  <si>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</si>
  <si>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</si>
  <si>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</si>
  <si>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</si>
  <si>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</si>
  <si>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</si>
  <si>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</si>
  <si>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</si>
  <si>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</si>
  <si>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</si>
  <si>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</si>
  <si>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</si>
  <si>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</si>
  <si>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</si>
  <si>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</si>
  <si>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</si>
  <si>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</si>
  <si>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</si>
  <si>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</si>
  <si>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</si>
  <si>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</si>
  <si>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</si>
  <si>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</si>
  <si>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</si>
  <si>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</si>
  <si>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</si>
  <si>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</si>
  <si>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</si>
  <si>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</si>
  <si>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</si>
  <si>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</si>
  <si>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</si>
  <si>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</si>
  <si>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</si>
  <si>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</si>
  <si>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</si>
  <si>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</si>
  <si>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</si>
  <si>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</si>
  <si>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</si>
  <si>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</si>
  <si>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</si>
  <si>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</si>
  <si>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</si>
  <si>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</si>
  <si>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</si>
  <si>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</si>
  <si>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</si>
  <si>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</si>
  <si>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</si>
  <si>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</si>
  <si>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</si>
  <si>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</si>
  <si>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</si>
  <si>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</si>
  <si>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</si>
  <si>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</si>
  <si>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</si>
  <si>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</si>
  <si>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</si>
  <si>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</si>
  <si>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</si>
  <si>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</si>
  <si>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</si>
  <si>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</si>
  <si>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</si>
  <si>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</si>
  <si>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</si>
  <si>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</si>
  <si>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</si>
  <si>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</si>
  <si>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</si>
  <si>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</si>
  <si>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</si>
  <si>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</si>
  <si>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</si>
  <si>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</si>
  <si>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</si>
  <si>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</si>
  <si>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</si>
  <si>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</si>
  <si>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</si>
  <si>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</si>
  <si>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</si>
  <si>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</si>
  <si>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</si>
  <si>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</si>
  <si>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</si>
  <si>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</si>
  <si>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</si>
  <si>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</si>
  <si>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</si>
  <si>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</si>
  <si>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</si>
  <si>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</si>
  <si>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</si>
  <si>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</si>
  <si>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</si>
  <si>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</si>
  <si>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</si>
  <si>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</si>
  <si>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</si>
  <si>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</si>
  <si>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</si>
  <si>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</si>
  <si>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</si>
  <si>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</si>
  <si>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</si>
  <si>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</si>
  <si>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</si>
  <si>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</si>
  <si>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</si>
  <si>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</si>
  <si>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</si>
  <si>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</si>
  <si>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</si>
  <si>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</si>
  <si>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</si>
  <si>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</si>
  <si>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</si>
  <si>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</si>
  <si>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</si>
  <si>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</si>
  <si>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</si>
  <si>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</si>
  <si>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</si>
  <si>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</si>
  <si>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</si>
  <si>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</si>
  <si>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</si>
  <si>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</si>
  <si>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</si>
  <si>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</si>
  <si>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</si>
  <si>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</si>
  <si>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</si>
  <si>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</si>
  <si>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</si>
  <si>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</si>
  <si>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</si>
  <si>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</si>
  <si>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</si>
  <si>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</si>
  <si>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</si>
  <si>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</si>
  <si>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</si>
  <si>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</si>
  <si>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</si>
  <si>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</si>
  <si>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</si>
  <si>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</si>
  <si>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</si>
  <si>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</si>
  <si>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</si>
  <si>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</si>
  <si>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</si>
  <si>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</si>
  <si>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</si>
  <si>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</si>
  <si>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</si>
  <si>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</si>
  <si>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</si>
  <si>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</si>
  <si>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</si>
  <si>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</si>
  <si>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Приложение № 3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</si>
  <si>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</si>
  <si>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</si>
  <si>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t>«Приложение № 4</t>
  </si>
  <si>
    <t>Приобретение автотранспорта, предназначенного для подвоза детей к месту учебы и обратно</t>
  </si>
  <si>
    <t>02.2.02.2E130</t>
  </si>
  <si>
    <t>Содержание пожарных пирсов и водоемов на территории Суксунского городского округа</t>
  </si>
  <si>
    <t>04.5.02.2П160</t>
  </si>
  <si>
    <t>Ремонт нагорной канавы широтного направления выше по склону от провальной впадины для отвода талых и дождевых вод в д.Балаши</t>
  </si>
  <si>
    <t>92.0.00.2Я070</t>
  </si>
  <si>
    <t>«Приложение № 3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</si>
  <si>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</si>
  <si>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</si>
  <si>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</si>
  <si>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</si>
  <si>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</si>
  <si>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</si>
  <si>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</si>
  <si>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</si>
  <si>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</si>
  <si>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</si>
  <si>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</si>
  <si>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</si>
  <si>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</si>
  <si>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</si>
  <si>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</si>
  <si>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</si>
  <si>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</si>
  <si>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</si>
  <si>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</si>
  <si>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</si>
  <si>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</si>
  <si>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</si>
  <si>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</si>
  <si>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</si>
  <si>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</si>
  <si>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</si>
  <si>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</si>
  <si>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</si>
  <si>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</si>
  <si>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</si>
  <si>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</si>
  <si>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</si>
  <si>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</si>
  <si>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</si>
  <si>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</si>
  <si>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</si>
  <si>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</si>
  <si>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</si>
  <si>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</si>
  <si>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</si>
  <si>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</si>
  <si>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</si>
  <si>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</si>
  <si>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</si>
  <si>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</si>
  <si>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</si>
  <si>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</si>
  <si>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</si>
  <si>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</si>
  <si>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</si>
  <si>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</si>
  <si>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</si>
  <si>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</si>
  <si>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</si>
  <si>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</si>
  <si>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</si>
  <si>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</si>
  <si>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</si>
  <si>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</si>
  <si>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</si>
  <si>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</si>
  <si>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</si>
  <si>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</si>
  <si>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</si>
  <si>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</si>
  <si>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</si>
  <si>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</si>
  <si>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</si>
  <si>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</si>
  <si>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</si>
  <si>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</si>
  <si>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</si>
  <si>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</si>
  <si>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</si>
  <si>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</si>
  <si>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</si>
  <si>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</si>
  <si>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</si>
  <si>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</si>
  <si>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</si>
  <si>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</si>
  <si>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</si>
  <si>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</si>
  <si>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</si>
  <si>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</si>
  <si>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</si>
  <si>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</si>
  <si>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</si>
  <si>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</si>
  <si>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</si>
  <si>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</si>
  <si>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</si>
  <si>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</si>
  <si>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</si>
  <si>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</si>
  <si>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</si>
  <si>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</si>
  <si>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</si>
  <si>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</si>
  <si>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</si>
  <si>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</si>
  <si>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</si>
  <si>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</si>
  <si>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</si>
  <si>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</si>
  <si>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</si>
  <si>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</si>
  <si>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</si>
  <si>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</si>
  <si>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</si>
  <si>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</si>
  <si>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</si>
  <si>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</si>
  <si>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</si>
  <si>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</si>
  <si>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</si>
  <si>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</si>
  <si>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</si>
  <si>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</si>
  <si>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</si>
  <si>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</si>
  <si>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</si>
  <si>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</si>
  <si>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</si>
  <si>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</si>
  <si>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</si>
  <si>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</si>
  <si>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</si>
  <si>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</si>
  <si>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</si>
  <si>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</si>
  <si>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</si>
  <si>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</si>
  <si>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</si>
  <si>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</si>
  <si>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</si>
  <si>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</si>
  <si>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</si>
  <si>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</si>
  <si>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</si>
  <si>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</si>
  <si>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</si>
  <si>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</si>
  <si>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</si>
  <si>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</si>
  <si>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</si>
  <si>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</si>
  <si>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</si>
  <si>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</si>
  <si>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</si>
  <si>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</si>
  <si>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</si>
  <si>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</si>
  <si>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</si>
  <si>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</si>
  <si>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</si>
  <si>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</si>
  <si>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</si>
  <si>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</si>
  <si>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</si>
  <si>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</si>
  <si>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</si>
  <si>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</si>
  <si>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</si>
  <si>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</si>
  <si>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</si>
  <si>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</si>
  <si>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</si>
  <si>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</si>
  <si>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</si>
  <si>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</si>
  <si>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</si>
  <si>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</si>
  <si>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</si>
  <si>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</si>
  <si>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</si>
  <si>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</si>
  <si>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</si>
  <si>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</si>
  <si>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</si>
  <si>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</si>
  <si>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</si>
  <si>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</si>
  <si>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</si>
  <si>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</si>
  <si>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</si>
  <si>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</si>
  <si>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</si>
  <si>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</si>
  <si>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</si>
  <si>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</si>
  <si>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</si>
  <si>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</si>
  <si>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</si>
  <si>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</si>
  <si>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</si>
  <si>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</si>
  <si>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</si>
  <si>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</si>
  <si>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</si>
  <si>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</si>
  <si>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</si>
  <si>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</si>
  <si>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</si>
  <si>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</si>
  <si>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</si>
  <si>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</si>
  <si>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</si>
  <si>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</si>
  <si>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</si>
  <si>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</si>
  <si>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</si>
  <si>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</si>
  <si>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</si>
  <si>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</si>
  <si>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</si>
  <si>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</si>
  <si>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</si>
  <si>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</si>
  <si>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</si>
  <si>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</si>
  <si>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</si>
  <si>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</si>
  <si>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</si>
  <si>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</si>
  <si>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</si>
  <si>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</si>
  <si>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</si>
  <si>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</si>
  <si>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</si>
  <si>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</si>
  <si>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</si>
  <si>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</si>
  <si>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</si>
  <si>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</si>
  <si>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</si>
  <si>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</si>
  <si>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</si>
  <si>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</si>
  <si>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</si>
  <si>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</si>
  <si>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</si>
  <si>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</si>
  <si>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</si>
  <si>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</si>
  <si>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</si>
  <si>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</si>
  <si>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</si>
  <si>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</si>
  <si>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</si>
  <si>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</si>
  <si>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</si>
  <si>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</si>
  <si>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</si>
  <si>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</si>
  <si>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</si>
  <si>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</si>
  <si>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</si>
  <si>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</si>
  <si>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</si>
  <si>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</si>
  <si>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</si>
  <si>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</si>
  <si>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</si>
  <si>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</si>
  <si>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</si>
  <si>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</si>
  <si>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</si>
  <si>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</si>
  <si>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</si>
  <si>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</si>
  <si>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</si>
  <si>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</si>
  <si>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</si>
  <si>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</si>
  <si>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</si>
  <si>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</si>
  <si>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</si>
  <si>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</si>
  <si>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</si>
  <si>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</si>
  <si>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</si>
  <si>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</si>
  <si>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</si>
  <si>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</si>
  <si>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</si>
  <si>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</si>
  <si>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</si>
  <si>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000 2 07 04 050 04 0000 150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</si>
  <si>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</si>
  <si>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</si>
  <si>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</si>
  <si>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</si>
  <si>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</si>
  <si>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Приложение № 2</t>
  </si>
  <si>
    <t>02.2.05.53030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</si>
  <si>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</si>
  <si>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к решению Думы Суксунского </t>
  </si>
  <si>
    <t>от 19.12.2019 № 65</t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</si>
  <si>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</si>
  <si>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</si>
  <si>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</si>
  <si>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</si>
  <si>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</si>
  <si>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</si>
  <si>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</si>
  <si>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1.2.</t>
  </si>
  <si>
    <t>Иные дотации на стимулирование муниципальных образований к росту доходов</t>
  </si>
  <si>
    <t>1.3.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</si>
  <si>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</si>
  <si>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</si>
  <si>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</si>
  <si>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</si>
  <si>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</si>
  <si>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</si>
  <si>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</si>
  <si>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</si>
  <si>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</si>
  <si>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</si>
  <si>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</si>
  <si>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</si>
  <si>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</si>
  <si>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</si>
  <si>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</si>
  <si>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</si>
  <si>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</si>
  <si>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</si>
  <si>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</si>
  <si>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</si>
  <si>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</si>
  <si>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</si>
  <si>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</si>
  <si>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</si>
  <si>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</si>
  <si>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</si>
  <si>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</si>
  <si>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</si>
  <si>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</si>
  <si>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</si>
  <si>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</si>
  <si>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</si>
  <si>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</si>
  <si>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</si>
  <si>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</si>
  <si>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</si>
  <si>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</si>
  <si>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</si>
  <si>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</si>
  <si>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</si>
  <si>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</si>
  <si>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</si>
  <si>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</si>
  <si>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</si>
  <si>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</si>
  <si>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</si>
  <si>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</si>
  <si>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</si>
  <si>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</si>
  <si>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</si>
  <si>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</si>
  <si>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</si>
  <si>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</si>
  <si>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</si>
  <si>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</si>
  <si>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</si>
  <si>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</si>
  <si>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3.6.</t>
  </si>
  <si>
    <t>Субсидии на реализацию программ развития преобразованных муниципальных образований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</si>
  <si>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</si>
  <si>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</si>
  <si>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</si>
  <si>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</si>
  <si>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</si>
  <si>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</si>
  <si>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</si>
  <si>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</si>
  <si>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3.11.</t>
  </si>
  <si>
    <t>Субсидии на реализацию мероприятий по обеспечению жильем молодых семей</t>
  </si>
  <si>
    <t>3.12.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</si>
  <si>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</si>
  <si>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</si>
  <si>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</si>
  <si>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</si>
  <si>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</si>
  <si>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</si>
  <si>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</si>
  <si>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</si>
  <si>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</si>
  <si>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</si>
  <si>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</si>
  <si>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</si>
  <si>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</si>
  <si>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</si>
  <si>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</si>
  <si>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</si>
  <si>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</si>
  <si>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</si>
  <si>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</si>
  <si>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</si>
  <si>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</si>
  <si>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</si>
  <si>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</si>
  <si>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</si>
  <si>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</si>
  <si>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</si>
  <si>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</si>
  <si>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</si>
  <si>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</si>
  <si>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</si>
  <si>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</si>
  <si>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ВСЕГО</t>
  </si>
  <si>
    <t>Приложение № 4</t>
  </si>
  <si>
    <t>4.7.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</si>
  <si>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</si>
  <si>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3.21.</t>
  </si>
  <si>
    <t>Субсидия на улучшение качества систем теплоснабжения на территориях муниципальных образований Пермского края</t>
  </si>
  <si>
    <t>4.8.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</si>
  <si>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</si>
  <si>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«Приложение № 5</t>
  </si>
  <si>
    <t>«Приложение № 6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</si>
  <si>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</si>
  <si>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</si>
  <si>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</si>
  <si>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</si>
  <si>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</si>
  <si>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</si>
  <si>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</si>
  <si>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</si>
  <si>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</si>
  <si>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5</t>
  </si>
  <si>
    <t>от 17.09.2020 № 156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</si>
</sst>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4"/>
      <color indexed="63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 CYR"/>
      <family val="0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11"/>
      <name val="Times New Roman Cyr"/>
      <family val="1"/>
    </font>
    <font>
      <sz val="11"/>
      <name val="Calibri"/>
      <family val="2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6" borderId="0" applyNumberFormat="0" applyBorder="0" applyAlignment="0" applyProtection="0"/>
    <xf numFmtId="0" fontId="11" fillId="50" borderId="1" applyNumberFormat="0" applyAlignment="0" applyProtection="0"/>
    <xf numFmtId="0" fontId="12" fillId="37" borderId="2" applyNumberFormat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8" borderId="1" applyNumberFormat="0" applyAlignment="0" applyProtection="0"/>
    <xf numFmtId="0" fontId="20" fillId="0" borderId="6" applyNumberFormat="0" applyFill="0" applyAlignment="0" applyProtection="0"/>
    <xf numFmtId="0" fontId="21" fillId="48" borderId="0" applyNumberFormat="0" applyBorder="0" applyAlignment="0" applyProtection="0"/>
    <xf numFmtId="0" fontId="22" fillId="0" borderId="0">
      <alignment/>
      <protection/>
    </xf>
    <xf numFmtId="0" fontId="23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56" borderId="9" applyNumberFormat="0" applyProtection="0">
      <alignment horizontal="right" vertical="center"/>
    </xf>
    <xf numFmtId="4" fontId="7" fillId="57" borderId="9" applyNumberFormat="0" applyProtection="0">
      <alignment horizontal="right" vertical="center"/>
    </xf>
    <xf numFmtId="4" fontId="7" fillId="58" borderId="9" applyNumberFormat="0" applyProtection="0">
      <alignment horizontal="right" vertical="center"/>
    </xf>
    <xf numFmtId="4" fontId="7" fillId="59" borderId="9" applyNumberFormat="0" applyProtection="0">
      <alignment horizontal="right" vertical="center"/>
    </xf>
    <xf numFmtId="4" fontId="7" fillId="15" borderId="9" applyNumberFormat="0" applyProtection="0">
      <alignment horizontal="right" vertical="center"/>
    </xf>
    <xf numFmtId="4" fontId="7" fillId="60" borderId="9" applyNumberFormat="0" applyProtection="0">
      <alignment horizontal="right" vertical="center"/>
    </xf>
    <xf numFmtId="4" fontId="7" fillId="61" borderId="9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7" fillId="63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6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8" fillId="16" borderId="11" applyNumberFormat="0" applyProtection="0">
      <alignment horizontal="left" vertical="center" indent="1"/>
    </xf>
    <xf numFmtId="0" fontId="23" fillId="14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8" fillId="64" borderId="11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8" fillId="6" borderId="11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63" borderId="9" applyNumberFormat="0" applyProtection="0">
      <alignment horizontal="left" vertical="center" indent="1"/>
    </xf>
    <xf numFmtId="0" fontId="23" fillId="63" borderId="9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29" fillId="14" borderId="13" applyBorder="0">
      <alignment/>
      <protection/>
    </xf>
    <xf numFmtId="4" fontId="7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63" borderId="9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30" fillId="63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1" fillId="65" borderId="0" applyNumberFormat="0" applyProtection="0">
      <alignment horizontal="left" vertical="center" indent="1"/>
    </xf>
    <xf numFmtId="0" fontId="28" fillId="66" borderId="12">
      <alignment/>
      <protection/>
    </xf>
    <xf numFmtId="4" fontId="32" fillId="63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15" applyNumberFormat="0" applyAlignment="0" applyProtection="0"/>
    <xf numFmtId="0" fontId="69" fillId="74" borderId="16" applyNumberFormat="0" applyAlignment="0" applyProtection="0"/>
    <xf numFmtId="0" fontId="70" fillId="74" borderId="15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75" borderId="21" applyNumberFormat="0" applyAlignment="0" applyProtection="0"/>
    <xf numFmtId="0" fontId="77" fillId="0" borderId="0" applyNumberFormat="0" applyFill="0" applyBorder="0" applyAlignment="0" applyProtection="0"/>
    <xf numFmtId="0" fontId="78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8" fillId="77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7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23" applyNumberFormat="0" applyFill="0" applyAlignment="0" applyProtection="0"/>
    <xf numFmtId="0" fontId="3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84" fillId="80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0" fontId="4" fillId="0" borderId="0" xfId="193" applyFont="1">
      <alignment/>
      <protection/>
    </xf>
    <xf numFmtId="0" fontId="38" fillId="0" borderId="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172" fontId="37" fillId="0" borderId="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6" fillId="0" borderId="1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42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6" fillId="0" borderId="0" xfId="183">
      <alignment/>
      <protection/>
    </xf>
    <xf numFmtId="0" fontId="42" fillId="0" borderId="0" xfId="193" applyNumberFormat="1" applyFont="1" applyFill="1" applyBorder="1" applyAlignment="1">
      <alignment horizontal="right" vertical="center"/>
      <protection/>
    </xf>
    <xf numFmtId="49" fontId="42" fillId="0" borderId="0" xfId="193" applyNumberFormat="1" applyFont="1" applyFill="1" applyBorder="1" applyAlignment="1">
      <alignment horizontal="right" vertical="center"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5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6" fillId="0" borderId="0" xfId="169">
      <alignment/>
      <protection/>
    </xf>
    <xf numFmtId="0" fontId="46" fillId="0" borderId="0" xfId="198" applyFont="1">
      <alignment/>
      <protection/>
    </xf>
    <xf numFmtId="0" fontId="49" fillId="0" borderId="0" xfId="198" applyFont="1" applyAlignment="1">
      <alignment horizontal="right"/>
      <protection/>
    </xf>
    <xf numFmtId="0" fontId="6" fillId="0" borderId="0" xfId="169" applyAlignment="1">
      <alignment horizontal="right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5" fillId="0" borderId="12" xfId="197" applyFont="1" applyFill="1" applyBorder="1" applyAlignment="1">
      <alignment horizontal="center" vertical="center" wrapText="1"/>
      <protection/>
    </xf>
    <xf numFmtId="0" fontId="36" fillId="0" borderId="12" xfId="169" applyFont="1" applyFill="1" applyBorder="1" applyAlignment="1">
      <alignment horizontal="center" wrapText="1"/>
      <protection/>
    </xf>
    <xf numFmtId="0" fontId="36" fillId="0" borderId="12" xfId="169" applyFont="1" applyFill="1" applyBorder="1" applyAlignment="1">
      <alignment horizontal="center"/>
      <protection/>
    </xf>
    <xf numFmtId="0" fontId="50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51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51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50" fillId="0" borderId="12" xfId="169" applyFont="1" applyFill="1" applyBorder="1" applyAlignment="1">
      <alignment horizontal="center" vertical="center"/>
      <protection/>
    </xf>
    <xf numFmtId="0" fontId="51" fillId="0" borderId="12" xfId="169" applyNumberFormat="1" applyFont="1" applyFill="1" applyBorder="1" applyAlignment="1">
      <alignment horizontal="justify" vertical="center" wrapText="1"/>
      <protection/>
    </xf>
    <xf numFmtId="4" fontId="51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16" fontId="36" fillId="0" borderId="12" xfId="169" applyNumberFormat="1" applyFont="1" applyFill="1" applyBorder="1" applyAlignment="1">
      <alignment horizontal="center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0" fillId="0" borderId="12" xfId="169" applyFont="1" applyFill="1" applyBorder="1" applyAlignment="1">
      <alignment horizontal="center"/>
      <protection/>
    </xf>
    <xf numFmtId="0" fontId="51" fillId="0" borderId="12" xfId="0" applyNumberFormat="1" applyFont="1" applyFill="1" applyBorder="1" applyAlignment="1">
      <alignment horizontal="justify" wrapText="1"/>
    </xf>
    <xf numFmtId="4" fontId="51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85" fillId="0" borderId="12" xfId="0" applyNumberFormat="1" applyFont="1" applyFill="1" applyBorder="1" applyAlignment="1">
      <alignment horizontal="center" vertical="center"/>
    </xf>
    <xf numFmtId="1" fontId="52" fillId="0" borderId="12" xfId="169" applyNumberFormat="1" applyFont="1" applyBorder="1">
      <alignment/>
      <protection/>
    </xf>
    <xf numFmtId="0" fontId="53" fillId="0" borderId="12" xfId="169" applyFont="1" applyBorder="1" applyAlignment="1">
      <alignment horizontal="right" wrapText="1"/>
      <protection/>
    </xf>
    <xf numFmtId="4" fontId="51" fillId="0" borderId="12" xfId="169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4" fontId="0" fillId="0" borderId="0" xfId="0" applyNumberFormat="1" applyAlignment="1">
      <alignment/>
    </xf>
    <xf numFmtId="0" fontId="6" fillId="0" borderId="0" xfId="175">
      <alignment/>
      <protection/>
    </xf>
    <xf numFmtId="0" fontId="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5" fillId="81" borderId="12" xfId="197" applyFont="1" applyFill="1" applyBorder="1" applyAlignment="1">
      <alignment horizontal="center" vertical="center" wrapText="1"/>
      <protection/>
    </xf>
    <xf numFmtId="0" fontId="54" fillId="0" borderId="12" xfId="192" applyFont="1" applyBorder="1" applyAlignment="1">
      <alignment horizontal="center" vertical="center" wrapText="1"/>
      <protection/>
    </xf>
    <xf numFmtId="0" fontId="5" fillId="0" borderId="12" xfId="192" applyFont="1" applyFill="1" applyBorder="1" applyAlignment="1">
      <alignment horizontal="right" vertical="center" wrapText="1"/>
      <protection/>
    </xf>
    <xf numFmtId="0" fontId="5" fillId="0" borderId="12" xfId="192" applyFont="1" applyFill="1" applyBorder="1" applyAlignment="1">
      <alignment horizontal="justify" vertical="center" wrapText="1"/>
      <protection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0" fontId="5" fillId="0" borderId="12" xfId="192" applyFont="1" applyFill="1" applyBorder="1" applyAlignment="1">
      <alignment horizontal="left" vertical="top" wrapText="1"/>
      <protection/>
    </xf>
    <xf numFmtId="0" fontId="48" fillId="0" borderId="12" xfId="175" applyFont="1" applyFill="1" applyBorder="1">
      <alignment/>
      <protection/>
    </xf>
    <xf numFmtId="49" fontId="5" fillId="0" borderId="12" xfId="192" applyNumberFormat="1" applyFont="1" applyFill="1" applyBorder="1" applyAlignment="1">
      <alignment horizontal="right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0" fontId="5" fillId="0" borderId="12" xfId="192" applyFont="1" applyFill="1" applyBorder="1" applyAlignment="1">
      <alignment horizontal="justify" vertical="top" wrapText="1"/>
      <protection/>
    </xf>
    <xf numFmtId="4" fontId="5" fillId="0" borderId="12" xfId="175" applyNumberFormat="1" applyFont="1" applyFill="1" applyBorder="1" applyAlignment="1">
      <alignment horizontal="center"/>
      <protection/>
    </xf>
    <xf numFmtId="173" fontId="5" fillId="0" borderId="12" xfId="192" applyNumberFormat="1" applyFont="1" applyFill="1" applyBorder="1" applyAlignment="1">
      <alignment horizontal="center" vertical="center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51" fillId="0" borderId="12" xfId="192" applyNumberFormat="1" applyFont="1" applyFill="1" applyBorder="1" applyAlignment="1">
      <alignment horizontal="right" vertical="center" wrapText="1"/>
      <protection/>
    </xf>
    <xf numFmtId="4" fontId="51" fillId="0" borderId="12" xfId="19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37" fillId="0" borderId="0" xfId="193" applyNumberFormat="1" applyFont="1" applyFill="1" applyBorder="1" applyAlignment="1">
      <alignment horizontal="center" vertical="center" wrapText="1"/>
      <protection/>
    </xf>
    <xf numFmtId="49" fontId="44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center" wrapText="1"/>
    </xf>
    <xf numFmtId="0" fontId="46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5" applyFont="1" applyAlignment="1">
      <alignment horizontal="right" wrapText="1" shrinkToFit="1"/>
      <protection/>
    </xf>
    <xf numFmtId="0" fontId="48" fillId="0" borderId="0" xfId="175" applyFont="1" applyAlignment="1">
      <alignment horizontal="right" wrapText="1" shrinkToFit="1"/>
      <protection/>
    </xf>
    <xf numFmtId="0" fontId="51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6" fillId="0" borderId="0" xfId="198" applyFont="1" applyAlignment="1">
      <alignment horizontal="right"/>
      <protection/>
    </xf>
    <xf numFmtId="0" fontId="48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36" fillId="0" borderId="0" xfId="169" applyFont="1" applyAlignment="1">
      <alignment horizontal="center" wrapText="1" shrinkToFi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3"/>
  <sheetViews>
    <sheetView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1" width="2.7109375" style="41" customWidth="1"/>
    <col min="2" max="2" width="32.140625" style="41" customWidth="1"/>
    <col min="3" max="3" width="43.140625" style="41" customWidth="1"/>
    <col min="4" max="5" width="12.140625" style="41" customWidth="1"/>
    <col min="6" max="6" width="13.140625" style="41" customWidth="1"/>
    <col min="7" max="16384" width="9.140625" style="41" customWidth="1"/>
  </cols>
  <sheetData>
    <row r="1" spans="2:6" ht="15.75">
      <c r="B1" s="38"/>
      <c r="C1" s="38"/>
      <c r="D1" s="38"/>
      <c r="E1" s="39"/>
      <c r="F1" s="40" t="s">
        <v>11</v>
      </c>
    </row>
    <row r="2" spans="2:6" ht="15.75">
      <c r="B2" s="38"/>
      <c r="C2" s="38"/>
      <c r="D2" s="38"/>
      <c r="E2" s="39"/>
      <c r="F2" s="40" t="s">
        <v>9</v>
      </c>
    </row>
    <row r="3" spans="2:6" ht="15.75">
      <c r="B3" s="38"/>
      <c r="C3" s="38"/>
      <c r="D3" s="38"/>
      <c r="E3" s="39"/>
      <c r="F3" s="40" t="s">
        <v>10</v>
      </c>
    </row>
    <row r="4" spans="2:6" ht="15.75">
      <c r="B4" s="38"/>
      <c r="C4" s="38"/>
      <c r="D4" s="38"/>
      <c r="E4" s="39"/>
      <c r="F4" s="40" t="s">
        <v>1298</v>
      </c>
    </row>
    <row r="5" spans="2:6" ht="15.75">
      <c r="B5" s="38"/>
      <c r="C5" s="38"/>
      <c r="D5" s="38"/>
      <c r="E5" s="42"/>
      <c r="F5" s="43"/>
    </row>
    <row r="6" spans="2:6" ht="15.75">
      <c r="B6" s="38"/>
      <c r="C6" s="38"/>
      <c r="D6" s="38"/>
      <c r="E6" s="40"/>
      <c r="F6" s="40" t="s">
        <v>867</v>
      </c>
    </row>
    <row r="7" spans="2:6" ht="15.75">
      <c r="B7" s="38"/>
      <c r="C7" s="38"/>
      <c r="D7" s="38"/>
      <c r="E7" s="40"/>
      <c r="F7" s="40" t="s">
        <v>12</v>
      </c>
    </row>
    <row r="8" spans="2:6" ht="15.75">
      <c r="B8" s="38"/>
      <c r="C8" s="38"/>
      <c r="D8" s="38"/>
      <c r="E8" s="40"/>
      <c r="F8" s="40" t="s">
        <v>7</v>
      </c>
    </row>
    <row r="9" spans="2:6" ht="15.75">
      <c r="B9" s="42"/>
      <c r="C9" s="42"/>
      <c r="D9" s="43"/>
      <c r="E9" s="40"/>
      <c r="F9" s="40" t="s">
        <v>13</v>
      </c>
    </row>
    <row r="10" spans="2:6" ht="15.75">
      <c r="B10" s="42"/>
      <c r="C10" s="42"/>
      <c r="D10" s="43"/>
      <c r="E10" s="43"/>
      <c r="F10" s="43"/>
    </row>
    <row r="11" spans="2:6" ht="15.75">
      <c r="B11" s="42"/>
      <c r="C11" s="42"/>
      <c r="D11" s="43"/>
      <c r="E11" s="43"/>
      <c r="F11" s="43"/>
    </row>
    <row r="12" spans="2:6" ht="59.25" customHeight="1">
      <c r="B12" s="128" t="s">
        <v>868</v>
      </c>
      <c r="C12" s="128"/>
      <c r="D12" s="128"/>
      <c r="E12" s="128"/>
      <c r="F12" s="128"/>
    </row>
    <row r="13" spans="2:6" ht="18.75">
      <c r="B13" s="44"/>
      <c r="C13" s="44"/>
      <c r="D13" s="45"/>
      <c r="E13" s="45"/>
      <c r="F13" s="44"/>
    </row>
    <row r="14" spans="2:6" ht="15">
      <c r="B14" s="129" t="s">
        <v>869</v>
      </c>
      <c r="C14" s="129" t="s">
        <v>870</v>
      </c>
      <c r="D14" s="130" t="s">
        <v>2</v>
      </c>
      <c r="E14" s="131" t="s">
        <v>3</v>
      </c>
      <c r="F14" s="131" t="s">
        <v>8</v>
      </c>
    </row>
    <row r="15" spans="2:6" ht="15">
      <c r="B15" s="129"/>
      <c r="C15" s="129"/>
      <c r="D15" s="131"/>
      <c r="E15" s="131"/>
      <c r="F15" s="131"/>
    </row>
    <row r="16" spans="2:6" ht="52.5" customHeight="1">
      <c r="B16" s="129"/>
      <c r="C16" s="129"/>
      <c r="D16" s="131"/>
      <c r="E16" s="131"/>
      <c r="F16" s="131"/>
    </row>
    <row r="17" spans="2:6" ht="15">
      <c r="B17" s="46" t="s">
        <v>4</v>
      </c>
      <c r="C17" s="46" t="s">
        <v>0</v>
      </c>
      <c r="D17" s="46" t="s">
        <v>1</v>
      </c>
      <c r="E17" s="46" t="s">
        <v>5</v>
      </c>
      <c r="F17" s="46" t="s">
        <v>6</v>
      </c>
    </row>
    <row r="18" spans="2:6" ht="15.75">
      <c r="B18" s="47"/>
      <c r="C18" s="48" t="s">
        <v>871</v>
      </c>
      <c r="D18" s="49">
        <v>787952.97</v>
      </c>
      <c r="E18" s="49">
        <v>656663.89</v>
      </c>
      <c r="F18" s="49">
        <v>671271.33</v>
      </c>
    </row>
    <row r="19" spans="2:6" ht="31.5">
      <c r="B19" s="50" t="s">
        <v>872</v>
      </c>
      <c r="C19" s="51" t="s">
        <v>873</v>
      </c>
      <c r="D19" s="52">
        <v>156494.5</v>
      </c>
      <c r="E19" s="52">
        <v>157160.7</v>
      </c>
      <c r="F19" s="52">
        <v>165439.7</v>
      </c>
    </row>
    <row r="20" spans="2:6" ht="15.75">
      <c r="B20" s="50" t="s">
        <v>874</v>
      </c>
      <c r="C20" s="51" t="s">
        <v>875</v>
      </c>
      <c r="D20" s="52">
        <v>98620</v>
      </c>
      <c r="E20" s="52">
        <v>100303.1</v>
      </c>
      <c r="F20" s="52">
        <v>106622.1</v>
      </c>
    </row>
    <row r="21" spans="2:6" ht="15.75">
      <c r="B21" s="47" t="s">
        <v>876</v>
      </c>
      <c r="C21" s="53" t="s">
        <v>877</v>
      </c>
      <c r="D21" s="54">
        <v>98620</v>
      </c>
      <c r="E21" s="54">
        <v>100303.1</v>
      </c>
      <c r="F21" s="54">
        <v>106622.1</v>
      </c>
    </row>
    <row r="22" spans="2:6" ht="132.75" customHeight="1">
      <c r="B22" s="47" t="s">
        <v>878</v>
      </c>
      <c r="C22" s="53" t="s">
        <v>879</v>
      </c>
      <c r="D22" s="54">
        <v>97957.5</v>
      </c>
      <c r="E22" s="54">
        <v>99613.6</v>
      </c>
      <c r="F22" s="54">
        <v>105889.2</v>
      </c>
    </row>
    <row r="23" spans="2:6" ht="183" customHeight="1">
      <c r="B23" s="47" t="s">
        <v>880</v>
      </c>
      <c r="C23" s="53" t="s">
        <v>881</v>
      </c>
      <c r="D23" s="54">
        <v>97957.5</v>
      </c>
      <c r="E23" s="54">
        <v>99613.6</v>
      </c>
      <c r="F23" s="54">
        <v>105889.2</v>
      </c>
    </row>
    <row r="24" spans="2:6" ht="173.25">
      <c r="B24" s="47" t="s">
        <v>882</v>
      </c>
      <c r="C24" s="53" t="s">
        <v>883</v>
      </c>
      <c r="D24" s="54">
        <v>263</v>
      </c>
      <c r="E24" s="54">
        <v>274</v>
      </c>
      <c r="F24" s="54">
        <v>291.3</v>
      </c>
    </row>
    <row r="25" spans="2:6" ht="234.75" customHeight="1">
      <c r="B25" s="47" t="s">
        <v>884</v>
      </c>
      <c r="C25" s="53" t="s">
        <v>885</v>
      </c>
      <c r="D25" s="54">
        <v>263</v>
      </c>
      <c r="E25" s="54">
        <v>274</v>
      </c>
      <c r="F25" s="54">
        <v>291.3</v>
      </c>
    </row>
    <row r="26" spans="2:6" ht="94.5" customHeight="1">
      <c r="B26" s="47" t="s">
        <v>886</v>
      </c>
      <c r="C26" s="53" t="s">
        <v>887</v>
      </c>
      <c r="D26" s="54">
        <v>350</v>
      </c>
      <c r="E26" s="54">
        <v>364</v>
      </c>
      <c r="F26" s="54">
        <v>386.9</v>
      </c>
    </row>
    <row r="27" spans="2:6" ht="135.75" customHeight="1">
      <c r="B27" s="47" t="s">
        <v>888</v>
      </c>
      <c r="C27" s="53" t="s">
        <v>889</v>
      </c>
      <c r="D27" s="54">
        <v>350</v>
      </c>
      <c r="E27" s="54">
        <v>364</v>
      </c>
      <c r="F27" s="54">
        <v>386.9</v>
      </c>
    </row>
    <row r="28" spans="2:6" ht="127.5" customHeight="1">
      <c r="B28" s="47" t="s">
        <v>890</v>
      </c>
      <c r="C28" s="53" t="s">
        <v>891</v>
      </c>
      <c r="D28" s="54">
        <v>49.5</v>
      </c>
      <c r="E28" s="54">
        <v>51.5</v>
      </c>
      <c r="F28" s="54">
        <v>54.7</v>
      </c>
    </row>
    <row r="29" spans="2:6" ht="198" customHeight="1">
      <c r="B29" s="47" t="s">
        <v>892</v>
      </c>
      <c r="C29" s="53" t="s">
        <v>893</v>
      </c>
      <c r="D29" s="54">
        <v>49.5</v>
      </c>
      <c r="E29" s="54">
        <v>51.5</v>
      </c>
      <c r="F29" s="54">
        <v>54.7</v>
      </c>
    </row>
    <row r="30" spans="2:6" ht="63">
      <c r="B30" s="50" t="s">
        <v>894</v>
      </c>
      <c r="C30" s="51" t="s">
        <v>895</v>
      </c>
      <c r="D30" s="52">
        <v>15583.5</v>
      </c>
      <c r="E30" s="52">
        <v>16204.8</v>
      </c>
      <c r="F30" s="52">
        <v>16839.4</v>
      </c>
    </row>
    <row r="31" spans="2:6" ht="54" customHeight="1">
      <c r="B31" s="47" t="s">
        <v>896</v>
      </c>
      <c r="C31" s="53" t="s">
        <v>897</v>
      </c>
      <c r="D31" s="54">
        <v>15583.5</v>
      </c>
      <c r="E31" s="54">
        <v>16204.8</v>
      </c>
      <c r="F31" s="54">
        <v>16839.4</v>
      </c>
    </row>
    <row r="32" spans="2:6" ht="123.75" customHeight="1">
      <c r="B32" s="47" t="s">
        <v>898</v>
      </c>
      <c r="C32" s="53" t="s">
        <v>899</v>
      </c>
      <c r="D32" s="54">
        <v>6828.5</v>
      </c>
      <c r="E32" s="54">
        <v>7108</v>
      </c>
      <c r="F32" s="54">
        <v>7392.6</v>
      </c>
    </row>
    <row r="33" spans="2:6" ht="189">
      <c r="B33" s="47" t="s">
        <v>900</v>
      </c>
      <c r="C33" s="53" t="s">
        <v>901</v>
      </c>
      <c r="D33" s="54">
        <v>6828.5</v>
      </c>
      <c r="E33" s="54">
        <v>7108</v>
      </c>
      <c r="F33" s="54">
        <v>7392.6</v>
      </c>
    </row>
    <row r="34" spans="2:6" ht="141.75">
      <c r="B34" s="47" t="s">
        <v>902</v>
      </c>
      <c r="C34" s="53" t="s">
        <v>903</v>
      </c>
      <c r="D34" s="54">
        <v>54.6</v>
      </c>
      <c r="E34" s="54">
        <v>56.9</v>
      </c>
      <c r="F34" s="54">
        <v>59</v>
      </c>
    </row>
    <row r="35" spans="2:6" ht="220.5">
      <c r="B35" s="47" t="s">
        <v>904</v>
      </c>
      <c r="C35" s="53" t="s">
        <v>905</v>
      </c>
      <c r="D35" s="54">
        <v>54.6</v>
      </c>
      <c r="E35" s="54">
        <v>56.9</v>
      </c>
      <c r="F35" s="54">
        <v>59</v>
      </c>
    </row>
    <row r="36" spans="2:6" ht="126">
      <c r="B36" s="47" t="s">
        <v>906</v>
      </c>
      <c r="C36" s="53" t="s">
        <v>907</v>
      </c>
      <c r="D36" s="54">
        <v>9796.3</v>
      </c>
      <c r="E36" s="54">
        <v>10197.4</v>
      </c>
      <c r="F36" s="54">
        <v>10605.8</v>
      </c>
    </row>
    <row r="37" spans="2:6" ht="189">
      <c r="B37" s="47" t="s">
        <v>908</v>
      </c>
      <c r="C37" s="53" t="s">
        <v>909</v>
      </c>
      <c r="D37" s="54">
        <v>9796.3</v>
      </c>
      <c r="E37" s="54">
        <v>10197.4</v>
      </c>
      <c r="F37" s="54">
        <v>10605.8</v>
      </c>
    </row>
    <row r="38" spans="2:6" ht="113.25" customHeight="1">
      <c r="B38" s="47" t="s">
        <v>910</v>
      </c>
      <c r="C38" s="53" t="s">
        <v>911</v>
      </c>
      <c r="D38" s="54">
        <v>-1095.9</v>
      </c>
      <c r="E38" s="54">
        <v>-1157.5</v>
      </c>
      <c r="F38" s="54">
        <v>-1218</v>
      </c>
    </row>
    <row r="39" spans="2:6" ht="189">
      <c r="B39" s="47" t="s">
        <v>912</v>
      </c>
      <c r="C39" s="53" t="s">
        <v>913</v>
      </c>
      <c r="D39" s="54">
        <v>-1095.9</v>
      </c>
      <c r="E39" s="54">
        <v>-1157.5</v>
      </c>
      <c r="F39" s="54">
        <v>-1218</v>
      </c>
    </row>
    <row r="40" spans="2:6" ht="15.75">
      <c r="B40" s="50" t="s">
        <v>914</v>
      </c>
      <c r="C40" s="51" t="s">
        <v>915</v>
      </c>
      <c r="D40" s="52">
        <v>1335.8</v>
      </c>
      <c r="E40" s="52">
        <v>360</v>
      </c>
      <c r="F40" s="52">
        <v>370</v>
      </c>
    </row>
    <row r="41" spans="2:6" ht="31.5">
      <c r="B41" s="47" t="s">
        <v>916</v>
      </c>
      <c r="C41" s="53" t="s">
        <v>917</v>
      </c>
      <c r="D41" s="54">
        <v>718</v>
      </c>
      <c r="E41" s="54">
        <v>0</v>
      </c>
      <c r="F41" s="54">
        <v>0</v>
      </c>
    </row>
    <row r="42" spans="2:6" ht="31.5">
      <c r="B42" s="47" t="s">
        <v>918</v>
      </c>
      <c r="C42" s="53" t="s">
        <v>917</v>
      </c>
      <c r="D42" s="54">
        <v>718</v>
      </c>
      <c r="E42" s="54">
        <v>0</v>
      </c>
      <c r="F42" s="54">
        <v>0</v>
      </c>
    </row>
    <row r="43" spans="2:6" ht="78.75">
      <c r="B43" s="47" t="s">
        <v>919</v>
      </c>
      <c r="C43" s="53" t="s">
        <v>920</v>
      </c>
      <c r="D43" s="54">
        <v>718</v>
      </c>
      <c r="E43" s="54">
        <v>0</v>
      </c>
      <c r="F43" s="54">
        <v>0</v>
      </c>
    </row>
    <row r="44" spans="2:6" ht="15.75">
      <c r="B44" s="47" t="s">
        <v>921</v>
      </c>
      <c r="C44" s="53" t="s">
        <v>922</v>
      </c>
      <c r="D44" s="54">
        <v>250</v>
      </c>
      <c r="E44" s="54">
        <v>260</v>
      </c>
      <c r="F44" s="54">
        <v>270</v>
      </c>
    </row>
    <row r="45" spans="2:6" ht="15.75">
      <c r="B45" s="47" t="s">
        <v>923</v>
      </c>
      <c r="C45" s="53" t="s">
        <v>922</v>
      </c>
      <c r="D45" s="54">
        <v>250</v>
      </c>
      <c r="E45" s="54">
        <v>260</v>
      </c>
      <c r="F45" s="54">
        <v>270</v>
      </c>
    </row>
    <row r="46" spans="2:6" ht="80.25" customHeight="1">
      <c r="B46" s="47" t="s">
        <v>924</v>
      </c>
      <c r="C46" s="53" t="s">
        <v>925</v>
      </c>
      <c r="D46" s="54">
        <v>250</v>
      </c>
      <c r="E46" s="54">
        <v>260</v>
      </c>
      <c r="F46" s="54">
        <v>270</v>
      </c>
    </row>
    <row r="47" spans="2:6" ht="47.25">
      <c r="B47" s="47" t="s">
        <v>926</v>
      </c>
      <c r="C47" s="53" t="s">
        <v>927</v>
      </c>
      <c r="D47" s="54">
        <v>367.8</v>
      </c>
      <c r="E47" s="54">
        <v>100</v>
      </c>
      <c r="F47" s="54">
        <v>100</v>
      </c>
    </row>
    <row r="48" spans="2:6" ht="71.25" customHeight="1">
      <c r="B48" s="47" t="s">
        <v>928</v>
      </c>
      <c r="C48" s="53" t="s">
        <v>929</v>
      </c>
      <c r="D48" s="54">
        <v>367.8</v>
      </c>
      <c r="E48" s="54">
        <v>100</v>
      </c>
      <c r="F48" s="54">
        <v>100</v>
      </c>
    </row>
    <row r="49" spans="2:6" ht="116.25" customHeight="1">
      <c r="B49" s="47" t="s">
        <v>930</v>
      </c>
      <c r="C49" s="53" t="s">
        <v>931</v>
      </c>
      <c r="D49" s="54">
        <v>367.8</v>
      </c>
      <c r="E49" s="54">
        <v>100</v>
      </c>
      <c r="F49" s="54">
        <v>100</v>
      </c>
    </row>
    <row r="50" spans="2:6" ht="15.75">
      <c r="B50" s="50" t="s">
        <v>932</v>
      </c>
      <c r="C50" s="51" t="s">
        <v>933</v>
      </c>
      <c r="D50" s="52">
        <v>30799.1</v>
      </c>
      <c r="E50" s="52">
        <v>32024.6</v>
      </c>
      <c r="F50" s="52">
        <v>33267.3</v>
      </c>
    </row>
    <row r="51" spans="2:6" ht="15.75">
      <c r="B51" s="47" t="s">
        <v>934</v>
      </c>
      <c r="C51" s="53" t="s">
        <v>935</v>
      </c>
      <c r="D51" s="54">
        <v>2500</v>
      </c>
      <c r="E51" s="54">
        <v>2602.5</v>
      </c>
      <c r="F51" s="54">
        <v>2717</v>
      </c>
    </row>
    <row r="52" spans="2:6" ht="78.75">
      <c r="B52" s="47" t="s">
        <v>936</v>
      </c>
      <c r="C52" s="53" t="s">
        <v>937</v>
      </c>
      <c r="D52" s="54">
        <v>2500</v>
      </c>
      <c r="E52" s="54">
        <v>2602.5</v>
      </c>
      <c r="F52" s="54">
        <v>2717</v>
      </c>
    </row>
    <row r="53" spans="2:6" ht="126">
      <c r="B53" s="47" t="s">
        <v>938</v>
      </c>
      <c r="C53" s="53" t="s">
        <v>939</v>
      </c>
      <c r="D53" s="54">
        <v>2500</v>
      </c>
      <c r="E53" s="54">
        <v>2602.5</v>
      </c>
      <c r="F53" s="54">
        <v>2717</v>
      </c>
    </row>
    <row r="54" spans="2:6" ht="15.75">
      <c r="B54" s="47" t="s">
        <v>940</v>
      </c>
      <c r="C54" s="53" t="s">
        <v>941</v>
      </c>
      <c r="D54" s="54">
        <v>18616.6</v>
      </c>
      <c r="E54" s="54">
        <v>19342.6</v>
      </c>
      <c r="F54" s="54">
        <v>20077.7</v>
      </c>
    </row>
    <row r="55" spans="2:6" ht="15.75">
      <c r="B55" s="47" t="s">
        <v>942</v>
      </c>
      <c r="C55" s="53" t="s">
        <v>943</v>
      </c>
      <c r="D55" s="54">
        <v>1435.3</v>
      </c>
      <c r="E55" s="54">
        <v>1494.1</v>
      </c>
      <c r="F55" s="54">
        <v>1559.9</v>
      </c>
    </row>
    <row r="56" spans="2:6" ht="63">
      <c r="B56" s="47" t="s">
        <v>944</v>
      </c>
      <c r="C56" s="53" t="s">
        <v>945</v>
      </c>
      <c r="D56" s="54">
        <v>1435.3</v>
      </c>
      <c r="E56" s="54">
        <v>1494.1</v>
      </c>
      <c r="F56" s="54">
        <v>1559.9</v>
      </c>
    </row>
    <row r="57" spans="2:6" ht="15.75">
      <c r="B57" s="47" t="s">
        <v>946</v>
      </c>
      <c r="C57" s="53" t="s">
        <v>947</v>
      </c>
      <c r="D57" s="54">
        <v>17181.3</v>
      </c>
      <c r="E57" s="54">
        <v>17848.5</v>
      </c>
      <c r="F57" s="54">
        <v>18517.8</v>
      </c>
    </row>
    <row r="58" spans="2:6" ht="63">
      <c r="B58" s="47" t="s">
        <v>948</v>
      </c>
      <c r="C58" s="53" t="s">
        <v>949</v>
      </c>
      <c r="D58" s="54">
        <v>17181.3</v>
      </c>
      <c r="E58" s="54">
        <v>17848.5</v>
      </c>
      <c r="F58" s="54">
        <v>18517.8</v>
      </c>
    </row>
    <row r="59" spans="2:6" ht="15.75">
      <c r="B59" s="47" t="s">
        <v>950</v>
      </c>
      <c r="C59" s="53" t="s">
        <v>951</v>
      </c>
      <c r="D59" s="54">
        <v>9682.5</v>
      </c>
      <c r="E59" s="54">
        <v>10079.5</v>
      </c>
      <c r="F59" s="54">
        <v>10472.6</v>
      </c>
    </row>
    <row r="60" spans="2:6" ht="15.75">
      <c r="B60" s="47" t="s">
        <v>952</v>
      </c>
      <c r="C60" s="53" t="s">
        <v>953</v>
      </c>
      <c r="D60" s="54">
        <v>4420</v>
      </c>
      <c r="E60" s="54">
        <v>4601.2</v>
      </c>
      <c r="F60" s="54">
        <v>4753.3</v>
      </c>
    </row>
    <row r="61" spans="2:6" ht="63">
      <c r="B61" s="47" t="s">
        <v>954</v>
      </c>
      <c r="C61" s="53" t="s">
        <v>955</v>
      </c>
      <c r="D61" s="54">
        <v>4420</v>
      </c>
      <c r="E61" s="54">
        <v>4601.2</v>
      </c>
      <c r="F61" s="54">
        <v>4753.3</v>
      </c>
    </row>
    <row r="62" spans="2:6" ht="110.25">
      <c r="B62" s="47" t="s">
        <v>956</v>
      </c>
      <c r="C62" s="53" t="s">
        <v>957</v>
      </c>
      <c r="D62" s="54">
        <v>4420</v>
      </c>
      <c r="E62" s="54">
        <v>4601.2</v>
      </c>
      <c r="F62" s="54">
        <v>4753.3</v>
      </c>
    </row>
    <row r="63" spans="2:6" ht="15.75">
      <c r="B63" s="47" t="s">
        <v>958</v>
      </c>
      <c r="C63" s="53" t="s">
        <v>959</v>
      </c>
      <c r="D63" s="54">
        <v>5262.5</v>
      </c>
      <c r="E63" s="54">
        <v>5478.3</v>
      </c>
      <c r="F63" s="54">
        <v>5719.3</v>
      </c>
    </row>
    <row r="64" spans="2:6" ht="63">
      <c r="B64" s="47" t="s">
        <v>960</v>
      </c>
      <c r="C64" s="53" t="s">
        <v>961</v>
      </c>
      <c r="D64" s="54">
        <v>5262.5</v>
      </c>
      <c r="E64" s="54">
        <v>5478.3</v>
      </c>
      <c r="F64" s="54">
        <v>5719.3</v>
      </c>
    </row>
    <row r="65" spans="2:6" ht="123.75" customHeight="1">
      <c r="B65" s="47" t="s">
        <v>962</v>
      </c>
      <c r="C65" s="53" t="s">
        <v>963</v>
      </c>
      <c r="D65" s="54">
        <v>5262.5</v>
      </c>
      <c r="E65" s="54">
        <v>5478.3</v>
      </c>
      <c r="F65" s="54">
        <v>5719.3</v>
      </c>
    </row>
    <row r="66" spans="2:6" ht="15.75">
      <c r="B66" s="50" t="s">
        <v>964</v>
      </c>
      <c r="C66" s="51" t="s">
        <v>965</v>
      </c>
      <c r="D66" s="52">
        <v>1260</v>
      </c>
      <c r="E66" s="52">
        <v>1309.1</v>
      </c>
      <c r="F66" s="52">
        <v>1358.9</v>
      </c>
    </row>
    <row r="67" spans="2:6" ht="55.5" customHeight="1">
      <c r="B67" s="47" t="s">
        <v>966</v>
      </c>
      <c r="C67" s="53" t="s">
        <v>967</v>
      </c>
      <c r="D67" s="54">
        <v>1260</v>
      </c>
      <c r="E67" s="54">
        <v>1309.1</v>
      </c>
      <c r="F67" s="54">
        <v>1358.9</v>
      </c>
    </row>
    <row r="68" spans="2:6" ht="93" customHeight="1">
      <c r="B68" s="47" t="s">
        <v>968</v>
      </c>
      <c r="C68" s="53" t="s">
        <v>969</v>
      </c>
      <c r="D68" s="54">
        <v>1260</v>
      </c>
      <c r="E68" s="54">
        <v>1309.1</v>
      </c>
      <c r="F68" s="54">
        <v>1358.9</v>
      </c>
    </row>
    <row r="69" spans="2:6" ht="141" customHeight="1">
      <c r="B69" s="47" t="s">
        <v>970</v>
      </c>
      <c r="C69" s="53" t="s">
        <v>971</v>
      </c>
      <c r="D69" s="54">
        <v>1260</v>
      </c>
      <c r="E69" s="54">
        <v>1309.1</v>
      </c>
      <c r="F69" s="54">
        <v>1358.9</v>
      </c>
    </row>
    <row r="70" spans="2:6" ht="86.25" customHeight="1">
      <c r="B70" s="50" t="s">
        <v>972</v>
      </c>
      <c r="C70" s="51" t="s">
        <v>973</v>
      </c>
      <c r="D70" s="52">
        <v>4300</v>
      </c>
      <c r="E70" s="52">
        <v>4270</v>
      </c>
      <c r="F70" s="52">
        <v>4270</v>
      </c>
    </row>
    <row r="71" spans="2:6" ht="148.5" customHeight="1">
      <c r="B71" s="47" t="s">
        <v>974</v>
      </c>
      <c r="C71" s="53" t="s">
        <v>975</v>
      </c>
      <c r="D71" s="54">
        <v>4100</v>
      </c>
      <c r="E71" s="54">
        <v>4100</v>
      </c>
      <c r="F71" s="54">
        <v>4100</v>
      </c>
    </row>
    <row r="72" spans="2:6" ht="110.25">
      <c r="B72" s="47" t="s">
        <v>976</v>
      </c>
      <c r="C72" s="53" t="s">
        <v>977</v>
      </c>
      <c r="D72" s="54">
        <v>2400</v>
      </c>
      <c r="E72" s="54">
        <v>2400</v>
      </c>
      <c r="F72" s="54">
        <v>2400</v>
      </c>
    </row>
    <row r="73" spans="2:6" ht="135.75" customHeight="1">
      <c r="B73" s="47" t="s">
        <v>978</v>
      </c>
      <c r="C73" s="53" t="s">
        <v>979</v>
      </c>
      <c r="D73" s="54">
        <v>2400</v>
      </c>
      <c r="E73" s="54">
        <v>2400</v>
      </c>
      <c r="F73" s="54">
        <v>2400</v>
      </c>
    </row>
    <row r="74" spans="2:6" ht="134.25" customHeight="1">
      <c r="B74" s="47" t="s">
        <v>980</v>
      </c>
      <c r="C74" s="53" t="s">
        <v>981</v>
      </c>
      <c r="D74" s="54">
        <v>1700</v>
      </c>
      <c r="E74" s="54">
        <v>1700</v>
      </c>
      <c r="F74" s="54">
        <v>1700</v>
      </c>
    </row>
    <row r="75" spans="2:6" ht="113.25" customHeight="1">
      <c r="B75" s="47" t="s">
        <v>982</v>
      </c>
      <c r="C75" s="53" t="s">
        <v>983</v>
      </c>
      <c r="D75" s="54">
        <v>1700</v>
      </c>
      <c r="E75" s="54">
        <v>1700</v>
      </c>
      <c r="F75" s="54">
        <v>1700</v>
      </c>
    </row>
    <row r="76" spans="2:6" ht="45" customHeight="1">
      <c r="B76" s="47" t="s">
        <v>984</v>
      </c>
      <c r="C76" s="53" t="s">
        <v>985</v>
      </c>
      <c r="D76" s="54">
        <v>110</v>
      </c>
      <c r="E76" s="54">
        <v>80</v>
      </c>
      <c r="F76" s="54">
        <v>80</v>
      </c>
    </row>
    <row r="77" spans="2:6" ht="81" customHeight="1">
      <c r="B77" s="47" t="s">
        <v>986</v>
      </c>
      <c r="C77" s="53" t="s">
        <v>987</v>
      </c>
      <c r="D77" s="54">
        <v>110</v>
      </c>
      <c r="E77" s="54">
        <v>80</v>
      </c>
      <c r="F77" s="54">
        <v>80</v>
      </c>
    </row>
    <row r="78" spans="2:6" ht="89.25" customHeight="1">
      <c r="B78" s="47" t="s">
        <v>988</v>
      </c>
      <c r="C78" s="53" t="s">
        <v>989</v>
      </c>
      <c r="D78" s="54">
        <v>110</v>
      </c>
      <c r="E78" s="54">
        <v>80</v>
      </c>
      <c r="F78" s="54">
        <v>80</v>
      </c>
    </row>
    <row r="79" spans="2:6" ht="150.75" customHeight="1">
      <c r="B79" s="47" t="s">
        <v>990</v>
      </c>
      <c r="C79" s="53" t="s">
        <v>991</v>
      </c>
      <c r="D79" s="54">
        <v>90</v>
      </c>
      <c r="E79" s="54">
        <v>90</v>
      </c>
      <c r="F79" s="54">
        <v>90</v>
      </c>
    </row>
    <row r="80" spans="2:6" ht="156" customHeight="1">
      <c r="B80" s="47" t="s">
        <v>992</v>
      </c>
      <c r="C80" s="53" t="s">
        <v>993</v>
      </c>
      <c r="D80" s="54">
        <v>90</v>
      </c>
      <c r="E80" s="54">
        <v>90</v>
      </c>
      <c r="F80" s="54">
        <v>90</v>
      </c>
    </row>
    <row r="81" spans="2:6" ht="135.75" customHeight="1">
      <c r="B81" s="47" t="s">
        <v>994</v>
      </c>
      <c r="C81" s="53" t="s">
        <v>995</v>
      </c>
      <c r="D81" s="54">
        <v>90</v>
      </c>
      <c r="E81" s="54">
        <v>90</v>
      </c>
      <c r="F81" s="54">
        <v>90</v>
      </c>
    </row>
    <row r="82" spans="2:6" ht="31.5">
      <c r="B82" s="50" t="s">
        <v>996</v>
      </c>
      <c r="C82" s="51" t="s">
        <v>997</v>
      </c>
      <c r="D82" s="52">
        <v>386.5</v>
      </c>
      <c r="E82" s="52">
        <v>386.5</v>
      </c>
      <c r="F82" s="52">
        <v>386.5</v>
      </c>
    </row>
    <row r="83" spans="2:6" ht="31.5">
      <c r="B83" s="47" t="s">
        <v>998</v>
      </c>
      <c r="C83" s="53" t="s">
        <v>999</v>
      </c>
      <c r="D83" s="54">
        <v>386.5</v>
      </c>
      <c r="E83" s="54">
        <v>386.5</v>
      </c>
      <c r="F83" s="54">
        <v>386.5</v>
      </c>
    </row>
    <row r="84" spans="2:6" ht="47.25">
      <c r="B84" s="47" t="s">
        <v>1000</v>
      </c>
      <c r="C84" s="53" t="s">
        <v>1001</v>
      </c>
      <c r="D84" s="54">
        <v>273.1</v>
      </c>
      <c r="E84" s="54">
        <v>273.1</v>
      </c>
      <c r="F84" s="54">
        <v>273.1</v>
      </c>
    </row>
    <row r="85" spans="2:6" ht="31.5">
      <c r="B85" s="47" t="s">
        <v>1002</v>
      </c>
      <c r="C85" s="53" t="s">
        <v>1003</v>
      </c>
      <c r="D85" s="54">
        <v>103.6</v>
      </c>
      <c r="E85" s="54">
        <v>103.6</v>
      </c>
      <c r="F85" s="54">
        <v>103.6</v>
      </c>
    </row>
    <row r="86" spans="2:6" ht="31.5">
      <c r="B86" s="47" t="s">
        <v>1004</v>
      </c>
      <c r="C86" s="53" t="s">
        <v>1005</v>
      </c>
      <c r="D86" s="54">
        <v>9.8</v>
      </c>
      <c r="E86" s="54">
        <v>9.8</v>
      </c>
      <c r="F86" s="54">
        <v>9.8</v>
      </c>
    </row>
    <row r="87" spans="2:6" ht="39" customHeight="1">
      <c r="B87" s="47" t="s">
        <v>1006</v>
      </c>
      <c r="C87" s="53" t="s">
        <v>1007</v>
      </c>
      <c r="D87" s="54">
        <v>9.8</v>
      </c>
      <c r="E87" s="54">
        <v>9.8</v>
      </c>
      <c r="F87" s="54">
        <v>9.8</v>
      </c>
    </row>
    <row r="88" spans="2:6" ht="54.75" customHeight="1">
      <c r="B88" s="50" t="s">
        <v>1008</v>
      </c>
      <c r="C88" s="51" t="s">
        <v>1009</v>
      </c>
      <c r="D88" s="52">
        <v>79.6</v>
      </c>
      <c r="E88" s="52">
        <v>0</v>
      </c>
      <c r="F88" s="52">
        <v>0</v>
      </c>
    </row>
    <row r="89" spans="2:6" ht="34.5" customHeight="1">
      <c r="B89" s="47" t="s">
        <v>1010</v>
      </c>
      <c r="C89" s="53" t="s">
        <v>1011</v>
      </c>
      <c r="D89" s="54">
        <v>79.6</v>
      </c>
      <c r="E89" s="54">
        <v>0</v>
      </c>
      <c r="F89" s="54">
        <v>0</v>
      </c>
    </row>
    <row r="90" spans="2:6" ht="31.5">
      <c r="B90" s="47" t="s">
        <v>1012</v>
      </c>
      <c r="C90" s="53" t="s">
        <v>1013</v>
      </c>
      <c r="D90" s="54">
        <v>79.6</v>
      </c>
      <c r="E90" s="54">
        <v>0</v>
      </c>
      <c r="F90" s="54">
        <v>0</v>
      </c>
    </row>
    <row r="91" spans="2:6" ht="42.75" customHeight="1">
      <c r="B91" s="47" t="s">
        <v>1014</v>
      </c>
      <c r="C91" s="53" t="s">
        <v>1015</v>
      </c>
      <c r="D91" s="54">
        <v>79.6</v>
      </c>
      <c r="E91" s="54">
        <v>0</v>
      </c>
      <c r="F91" s="54">
        <v>0</v>
      </c>
    </row>
    <row r="92" spans="2:6" ht="57" customHeight="1">
      <c r="B92" s="50" t="s">
        <v>1016</v>
      </c>
      <c r="C92" s="51" t="s">
        <v>1017</v>
      </c>
      <c r="D92" s="52">
        <v>3550</v>
      </c>
      <c r="E92" s="52">
        <v>1700</v>
      </c>
      <c r="F92" s="52">
        <v>1700</v>
      </c>
    </row>
    <row r="93" spans="2:6" ht="126">
      <c r="B93" s="47" t="s">
        <v>1018</v>
      </c>
      <c r="C93" s="53" t="s">
        <v>1019</v>
      </c>
      <c r="D93" s="54">
        <v>2000</v>
      </c>
      <c r="E93" s="54">
        <v>200</v>
      </c>
      <c r="F93" s="54">
        <v>200</v>
      </c>
    </row>
    <row r="94" spans="2:6" ht="152.25" customHeight="1">
      <c r="B94" s="47" t="s">
        <v>1020</v>
      </c>
      <c r="C94" s="53" t="s">
        <v>1021</v>
      </c>
      <c r="D94" s="54">
        <v>2000</v>
      </c>
      <c r="E94" s="54">
        <v>200</v>
      </c>
      <c r="F94" s="54">
        <v>200</v>
      </c>
    </row>
    <row r="95" spans="2:6" ht="147" customHeight="1">
      <c r="B95" s="47" t="s">
        <v>1022</v>
      </c>
      <c r="C95" s="53" t="s">
        <v>1023</v>
      </c>
      <c r="D95" s="54">
        <v>2000</v>
      </c>
      <c r="E95" s="54">
        <v>200</v>
      </c>
      <c r="F95" s="54">
        <v>200</v>
      </c>
    </row>
    <row r="96" spans="2:6" ht="53.25" customHeight="1">
      <c r="B96" s="47" t="s">
        <v>1024</v>
      </c>
      <c r="C96" s="53" t="s">
        <v>1025</v>
      </c>
      <c r="D96" s="54">
        <v>1300</v>
      </c>
      <c r="E96" s="54">
        <v>1300</v>
      </c>
      <c r="F96" s="54">
        <v>1300</v>
      </c>
    </row>
    <row r="97" spans="2:6" ht="47.25">
      <c r="B97" s="47" t="s">
        <v>1026</v>
      </c>
      <c r="C97" s="53" t="s">
        <v>1027</v>
      </c>
      <c r="D97" s="54">
        <v>1300</v>
      </c>
      <c r="E97" s="54">
        <v>1300</v>
      </c>
      <c r="F97" s="54">
        <v>1300</v>
      </c>
    </row>
    <row r="98" spans="2:6" ht="78.75">
      <c r="B98" s="47" t="s">
        <v>1028</v>
      </c>
      <c r="C98" s="53" t="s">
        <v>1029</v>
      </c>
      <c r="D98" s="54">
        <v>1300</v>
      </c>
      <c r="E98" s="54">
        <v>1300</v>
      </c>
      <c r="F98" s="54">
        <v>1300</v>
      </c>
    </row>
    <row r="99" spans="2:6" ht="117.75" customHeight="1">
      <c r="B99" s="47" t="s">
        <v>1030</v>
      </c>
      <c r="C99" s="53" t="s">
        <v>1031</v>
      </c>
      <c r="D99" s="54">
        <v>250</v>
      </c>
      <c r="E99" s="54">
        <v>200</v>
      </c>
      <c r="F99" s="54">
        <v>200</v>
      </c>
    </row>
    <row r="100" spans="2:6" ht="120.75" customHeight="1">
      <c r="B100" s="47" t="s">
        <v>1032</v>
      </c>
      <c r="C100" s="53" t="s">
        <v>1033</v>
      </c>
      <c r="D100" s="54">
        <v>250</v>
      </c>
      <c r="E100" s="54">
        <v>200</v>
      </c>
      <c r="F100" s="54">
        <v>200</v>
      </c>
    </row>
    <row r="101" spans="2:6" ht="144.75" customHeight="1">
      <c r="B101" s="47" t="s">
        <v>1034</v>
      </c>
      <c r="C101" s="53" t="s">
        <v>1035</v>
      </c>
      <c r="D101" s="54">
        <v>250</v>
      </c>
      <c r="E101" s="54">
        <v>200</v>
      </c>
      <c r="F101" s="54">
        <v>200</v>
      </c>
    </row>
    <row r="102" spans="2:6" ht="38.25" customHeight="1">
      <c r="B102" s="50" t="s">
        <v>1036</v>
      </c>
      <c r="C102" s="51" t="s">
        <v>1037</v>
      </c>
      <c r="D102" s="52">
        <v>580</v>
      </c>
      <c r="E102" s="52">
        <v>602.6</v>
      </c>
      <c r="F102" s="52">
        <v>625.5</v>
      </c>
    </row>
    <row r="103" spans="2:6" ht="72" customHeight="1">
      <c r="B103" s="47" t="s">
        <v>1038</v>
      </c>
      <c r="C103" s="53" t="s">
        <v>1039</v>
      </c>
      <c r="D103" s="54">
        <v>66</v>
      </c>
      <c r="E103" s="54">
        <v>10</v>
      </c>
      <c r="F103" s="54">
        <v>10</v>
      </c>
    </row>
    <row r="104" spans="2:6" ht="102" customHeight="1">
      <c r="B104" s="47" t="s">
        <v>1040</v>
      </c>
      <c r="C104" s="53" t="s">
        <v>1041</v>
      </c>
      <c r="D104" s="54">
        <v>8</v>
      </c>
      <c r="E104" s="54">
        <v>0</v>
      </c>
      <c r="F104" s="54">
        <v>0</v>
      </c>
    </row>
    <row r="105" spans="2:6" ht="153.75" customHeight="1">
      <c r="B105" s="47" t="s">
        <v>1042</v>
      </c>
      <c r="C105" s="53" t="s">
        <v>1043</v>
      </c>
      <c r="D105" s="54">
        <v>8</v>
      </c>
      <c r="E105" s="54">
        <v>0</v>
      </c>
      <c r="F105" s="54">
        <v>0</v>
      </c>
    </row>
    <row r="106" spans="2:6" ht="153" customHeight="1">
      <c r="B106" s="47" t="s">
        <v>1044</v>
      </c>
      <c r="C106" s="53" t="s">
        <v>1045</v>
      </c>
      <c r="D106" s="54">
        <v>38</v>
      </c>
      <c r="E106" s="54">
        <v>0</v>
      </c>
      <c r="F106" s="54">
        <v>0</v>
      </c>
    </row>
    <row r="107" spans="2:6" ht="189" customHeight="1">
      <c r="B107" s="47" t="s">
        <v>1046</v>
      </c>
      <c r="C107" s="53" t="s">
        <v>1047</v>
      </c>
      <c r="D107" s="54">
        <v>38</v>
      </c>
      <c r="E107" s="54">
        <v>0</v>
      </c>
      <c r="F107" s="54">
        <v>0</v>
      </c>
    </row>
    <row r="108" spans="2:6" ht="129.75" customHeight="1">
      <c r="B108" s="47" t="s">
        <v>1048</v>
      </c>
      <c r="C108" s="53" t="s">
        <v>1049</v>
      </c>
      <c r="D108" s="54">
        <v>10</v>
      </c>
      <c r="E108" s="54">
        <v>10</v>
      </c>
      <c r="F108" s="54">
        <v>10</v>
      </c>
    </row>
    <row r="109" spans="2:6" ht="375.75" customHeight="1">
      <c r="B109" s="47" t="s">
        <v>1050</v>
      </c>
      <c r="C109" s="53" t="s">
        <v>1051</v>
      </c>
      <c r="D109" s="54">
        <v>10</v>
      </c>
      <c r="E109" s="54">
        <v>10</v>
      </c>
      <c r="F109" s="54">
        <v>10</v>
      </c>
    </row>
    <row r="110" spans="2:6" ht="119.25" customHeight="1">
      <c r="B110" s="47" t="s">
        <v>1052</v>
      </c>
      <c r="C110" s="53" t="s">
        <v>1053</v>
      </c>
      <c r="D110" s="54">
        <v>10</v>
      </c>
      <c r="E110" s="54">
        <v>0</v>
      </c>
      <c r="F110" s="54">
        <v>0</v>
      </c>
    </row>
    <row r="111" spans="2:6" ht="123.75" customHeight="1">
      <c r="B111" s="47" t="s">
        <v>1054</v>
      </c>
      <c r="C111" s="53" t="s">
        <v>1055</v>
      </c>
      <c r="D111" s="54">
        <v>10</v>
      </c>
      <c r="E111" s="54">
        <v>0</v>
      </c>
      <c r="F111" s="54">
        <v>0</v>
      </c>
    </row>
    <row r="112" spans="2:6" ht="70.5" customHeight="1">
      <c r="B112" s="47" t="s">
        <v>1056</v>
      </c>
      <c r="C112" s="53" t="s">
        <v>1057</v>
      </c>
      <c r="D112" s="54">
        <v>30</v>
      </c>
      <c r="E112" s="54">
        <v>0</v>
      </c>
      <c r="F112" s="54">
        <v>0</v>
      </c>
    </row>
    <row r="113" spans="2:6" ht="102.75" customHeight="1">
      <c r="B113" s="47" t="s">
        <v>1058</v>
      </c>
      <c r="C113" s="53" t="s">
        <v>1059</v>
      </c>
      <c r="D113" s="54">
        <v>30</v>
      </c>
      <c r="E113" s="54">
        <v>0</v>
      </c>
      <c r="F113" s="54">
        <v>0</v>
      </c>
    </row>
    <row r="114" spans="2:6" ht="196.5" customHeight="1">
      <c r="B114" s="47" t="s">
        <v>1060</v>
      </c>
      <c r="C114" s="53" t="s">
        <v>1061</v>
      </c>
      <c r="D114" s="54">
        <v>329</v>
      </c>
      <c r="E114" s="54">
        <v>592.6</v>
      </c>
      <c r="F114" s="54">
        <v>615.5</v>
      </c>
    </row>
    <row r="115" spans="2:6" ht="150.75" customHeight="1">
      <c r="B115" s="47" t="s">
        <v>1062</v>
      </c>
      <c r="C115" s="53" t="s">
        <v>1063</v>
      </c>
      <c r="D115" s="54">
        <v>329</v>
      </c>
      <c r="E115" s="54">
        <v>592.6</v>
      </c>
      <c r="F115" s="54">
        <v>615.5</v>
      </c>
    </row>
    <row r="116" spans="2:6" ht="114" customHeight="1">
      <c r="B116" s="47" t="s">
        <v>1064</v>
      </c>
      <c r="C116" s="53" t="s">
        <v>1065</v>
      </c>
      <c r="D116" s="54">
        <v>329</v>
      </c>
      <c r="E116" s="54">
        <v>592.6</v>
      </c>
      <c r="F116" s="54">
        <v>615.5</v>
      </c>
    </row>
    <row r="117" spans="2:6" ht="36" customHeight="1">
      <c r="B117" s="47" t="s">
        <v>1066</v>
      </c>
      <c r="C117" s="53" t="s">
        <v>1067</v>
      </c>
      <c r="D117" s="54">
        <v>155</v>
      </c>
      <c r="E117" s="54">
        <v>0</v>
      </c>
      <c r="F117" s="54">
        <v>0</v>
      </c>
    </row>
    <row r="118" spans="2:6" ht="126">
      <c r="B118" s="47" t="s">
        <v>1068</v>
      </c>
      <c r="C118" s="53" t="s">
        <v>1069</v>
      </c>
      <c r="D118" s="54">
        <v>155</v>
      </c>
      <c r="E118" s="54">
        <v>0</v>
      </c>
      <c r="F118" s="54">
        <v>0</v>
      </c>
    </row>
    <row r="119" spans="2:6" ht="110.25">
      <c r="B119" s="47" t="s">
        <v>1070</v>
      </c>
      <c r="C119" s="53" t="s">
        <v>1071</v>
      </c>
      <c r="D119" s="54">
        <v>155</v>
      </c>
      <c r="E119" s="54">
        <v>0</v>
      </c>
      <c r="F119" s="54">
        <v>0</v>
      </c>
    </row>
    <row r="120" spans="2:6" ht="15.75">
      <c r="B120" s="50" t="s">
        <v>1072</v>
      </c>
      <c r="C120" s="51" t="s">
        <v>1073</v>
      </c>
      <c r="D120" s="52">
        <v>631458.47</v>
      </c>
      <c r="E120" s="52">
        <v>499503.19</v>
      </c>
      <c r="F120" s="52">
        <v>505831.63</v>
      </c>
    </row>
    <row r="121" spans="2:6" ht="63">
      <c r="B121" s="50" t="s">
        <v>1074</v>
      </c>
      <c r="C121" s="51" t="s">
        <v>1075</v>
      </c>
      <c r="D121" s="52">
        <v>630974.87</v>
      </c>
      <c r="E121" s="52">
        <v>499503.19</v>
      </c>
      <c r="F121" s="52">
        <v>505831.63</v>
      </c>
    </row>
    <row r="122" spans="2:6" ht="31.5">
      <c r="B122" s="47" t="s">
        <v>1076</v>
      </c>
      <c r="C122" s="53" t="s">
        <v>1077</v>
      </c>
      <c r="D122" s="54">
        <v>168675.11</v>
      </c>
      <c r="E122" s="54">
        <v>126677.5</v>
      </c>
      <c r="F122" s="54">
        <v>133175.2</v>
      </c>
    </row>
    <row r="123" spans="2:6" ht="31.5">
      <c r="B123" s="47" t="s">
        <v>1078</v>
      </c>
      <c r="C123" s="53" t="s">
        <v>1079</v>
      </c>
      <c r="D123" s="54">
        <v>160970.5</v>
      </c>
      <c r="E123" s="54">
        <v>126677.5</v>
      </c>
      <c r="F123" s="54">
        <v>133175.2</v>
      </c>
    </row>
    <row r="124" spans="2:6" ht="63">
      <c r="B124" s="47" t="s">
        <v>1080</v>
      </c>
      <c r="C124" s="53" t="s">
        <v>1081</v>
      </c>
      <c r="D124" s="54">
        <v>160970.5</v>
      </c>
      <c r="E124" s="54">
        <v>126677.5</v>
      </c>
      <c r="F124" s="54">
        <v>133175.2</v>
      </c>
    </row>
    <row r="125" spans="2:6" ht="15.75">
      <c r="B125" s="47" t="s">
        <v>1082</v>
      </c>
      <c r="C125" s="53" t="s">
        <v>1083</v>
      </c>
      <c r="D125" s="54">
        <v>7704.61</v>
      </c>
      <c r="E125" s="54">
        <v>0</v>
      </c>
      <c r="F125" s="54">
        <v>0</v>
      </c>
    </row>
    <row r="126" spans="2:6" ht="42" customHeight="1">
      <c r="B126" s="47" t="s">
        <v>1084</v>
      </c>
      <c r="C126" s="53" t="s">
        <v>1085</v>
      </c>
      <c r="D126" s="54">
        <v>7704.61</v>
      </c>
      <c r="E126" s="54">
        <v>0</v>
      </c>
      <c r="F126" s="54">
        <v>0</v>
      </c>
    </row>
    <row r="127" spans="2:6" ht="61.5" customHeight="1">
      <c r="B127" s="47" t="s">
        <v>1086</v>
      </c>
      <c r="C127" s="53" t="s">
        <v>1087</v>
      </c>
      <c r="D127" s="54">
        <v>205043.44</v>
      </c>
      <c r="E127" s="54">
        <v>106566.99</v>
      </c>
      <c r="F127" s="54">
        <v>103024.26</v>
      </c>
    </row>
    <row r="128" spans="2:6" ht="63">
      <c r="B128" s="47" t="s">
        <v>1088</v>
      </c>
      <c r="C128" s="53" t="s">
        <v>1089</v>
      </c>
      <c r="D128" s="54">
        <v>14138.71</v>
      </c>
      <c r="E128" s="54">
        <v>0</v>
      </c>
      <c r="F128" s="54">
        <v>0</v>
      </c>
    </row>
    <row r="129" spans="2:6" ht="72.75" customHeight="1">
      <c r="B129" s="47" t="s">
        <v>1090</v>
      </c>
      <c r="C129" s="53" t="s">
        <v>1091</v>
      </c>
      <c r="D129" s="54">
        <v>14138.71</v>
      </c>
      <c r="E129" s="54">
        <v>0</v>
      </c>
      <c r="F129" s="54">
        <v>0</v>
      </c>
    </row>
    <row r="130" spans="2:7" ht="57" customHeight="1">
      <c r="B130" s="47" t="s">
        <v>1092</v>
      </c>
      <c r="C130" s="53" t="s">
        <v>1093</v>
      </c>
      <c r="D130" s="54">
        <v>2485.43</v>
      </c>
      <c r="E130" s="54">
        <v>3514.7</v>
      </c>
      <c r="F130" s="54">
        <v>6233.58</v>
      </c>
      <c r="G130" s="45"/>
    </row>
    <row r="131" spans="2:7" ht="55.5" customHeight="1">
      <c r="B131" s="47" t="s">
        <v>1094</v>
      </c>
      <c r="C131" s="53" t="s">
        <v>1095</v>
      </c>
      <c r="D131" s="54">
        <v>2485.43</v>
      </c>
      <c r="E131" s="54">
        <v>3514.7</v>
      </c>
      <c r="F131" s="54">
        <v>6233.58</v>
      </c>
      <c r="G131" s="45"/>
    </row>
    <row r="132" spans="2:7" ht="59.25" customHeight="1">
      <c r="B132" s="47" t="s">
        <v>1096</v>
      </c>
      <c r="C132" s="53" t="s">
        <v>1097</v>
      </c>
      <c r="D132" s="54">
        <v>8414.55</v>
      </c>
      <c r="E132" s="54">
        <v>8427.58</v>
      </c>
      <c r="F132" s="54">
        <v>9663.16</v>
      </c>
      <c r="G132" s="45"/>
    </row>
    <row r="133" spans="2:7" ht="54.75" customHeight="1">
      <c r="B133" s="47" t="s">
        <v>1098</v>
      </c>
      <c r="C133" s="53" t="s">
        <v>1099</v>
      </c>
      <c r="D133" s="54">
        <v>8414.55</v>
      </c>
      <c r="E133" s="54">
        <v>8427.58</v>
      </c>
      <c r="F133" s="54">
        <v>9663.16</v>
      </c>
      <c r="G133" s="45"/>
    </row>
    <row r="134" spans="2:7" ht="55.5" customHeight="1">
      <c r="B134" s="47" t="s">
        <v>1100</v>
      </c>
      <c r="C134" s="53" t="s">
        <v>1101</v>
      </c>
      <c r="D134" s="54">
        <v>9139.95</v>
      </c>
      <c r="E134" s="54">
        <v>6558.12</v>
      </c>
      <c r="F134" s="54">
        <v>6383.22</v>
      </c>
      <c r="G134" s="45"/>
    </row>
    <row r="135" spans="2:7" ht="60.75" customHeight="1">
      <c r="B135" s="47" t="s">
        <v>1102</v>
      </c>
      <c r="C135" s="53" t="s">
        <v>1103</v>
      </c>
      <c r="D135" s="54">
        <v>9139.95</v>
      </c>
      <c r="E135" s="54">
        <v>6558.12</v>
      </c>
      <c r="F135" s="54">
        <v>6383.22</v>
      </c>
      <c r="G135" s="45"/>
    </row>
    <row r="136" spans="2:7" ht="63">
      <c r="B136" s="47" t="s">
        <v>1104</v>
      </c>
      <c r="C136" s="53" t="s">
        <v>1089</v>
      </c>
      <c r="D136" s="54">
        <v>4926.22</v>
      </c>
      <c r="E136" s="54">
        <v>0</v>
      </c>
      <c r="F136" s="54">
        <v>0</v>
      </c>
      <c r="G136" s="45"/>
    </row>
    <row r="137" spans="2:7" ht="63">
      <c r="B137" s="47" t="s">
        <v>1105</v>
      </c>
      <c r="C137" s="53" t="s">
        <v>1091</v>
      </c>
      <c r="D137" s="54">
        <v>4926.22</v>
      </c>
      <c r="E137" s="54">
        <v>0</v>
      </c>
      <c r="F137" s="54">
        <v>0</v>
      </c>
      <c r="G137" s="45"/>
    </row>
    <row r="138" spans="2:7" ht="15.75">
      <c r="B138" s="47" t="s">
        <v>1106</v>
      </c>
      <c r="C138" s="53" t="s">
        <v>1107</v>
      </c>
      <c r="D138" s="54">
        <v>165938.57</v>
      </c>
      <c r="E138" s="54">
        <v>88066.6</v>
      </c>
      <c r="F138" s="54">
        <v>80744.3</v>
      </c>
      <c r="G138" s="45"/>
    </row>
    <row r="139" spans="2:7" ht="31.5">
      <c r="B139" s="47" t="s">
        <v>1108</v>
      </c>
      <c r="C139" s="53" t="s">
        <v>1109</v>
      </c>
      <c r="D139" s="54">
        <v>165938.57</v>
      </c>
      <c r="E139" s="54">
        <v>88066.6</v>
      </c>
      <c r="F139" s="54">
        <v>80744.3</v>
      </c>
      <c r="G139" s="45"/>
    </row>
    <row r="140" spans="2:7" ht="45" customHeight="1">
      <c r="B140" s="47" t="s">
        <v>1110</v>
      </c>
      <c r="C140" s="53" t="s">
        <v>1111</v>
      </c>
      <c r="D140" s="54">
        <v>238845.41</v>
      </c>
      <c r="E140" s="54">
        <v>251685.25</v>
      </c>
      <c r="F140" s="54">
        <v>255266.82</v>
      </c>
      <c r="G140" s="55"/>
    </row>
    <row r="141" spans="2:7" ht="58.5" customHeight="1">
      <c r="B141" s="47" t="s">
        <v>1112</v>
      </c>
      <c r="C141" s="53" t="s">
        <v>1113</v>
      </c>
      <c r="D141" s="54">
        <v>227232.1</v>
      </c>
      <c r="E141" s="54">
        <v>238946.9</v>
      </c>
      <c r="F141" s="54">
        <v>242289.4</v>
      </c>
      <c r="G141" s="45"/>
    </row>
    <row r="142" spans="2:7" ht="63">
      <c r="B142" s="47" t="s">
        <v>1114</v>
      </c>
      <c r="C142" s="53" t="s">
        <v>1115</v>
      </c>
      <c r="D142" s="54">
        <v>227232.1</v>
      </c>
      <c r="E142" s="54">
        <v>238946.9</v>
      </c>
      <c r="F142" s="54">
        <v>242289.4</v>
      </c>
      <c r="G142" s="45"/>
    </row>
    <row r="143" spans="2:7" ht="110.25" customHeight="1">
      <c r="B143" s="47" t="s">
        <v>1116</v>
      </c>
      <c r="C143" s="53" t="s">
        <v>1117</v>
      </c>
      <c r="D143" s="54">
        <v>8817.82</v>
      </c>
      <c r="E143" s="54">
        <v>9920.05</v>
      </c>
      <c r="F143" s="54">
        <v>9920.05</v>
      </c>
      <c r="G143" s="45"/>
    </row>
    <row r="144" spans="2:7" ht="101.25" customHeight="1">
      <c r="B144" s="47" t="s">
        <v>1118</v>
      </c>
      <c r="C144" s="53" t="s">
        <v>1119</v>
      </c>
      <c r="D144" s="54">
        <v>8817.82</v>
      </c>
      <c r="E144" s="54">
        <v>9920.05</v>
      </c>
      <c r="F144" s="54">
        <v>9920.05</v>
      </c>
      <c r="G144" s="45"/>
    </row>
    <row r="145" spans="2:7" ht="66.75" customHeight="1">
      <c r="B145" s="47" t="s">
        <v>1120</v>
      </c>
      <c r="C145" s="53" t="s">
        <v>1121</v>
      </c>
      <c r="D145" s="54">
        <v>1032.3</v>
      </c>
      <c r="E145" s="54">
        <v>896.6</v>
      </c>
      <c r="F145" s="54">
        <v>949.1</v>
      </c>
      <c r="G145" s="45"/>
    </row>
    <row r="146" spans="2:7" ht="85.5" customHeight="1">
      <c r="B146" s="47" t="s">
        <v>1122</v>
      </c>
      <c r="C146" s="53" t="s">
        <v>1123</v>
      </c>
      <c r="D146" s="54">
        <v>1032.3</v>
      </c>
      <c r="E146" s="54">
        <v>896.6</v>
      </c>
      <c r="F146" s="54">
        <v>949.1</v>
      </c>
      <c r="G146" s="45"/>
    </row>
    <row r="147" spans="2:7" ht="105" customHeight="1">
      <c r="B147" s="47" t="s">
        <v>1124</v>
      </c>
      <c r="C147" s="53" t="s">
        <v>1125</v>
      </c>
      <c r="D147" s="54">
        <v>4.7</v>
      </c>
      <c r="E147" s="54">
        <v>3.5</v>
      </c>
      <c r="F147" s="54">
        <v>28.2</v>
      </c>
      <c r="G147" s="45"/>
    </row>
    <row r="148" spans="2:7" ht="99" customHeight="1">
      <c r="B148" s="47" t="s">
        <v>1126</v>
      </c>
      <c r="C148" s="53" t="s">
        <v>1127</v>
      </c>
      <c r="D148" s="54">
        <v>4.7</v>
      </c>
      <c r="E148" s="54">
        <v>3.5</v>
      </c>
      <c r="F148" s="54">
        <v>28.2</v>
      </c>
      <c r="G148" s="45"/>
    </row>
    <row r="149" spans="2:7" ht="78.75">
      <c r="B149" s="47" t="s">
        <v>1128</v>
      </c>
      <c r="C149" s="53" t="s">
        <v>1129</v>
      </c>
      <c r="D149" s="54">
        <v>56.67</v>
      </c>
      <c r="E149" s="54">
        <v>18.57</v>
      </c>
      <c r="F149" s="54">
        <v>0</v>
      </c>
      <c r="G149" s="45"/>
    </row>
    <row r="150" spans="2:7" ht="90" customHeight="1">
      <c r="B150" s="47" t="s">
        <v>1130</v>
      </c>
      <c r="C150" s="53" t="s">
        <v>1131</v>
      </c>
      <c r="D150" s="54">
        <v>56.67</v>
      </c>
      <c r="E150" s="54">
        <v>18.57</v>
      </c>
      <c r="F150" s="54">
        <v>0</v>
      </c>
      <c r="G150" s="45"/>
    </row>
    <row r="151" spans="2:7" ht="93" customHeight="1">
      <c r="B151" s="47" t="s">
        <v>1132</v>
      </c>
      <c r="C151" s="53" t="s">
        <v>1133</v>
      </c>
      <c r="D151" s="54">
        <v>0</v>
      </c>
      <c r="E151" s="54">
        <v>0</v>
      </c>
      <c r="F151" s="54">
        <v>0</v>
      </c>
      <c r="G151" s="45"/>
    </row>
    <row r="152" spans="2:7" ht="56.25" customHeight="1">
      <c r="B152" s="47" t="s">
        <v>1134</v>
      </c>
      <c r="C152" s="53" t="s">
        <v>1135</v>
      </c>
      <c r="D152" s="54">
        <v>1596</v>
      </c>
      <c r="E152" s="54">
        <v>1755.6</v>
      </c>
      <c r="F152" s="54">
        <v>1931.2</v>
      </c>
      <c r="G152" s="45"/>
    </row>
    <row r="153" spans="2:7" ht="55.5" customHeight="1">
      <c r="B153" s="47" t="s">
        <v>1136</v>
      </c>
      <c r="C153" s="53" t="s">
        <v>1137</v>
      </c>
      <c r="D153" s="54">
        <v>1596</v>
      </c>
      <c r="E153" s="54">
        <v>1755.6</v>
      </c>
      <c r="F153" s="54">
        <v>1931.2</v>
      </c>
      <c r="G153" s="45"/>
    </row>
    <row r="154" spans="2:7" ht="15.75">
      <c r="B154" s="47" t="s">
        <v>1138</v>
      </c>
      <c r="C154" s="53" t="s">
        <v>1139</v>
      </c>
      <c r="D154" s="54">
        <v>105.82</v>
      </c>
      <c r="E154" s="54">
        <v>144.03</v>
      </c>
      <c r="F154" s="54">
        <v>148.87</v>
      </c>
      <c r="G154" s="45"/>
    </row>
    <row r="155" spans="2:7" ht="31.5">
      <c r="B155" s="47" t="s">
        <v>1140</v>
      </c>
      <c r="C155" s="53" t="s">
        <v>1141</v>
      </c>
      <c r="D155" s="54">
        <v>105.82</v>
      </c>
      <c r="E155" s="54">
        <v>144.03</v>
      </c>
      <c r="F155" s="54">
        <v>148.87</v>
      </c>
      <c r="G155" s="45"/>
    </row>
    <row r="156" spans="2:7" ht="15.75">
      <c r="B156" s="47" t="s">
        <v>1142</v>
      </c>
      <c r="C156" s="53" t="s">
        <v>1143</v>
      </c>
      <c r="D156" s="54">
        <v>18410.92</v>
      </c>
      <c r="E156" s="54">
        <v>14573.45</v>
      </c>
      <c r="F156" s="54">
        <v>14365.35</v>
      </c>
      <c r="G156" s="45"/>
    </row>
    <row r="157" spans="2:7" ht="98.25" customHeight="1">
      <c r="B157" s="47" t="s">
        <v>1144</v>
      </c>
      <c r="C157" s="53" t="s">
        <v>1145</v>
      </c>
      <c r="D157" s="54">
        <v>4042.7</v>
      </c>
      <c r="E157" s="54">
        <v>12128.1</v>
      </c>
      <c r="F157" s="54">
        <v>12128.1</v>
      </c>
      <c r="G157" s="45"/>
    </row>
    <row r="158" spans="2:7" ht="102" customHeight="1">
      <c r="B158" s="47" t="s">
        <v>1146</v>
      </c>
      <c r="C158" s="53" t="s">
        <v>1147</v>
      </c>
      <c r="D158" s="54">
        <v>4042.7</v>
      </c>
      <c r="E158" s="54">
        <v>12128.1</v>
      </c>
      <c r="F158" s="54">
        <v>12128.1</v>
      </c>
      <c r="G158" s="45"/>
    </row>
    <row r="159" spans="2:6" ht="35.25" customHeight="1">
      <c r="B159" s="47" t="s">
        <v>1148</v>
      </c>
      <c r="C159" s="53" t="s">
        <v>1149</v>
      </c>
      <c r="D159" s="54">
        <v>14368.22</v>
      </c>
      <c r="E159" s="54">
        <v>2445.35</v>
      </c>
      <c r="F159" s="54">
        <v>2237.25</v>
      </c>
    </row>
    <row r="160" spans="2:6" ht="56.25" customHeight="1">
      <c r="B160" s="47" t="s">
        <v>1150</v>
      </c>
      <c r="C160" s="53" t="s">
        <v>1151</v>
      </c>
      <c r="D160" s="54">
        <v>14368.22</v>
      </c>
      <c r="E160" s="54">
        <v>2445.35</v>
      </c>
      <c r="F160" s="54">
        <v>2237.25</v>
      </c>
    </row>
    <row r="161" spans="2:7" ht="31.5">
      <c r="B161" s="50" t="s">
        <v>1152</v>
      </c>
      <c r="C161" s="51" t="s">
        <v>1153</v>
      </c>
      <c r="D161" s="52">
        <v>483.6</v>
      </c>
      <c r="E161" s="52">
        <v>0</v>
      </c>
      <c r="F161" s="52">
        <v>0</v>
      </c>
      <c r="G161" s="6"/>
    </row>
    <row r="162" spans="2:6" ht="39" customHeight="1">
      <c r="B162" s="47" t="s">
        <v>1154</v>
      </c>
      <c r="C162" s="53" t="s">
        <v>1155</v>
      </c>
      <c r="D162" s="54">
        <v>483.6</v>
      </c>
      <c r="E162" s="54">
        <v>0</v>
      </c>
      <c r="F162" s="54">
        <v>0</v>
      </c>
    </row>
    <row r="163" spans="2:7" ht="36" customHeight="1">
      <c r="B163" s="47" t="s">
        <v>1156</v>
      </c>
      <c r="C163" s="53" t="s">
        <v>1155</v>
      </c>
      <c r="D163" s="54">
        <v>483.6</v>
      </c>
      <c r="E163" s="54">
        <v>0</v>
      </c>
      <c r="F163" s="54">
        <v>0</v>
      </c>
      <c r="G163" s="6" t="s">
        <v>14</v>
      </c>
    </row>
  </sheetData>
  <sheetProtection/>
  <mergeCells count="6">
    <mergeCell ref="B12:F12"/>
    <mergeCell ref="B14:B16"/>
    <mergeCell ref="C14:C16"/>
    <mergeCell ref="D14:D16"/>
    <mergeCell ref="E14:E16"/>
    <mergeCell ref="F14:F16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4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5.0039062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6" max="46" width="12.421875" style="0" customWidth="1"/>
  </cols>
  <sheetData>
    <row r="1" ht="14.25" customHeight="1">
      <c r="AN1" s="4" t="s">
        <v>1162</v>
      </c>
    </row>
    <row r="2" ht="14.25" customHeight="1">
      <c r="AN2" s="4" t="s">
        <v>9</v>
      </c>
    </row>
    <row r="3" ht="14.25" customHeight="1">
      <c r="AN3" s="4" t="s">
        <v>10</v>
      </c>
    </row>
    <row r="4" ht="14.25" customHeight="1">
      <c r="AN4" s="4" t="s">
        <v>1298</v>
      </c>
    </row>
    <row r="7" spans="1:4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" t="s">
        <v>860</v>
      </c>
    </row>
    <row r="8" spans="1:40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4" t="s">
        <v>12</v>
      </c>
    </row>
    <row r="9" spans="1:4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4" t="s">
        <v>7</v>
      </c>
    </row>
    <row r="10" spans="1:4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4" t="s">
        <v>13</v>
      </c>
    </row>
    <row r="11" spans="1:44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59.25" customHeight="1">
      <c r="A14" s="134" t="s">
        <v>855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5"/>
      <c r="AP14" s="5"/>
      <c r="AQ14" s="5"/>
      <c r="AR14" s="5"/>
    </row>
    <row r="15" spans="1:44" ht="16.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3"/>
      <c r="AO15" s="12"/>
      <c r="AP15" s="12"/>
      <c r="AQ15" s="12"/>
      <c r="AR15" s="12"/>
    </row>
    <row r="16" spans="1:44" ht="15.75" customHeight="1" thickBot="1">
      <c r="A16" s="132" t="s">
        <v>17</v>
      </c>
      <c r="B16" s="132" t="s">
        <v>17</v>
      </c>
      <c r="C16" s="132" t="s">
        <v>17</v>
      </c>
      <c r="D16" s="132" t="s">
        <v>17</v>
      </c>
      <c r="E16" s="132" t="s">
        <v>17</v>
      </c>
      <c r="F16" s="132" t="s">
        <v>17</v>
      </c>
      <c r="G16" s="132" t="s">
        <v>17</v>
      </c>
      <c r="H16" s="132" t="s">
        <v>17</v>
      </c>
      <c r="I16" s="132" t="s">
        <v>17</v>
      </c>
      <c r="J16" s="132" t="s">
        <v>17</v>
      </c>
      <c r="K16" s="132" t="s">
        <v>17</v>
      </c>
      <c r="L16" s="132" t="s">
        <v>17</v>
      </c>
      <c r="M16" s="132" t="s">
        <v>17</v>
      </c>
      <c r="N16" s="132" t="s">
        <v>17</v>
      </c>
      <c r="O16" s="132" t="s">
        <v>17</v>
      </c>
      <c r="P16" s="132" t="s">
        <v>16</v>
      </c>
      <c r="Q16" s="132" t="s">
        <v>18</v>
      </c>
      <c r="R16" s="132" t="s">
        <v>19</v>
      </c>
      <c r="S16" s="132" t="s">
        <v>20</v>
      </c>
      <c r="T16" s="132" t="s">
        <v>2</v>
      </c>
      <c r="U16" s="132" t="s">
        <v>21</v>
      </c>
      <c r="V16" s="132" t="s">
        <v>22</v>
      </c>
      <c r="W16" s="132" t="s">
        <v>23</v>
      </c>
      <c r="X16" s="132" t="s">
        <v>24</v>
      </c>
      <c r="Y16" s="132" t="s">
        <v>2</v>
      </c>
      <c r="Z16" s="132" t="s">
        <v>21</v>
      </c>
      <c r="AA16" s="132" t="s">
        <v>22</v>
      </c>
      <c r="AB16" s="132" t="s">
        <v>23</v>
      </c>
      <c r="AC16" s="132" t="s">
        <v>24</v>
      </c>
      <c r="AD16" s="132" t="s">
        <v>2</v>
      </c>
      <c r="AE16" s="132" t="s">
        <v>21</v>
      </c>
      <c r="AF16" s="132" t="s">
        <v>22</v>
      </c>
      <c r="AG16" s="132" t="s">
        <v>23</v>
      </c>
      <c r="AH16" s="132" t="s">
        <v>24</v>
      </c>
      <c r="AI16" s="132" t="s">
        <v>3</v>
      </c>
      <c r="AJ16" s="132" t="s">
        <v>25</v>
      </c>
      <c r="AK16" s="132" t="s">
        <v>26</v>
      </c>
      <c r="AL16" s="132" t="s">
        <v>27</v>
      </c>
      <c r="AM16" s="132" t="s">
        <v>28</v>
      </c>
      <c r="AN16" s="132" t="s">
        <v>8</v>
      </c>
      <c r="AO16" s="133" t="s">
        <v>29</v>
      </c>
      <c r="AP16" s="133" t="s">
        <v>30</v>
      </c>
      <c r="AQ16" s="133" t="s">
        <v>31</v>
      </c>
      <c r="AR16" s="133" t="s">
        <v>32</v>
      </c>
    </row>
    <row r="17" spans="1:44" ht="15.75" customHeight="1" thickBot="1">
      <c r="A17" s="132" t="s">
        <v>17</v>
      </c>
      <c r="B17" s="132" t="s">
        <v>17</v>
      </c>
      <c r="C17" s="132" t="s">
        <v>17</v>
      </c>
      <c r="D17" s="132" t="s">
        <v>17</v>
      </c>
      <c r="E17" s="132" t="s">
        <v>17</v>
      </c>
      <c r="F17" s="132" t="s">
        <v>17</v>
      </c>
      <c r="G17" s="132" t="s">
        <v>17</v>
      </c>
      <c r="H17" s="132" t="s">
        <v>17</v>
      </c>
      <c r="I17" s="132" t="s">
        <v>17</v>
      </c>
      <c r="J17" s="132" t="s">
        <v>17</v>
      </c>
      <c r="K17" s="132" t="s">
        <v>17</v>
      </c>
      <c r="L17" s="132" t="s">
        <v>17</v>
      </c>
      <c r="M17" s="132" t="s">
        <v>17</v>
      </c>
      <c r="N17" s="132" t="s">
        <v>17</v>
      </c>
      <c r="O17" s="132" t="s">
        <v>17</v>
      </c>
      <c r="P17" s="132"/>
      <c r="Q17" s="132" t="s">
        <v>18</v>
      </c>
      <c r="R17" s="132" t="s">
        <v>19</v>
      </c>
      <c r="S17" s="132" t="s">
        <v>33</v>
      </c>
      <c r="T17" s="132" t="s">
        <v>34</v>
      </c>
      <c r="U17" s="132" t="s">
        <v>35</v>
      </c>
      <c r="V17" s="132" t="s">
        <v>36</v>
      </c>
      <c r="W17" s="132" t="s">
        <v>37</v>
      </c>
      <c r="X17" s="132" t="s">
        <v>38</v>
      </c>
      <c r="Y17" s="132" t="s">
        <v>34</v>
      </c>
      <c r="Z17" s="132" t="s">
        <v>35</v>
      </c>
      <c r="AA17" s="132" t="s">
        <v>36</v>
      </c>
      <c r="AB17" s="132" t="s">
        <v>37</v>
      </c>
      <c r="AC17" s="132" t="s">
        <v>38</v>
      </c>
      <c r="AD17" s="132" t="s">
        <v>34</v>
      </c>
      <c r="AE17" s="132" t="s">
        <v>35</v>
      </c>
      <c r="AF17" s="132" t="s">
        <v>36</v>
      </c>
      <c r="AG17" s="132" t="s">
        <v>37</v>
      </c>
      <c r="AH17" s="132" t="s">
        <v>38</v>
      </c>
      <c r="AI17" s="132" t="s">
        <v>34</v>
      </c>
      <c r="AJ17" s="132" t="s">
        <v>35</v>
      </c>
      <c r="AK17" s="132" t="s">
        <v>36</v>
      </c>
      <c r="AL17" s="132" t="s">
        <v>37</v>
      </c>
      <c r="AM17" s="132" t="s">
        <v>38</v>
      </c>
      <c r="AN17" s="132" t="s">
        <v>34</v>
      </c>
      <c r="AO17" s="133" t="s">
        <v>35</v>
      </c>
      <c r="AP17" s="133" t="s">
        <v>36</v>
      </c>
      <c r="AQ17" s="133" t="s">
        <v>37</v>
      </c>
      <c r="AR17" s="133" t="s">
        <v>38</v>
      </c>
    </row>
    <row r="18" spans="1:44" ht="12.75" customHeight="1" thickBot="1">
      <c r="A18" s="29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2</v>
      </c>
      <c r="Q18" s="29" t="s">
        <v>1</v>
      </c>
      <c r="R18" s="29"/>
      <c r="S18" s="29"/>
      <c r="T18" s="29" t="s">
        <v>5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 t="s">
        <v>6</v>
      </c>
      <c r="AJ18" s="29"/>
      <c r="AK18" s="29"/>
      <c r="AL18" s="29"/>
      <c r="AM18" s="29"/>
      <c r="AN18" s="29" t="s">
        <v>39</v>
      </c>
      <c r="AO18" s="15"/>
      <c r="AP18" s="15"/>
      <c r="AQ18" s="15"/>
      <c r="AR18" s="15"/>
    </row>
    <row r="19" spans="1:44" ht="33.75" customHeight="1">
      <c r="A19" s="1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0" t="s">
        <v>41</v>
      </c>
      <c r="Q19" s="14"/>
      <c r="R19" s="1"/>
      <c r="S19" s="1"/>
      <c r="T19" s="16">
        <v>16742.49</v>
      </c>
      <c r="U19" s="16"/>
      <c r="V19" s="16">
        <v>6922.99</v>
      </c>
      <c r="W19" s="16">
        <v>2329.15</v>
      </c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>
        <v>8305.5</v>
      </c>
      <c r="AJ19" s="16"/>
      <c r="AK19" s="16"/>
      <c r="AL19" s="16"/>
      <c r="AM19" s="16"/>
      <c r="AN19" s="16">
        <v>8305.5</v>
      </c>
      <c r="AO19" s="16"/>
      <c r="AP19" s="16"/>
      <c r="AQ19" s="16"/>
      <c r="AR19" s="16"/>
    </row>
    <row r="20" spans="1:44" ht="33.75" customHeight="1">
      <c r="A20" s="1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0" t="s">
        <v>43</v>
      </c>
      <c r="Q20" s="14"/>
      <c r="R20" s="1"/>
      <c r="S20" s="1"/>
      <c r="T20" s="16">
        <v>16107.49</v>
      </c>
      <c r="U20" s="16"/>
      <c r="V20" s="16">
        <v>6922.99</v>
      </c>
      <c r="W20" s="16">
        <v>2329.15</v>
      </c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>
        <v>7470.5</v>
      </c>
      <c r="AJ20" s="16"/>
      <c r="AK20" s="16"/>
      <c r="AL20" s="16"/>
      <c r="AM20" s="16"/>
      <c r="AN20" s="16">
        <v>7470.5</v>
      </c>
      <c r="AO20" s="16"/>
      <c r="AP20" s="16"/>
      <c r="AQ20" s="16"/>
      <c r="AR20" s="16"/>
    </row>
    <row r="21" spans="1:44" ht="51" customHeight="1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0" t="s">
        <v>45</v>
      </c>
      <c r="Q21" s="14"/>
      <c r="R21" s="1"/>
      <c r="S21" s="1"/>
      <c r="T21" s="16">
        <v>6430.35</v>
      </c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>
        <v>6900.5</v>
      </c>
      <c r="AJ21" s="16"/>
      <c r="AK21" s="16"/>
      <c r="AL21" s="16"/>
      <c r="AM21" s="16"/>
      <c r="AN21" s="16">
        <v>6900.5</v>
      </c>
      <c r="AO21" s="16"/>
      <c r="AP21" s="16"/>
      <c r="AQ21" s="16"/>
      <c r="AR21" s="16"/>
    </row>
    <row r="22" spans="1:44" ht="33.75" customHeight="1">
      <c r="A22" s="1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0" t="s">
        <v>47</v>
      </c>
      <c r="Q22" s="14"/>
      <c r="R22" s="1"/>
      <c r="S22" s="1"/>
      <c r="T22" s="16">
        <v>6430.35</v>
      </c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>
        <v>6900.5</v>
      </c>
      <c r="AJ22" s="16"/>
      <c r="AK22" s="16"/>
      <c r="AL22" s="16"/>
      <c r="AM22" s="16"/>
      <c r="AN22" s="16">
        <v>6900.5</v>
      </c>
      <c r="AO22" s="16"/>
      <c r="AP22" s="16"/>
      <c r="AQ22" s="16"/>
      <c r="AR22" s="16"/>
    </row>
    <row r="23" spans="1:44" ht="33.75" customHeight="1">
      <c r="A23" s="1" t="s">
        <v>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0" t="s">
        <v>49</v>
      </c>
      <c r="Q23" s="14" t="s">
        <v>50</v>
      </c>
      <c r="R23" s="1"/>
      <c r="S23" s="1"/>
      <c r="T23" s="16">
        <v>6430.35</v>
      </c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>
        <v>6900.5</v>
      </c>
      <c r="AJ23" s="16"/>
      <c r="AK23" s="16"/>
      <c r="AL23" s="16"/>
      <c r="AM23" s="16"/>
      <c r="AN23" s="16">
        <v>6900.5</v>
      </c>
      <c r="AO23" s="16"/>
      <c r="AP23" s="16"/>
      <c r="AQ23" s="16"/>
      <c r="AR23" s="16"/>
    </row>
    <row r="24" spans="1:44" ht="51" customHeight="1">
      <c r="A24" s="1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0" t="s">
        <v>51</v>
      </c>
      <c r="Q24" s="14"/>
      <c r="R24" s="1"/>
      <c r="S24" s="1"/>
      <c r="T24" s="16">
        <v>370</v>
      </c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>
        <v>470</v>
      </c>
      <c r="AJ24" s="16"/>
      <c r="AK24" s="16"/>
      <c r="AL24" s="16"/>
      <c r="AM24" s="16"/>
      <c r="AN24" s="16">
        <v>470</v>
      </c>
      <c r="AO24" s="16"/>
      <c r="AP24" s="16"/>
      <c r="AQ24" s="16"/>
      <c r="AR24" s="16"/>
    </row>
    <row r="25" spans="1:44" ht="51" customHeight="1">
      <c r="A25" s="1" t="s">
        <v>54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0" t="s">
        <v>53</v>
      </c>
      <c r="Q25" s="14"/>
      <c r="R25" s="1"/>
      <c r="S25" s="1"/>
      <c r="T25" s="16">
        <v>300</v>
      </c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>
        <v>400</v>
      </c>
      <c r="AJ25" s="16"/>
      <c r="AK25" s="16"/>
      <c r="AL25" s="16"/>
      <c r="AM25" s="16"/>
      <c r="AN25" s="16">
        <v>400</v>
      </c>
      <c r="AO25" s="16"/>
      <c r="AP25" s="16"/>
      <c r="AQ25" s="16"/>
      <c r="AR25" s="16"/>
    </row>
    <row r="26" spans="1:44" ht="33.75" customHeight="1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0" t="s">
        <v>49</v>
      </c>
      <c r="Q26" s="14" t="s">
        <v>50</v>
      </c>
      <c r="R26" s="1"/>
      <c r="S26" s="1"/>
      <c r="T26" s="16">
        <v>300</v>
      </c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>
        <v>400</v>
      </c>
      <c r="AJ26" s="16"/>
      <c r="AK26" s="16"/>
      <c r="AL26" s="16"/>
      <c r="AM26" s="16"/>
      <c r="AN26" s="16">
        <v>400</v>
      </c>
      <c r="AO26" s="16"/>
      <c r="AP26" s="16"/>
      <c r="AQ26" s="16"/>
      <c r="AR26" s="16"/>
    </row>
    <row r="27" spans="1:44" ht="68.25" customHeight="1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0" t="s">
        <v>55</v>
      </c>
      <c r="Q27" s="14"/>
      <c r="R27" s="1"/>
      <c r="S27" s="1"/>
      <c r="T27" s="16">
        <v>70</v>
      </c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>
        <v>70</v>
      </c>
      <c r="AJ27" s="16"/>
      <c r="AK27" s="16"/>
      <c r="AL27" s="16"/>
      <c r="AM27" s="16"/>
      <c r="AN27" s="16">
        <v>70</v>
      </c>
      <c r="AO27" s="16"/>
      <c r="AP27" s="16"/>
      <c r="AQ27" s="16"/>
      <c r="AR27" s="16"/>
    </row>
    <row r="28" spans="1:44" ht="33.75" customHeight="1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0" t="s">
        <v>49</v>
      </c>
      <c r="Q28" s="14" t="s">
        <v>50</v>
      </c>
      <c r="R28" s="1"/>
      <c r="S28" s="1"/>
      <c r="T28" s="16">
        <v>70</v>
      </c>
      <c r="U28" s="16"/>
      <c r="V28" s="16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>
        <v>70</v>
      </c>
      <c r="AJ28" s="16"/>
      <c r="AK28" s="16"/>
      <c r="AL28" s="16"/>
      <c r="AM28" s="16"/>
      <c r="AN28" s="16">
        <v>70</v>
      </c>
      <c r="AO28" s="16"/>
      <c r="AP28" s="16"/>
      <c r="AQ28" s="16"/>
      <c r="AR28" s="16"/>
    </row>
    <row r="29" spans="1:44" ht="5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0" t="s">
        <v>57</v>
      </c>
      <c r="Q29" s="14"/>
      <c r="R29" s="1"/>
      <c r="S29" s="1"/>
      <c r="T29" s="16">
        <v>8882.12</v>
      </c>
      <c r="U29" s="16"/>
      <c r="V29" s="16">
        <v>6710.48</v>
      </c>
      <c r="W29" s="16">
        <v>2116.64</v>
      </c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>
        <v>100</v>
      </c>
      <c r="AJ29" s="16"/>
      <c r="AK29" s="16"/>
      <c r="AL29" s="16"/>
      <c r="AM29" s="16"/>
      <c r="AN29" s="16">
        <v>100</v>
      </c>
      <c r="AO29" s="16"/>
      <c r="AP29" s="16"/>
      <c r="AQ29" s="16"/>
      <c r="AR29" s="16"/>
    </row>
    <row r="30" spans="1:44" ht="33.75" customHeight="1">
      <c r="A30" s="1" t="s">
        <v>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0" t="s">
        <v>59</v>
      </c>
      <c r="Q30" s="14"/>
      <c r="R30" s="1"/>
      <c r="S30" s="1"/>
      <c r="T30" s="16">
        <v>55</v>
      </c>
      <c r="U30" s="16"/>
      <c r="V30" s="16"/>
      <c r="W30" s="16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>
        <v>100</v>
      </c>
      <c r="AJ30" s="16"/>
      <c r="AK30" s="16"/>
      <c r="AL30" s="16"/>
      <c r="AM30" s="16"/>
      <c r="AN30" s="16">
        <v>100</v>
      </c>
      <c r="AO30" s="16"/>
      <c r="AP30" s="16"/>
      <c r="AQ30" s="16"/>
      <c r="AR30" s="16"/>
    </row>
    <row r="31" spans="1:44" ht="33.75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0" t="s">
        <v>49</v>
      </c>
      <c r="Q31" s="14" t="s">
        <v>50</v>
      </c>
      <c r="R31" s="1"/>
      <c r="S31" s="1"/>
      <c r="T31" s="16">
        <v>55</v>
      </c>
      <c r="U31" s="16"/>
      <c r="V31" s="16"/>
      <c r="W31" s="16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>
        <v>100</v>
      </c>
      <c r="AJ31" s="16"/>
      <c r="AK31" s="16"/>
      <c r="AL31" s="16"/>
      <c r="AM31" s="16"/>
      <c r="AN31" s="16">
        <v>100</v>
      </c>
      <c r="AO31" s="16"/>
      <c r="AP31" s="16"/>
      <c r="AQ31" s="16"/>
      <c r="AR31" s="16"/>
    </row>
    <row r="32" spans="1:44" ht="51" customHeight="1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0" t="s">
        <v>64</v>
      </c>
      <c r="Q32" s="14"/>
      <c r="R32" s="1"/>
      <c r="S32" s="1"/>
      <c r="T32" s="16">
        <v>8466.56</v>
      </c>
      <c r="U32" s="16"/>
      <c r="V32" s="16">
        <v>6349.92</v>
      </c>
      <c r="W32" s="16">
        <v>2116.64</v>
      </c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ht="33.75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 t="s">
        <v>49</v>
      </c>
      <c r="Q33" s="14" t="s">
        <v>50</v>
      </c>
      <c r="R33" s="1"/>
      <c r="S33" s="1"/>
      <c r="T33" s="16">
        <v>8466.56</v>
      </c>
      <c r="U33" s="16"/>
      <c r="V33" s="16">
        <v>6349.92</v>
      </c>
      <c r="W33" s="16">
        <v>2116.64</v>
      </c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33.75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0" t="s">
        <v>66</v>
      </c>
      <c r="Q34" s="14"/>
      <c r="R34" s="1"/>
      <c r="S34" s="1"/>
      <c r="T34" s="16">
        <v>360.55</v>
      </c>
      <c r="U34" s="16"/>
      <c r="V34" s="16">
        <v>360.55</v>
      </c>
      <c r="W34" s="16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33.75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0" t="s">
        <v>49</v>
      </c>
      <c r="Q35" s="14" t="s">
        <v>50</v>
      </c>
      <c r="R35" s="1"/>
      <c r="S35" s="1"/>
      <c r="T35" s="16">
        <v>360.55</v>
      </c>
      <c r="U35" s="16"/>
      <c r="V35" s="16">
        <v>360.55</v>
      </c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ht="5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0" t="s">
        <v>68</v>
      </c>
      <c r="Q36" s="14"/>
      <c r="R36" s="1"/>
      <c r="S36" s="1"/>
      <c r="T36" s="16">
        <v>425.03</v>
      </c>
      <c r="U36" s="16"/>
      <c r="V36" s="16">
        <v>212.51</v>
      </c>
      <c r="W36" s="16">
        <v>212.51</v>
      </c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ht="33.75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0" t="s">
        <v>70</v>
      </c>
      <c r="Q37" s="14"/>
      <c r="R37" s="1"/>
      <c r="S37" s="1"/>
      <c r="T37" s="16">
        <v>425.03</v>
      </c>
      <c r="U37" s="16"/>
      <c r="V37" s="16">
        <v>212.51</v>
      </c>
      <c r="W37" s="16">
        <v>212.51</v>
      </c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ht="33.75" customHeight="1">
      <c r="A38" s="1" t="s">
        <v>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0" t="s">
        <v>49</v>
      </c>
      <c r="Q38" s="14" t="s">
        <v>50</v>
      </c>
      <c r="R38" s="1"/>
      <c r="S38" s="1"/>
      <c r="T38" s="16">
        <v>425.03</v>
      </c>
      <c r="U38" s="16"/>
      <c r="V38" s="16">
        <v>212.51</v>
      </c>
      <c r="W38" s="16">
        <v>212.51</v>
      </c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ht="33.75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0" t="s">
        <v>72</v>
      </c>
      <c r="Q39" s="14"/>
      <c r="R39" s="1"/>
      <c r="S39" s="1"/>
      <c r="T39" s="16">
        <v>520</v>
      </c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>
        <v>720</v>
      </c>
      <c r="AJ39" s="16"/>
      <c r="AK39" s="16"/>
      <c r="AL39" s="16"/>
      <c r="AM39" s="16"/>
      <c r="AN39" s="16">
        <v>720</v>
      </c>
      <c r="AO39" s="16"/>
      <c r="AP39" s="16"/>
      <c r="AQ39" s="16"/>
      <c r="AR39" s="16"/>
    </row>
    <row r="40" spans="1:44" ht="68.25" customHeight="1">
      <c r="A40" s="1" t="s">
        <v>75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0" t="s">
        <v>74</v>
      </c>
      <c r="Q40" s="14"/>
      <c r="R40" s="1"/>
      <c r="S40" s="1"/>
      <c r="T40" s="16">
        <v>450</v>
      </c>
      <c r="U40" s="16"/>
      <c r="V40" s="16"/>
      <c r="W40" s="16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>
        <v>600</v>
      </c>
      <c r="AJ40" s="16"/>
      <c r="AK40" s="16"/>
      <c r="AL40" s="16"/>
      <c r="AM40" s="16"/>
      <c r="AN40" s="16">
        <v>600</v>
      </c>
      <c r="AO40" s="16"/>
      <c r="AP40" s="16"/>
      <c r="AQ40" s="16"/>
      <c r="AR40" s="16"/>
    </row>
    <row r="41" spans="1:44" ht="33.75" customHeight="1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0" t="s">
        <v>76</v>
      </c>
      <c r="Q41" s="14"/>
      <c r="R41" s="1"/>
      <c r="S41" s="1"/>
      <c r="T41" s="16">
        <v>400</v>
      </c>
      <c r="U41" s="16"/>
      <c r="V41" s="16"/>
      <c r="W41" s="16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>
        <v>500</v>
      </c>
      <c r="AJ41" s="16"/>
      <c r="AK41" s="16"/>
      <c r="AL41" s="16"/>
      <c r="AM41" s="16"/>
      <c r="AN41" s="16">
        <v>500</v>
      </c>
      <c r="AO41" s="16"/>
      <c r="AP41" s="16"/>
      <c r="AQ41" s="16"/>
      <c r="AR41" s="16"/>
    </row>
    <row r="42" spans="1:44" ht="33.75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0" t="s">
        <v>49</v>
      </c>
      <c r="Q42" s="14" t="s">
        <v>50</v>
      </c>
      <c r="R42" s="1"/>
      <c r="S42" s="1"/>
      <c r="T42" s="16">
        <v>400</v>
      </c>
      <c r="U42" s="16"/>
      <c r="V42" s="16"/>
      <c r="W42" s="16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>
        <v>500</v>
      </c>
      <c r="AJ42" s="16"/>
      <c r="AK42" s="16"/>
      <c r="AL42" s="16"/>
      <c r="AM42" s="16"/>
      <c r="AN42" s="16">
        <v>500</v>
      </c>
      <c r="AO42" s="16"/>
      <c r="AP42" s="16"/>
      <c r="AQ42" s="16"/>
      <c r="AR42" s="16"/>
    </row>
    <row r="43" spans="1:44" ht="33.75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0" t="s">
        <v>78</v>
      </c>
      <c r="Q43" s="14"/>
      <c r="R43" s="1"/>
      <c r="S43" s="1"/>
      <c r="T43" s="16">
        <v>50</v>
      </c>
      <c r="U43" s="16"/>
      <c r="V43" s="16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>
        <v>100</v>
      </c>
      <c r="AJ43" s="16"/>
      <c r="AK43" s="16"/>
      <c r="AL43" s="16"/>
      <c r="AM43" s="16"/>
      <c r="AN43" s="16">
        <v>100</v>
      </c>
      <c r="AO43" s="16"/>
      <c r="AP43" s="16"/>
      <c r="AQ43" s="16"/>
      <c r="AR43" s="16"/>
    </row>
    <row r="44" spans="1:44" ht="33.75" customHeight="1">
      <c r="A44" s="1" t="s">
        <v>79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0" t="s">
        <v>49</v>
      </c>
      <c r="Q44" s="14" t="s">
        <v>50</v>
      </c>
      <c r="R44" s="1"/>
      <c r="S44" s="1"/>
      <c r="T44" s="16">
        <v>50</v>
      </c>
      <c r="U44" s="16"/>
      <c r="V44" s="16"/>
      <c r="W44" s="16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>
        <v>100</v>
      </c>
      <c r="AJ44" s="16"/>
      <c r="AK44" s="16"/>
      <c r="AL44" s="16"/>
      <c r="AM44" s="16"/>
      <c r="AN44" s="16">
        <v>100</v>
      </c>
      <c r="AO44" s="16"/>
      <c r="AP44" s="16"/>
      <c r="AQ44" s="16"/>
      <c r="AR44" s="16"/>
    </row>
    <row r="45" spans="1:44" ht="33.75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0" t="s">
        <v>80</v>
      </c>
      <c r="Q45" s="14"/>
      <c r="R45" s="1"/>
      <c r="S45" s="1"/>
      <c r="T45" s="16">
        <v>70</v>
      </c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>
        <v>120</v>
      </c>
      <c r="AJ45" s="16"/>
      <c r="AK45" s="16"/>
      <c r="AL45" s="16"/>
      <c r="AM45" s="16"/>
      <c r="AN45" s="16">
        <v>120</v>
      </c>
      <c r="AO45" s="16"/>
      <c r="AP45" s="16"/>
      <c r="AQ45" s="16"/>
      <c r="AR45" s="16"/>
    </row>
    <row r="46" spans="1:44" ht="5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0" t="s">
        <v>82</v>
      </c>
      <c r="Q46" s="14"/>
      <c r="R46" s="1"/>
      <c r="S46" s="1"/>
      <c r="T46" s="16"/>
      <c r="U46" s="16"/>
      <c r="V46" s="16"/>
      <c r="W46" s="1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>
        <v>50</v>
      </c>
      <c r="AJ46" s="16"/>
      <c r="AK46" s="16"/>
      <c r="AL46" s="16"/>
      <c r="AM46" s="16"/>
      <c r="AN46" s="16">
        <v>50</v>
      </c>
      <c r="AO46" s="16"/>
      <c r="AP46" s="16"/>
      <c r="AQ46" s="16"/>
      <c r="AR46" s="16"/>
    </row>
    <row r="47" spans="1:44" ht="33.75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0" t="s">
        <v>49</v>
      </c>
      <c r="Q47" s="14" t="s">
        <v>50</v>
      </c>
      <c r="R47" s="1"/>
      <c r="S47" s="1"/>
      <c r="T47" s="16"/>
      <c r="U47" s="16"/>
      <c r="V47" s="16"/>
      <c r="W47" s="16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>
        <v>50</v>
      </c>
      <c r="AJ47" s="16"/>
      <c r="AK47" s="16"/>
      <c r="AL47" s="16"/>
      <c r="AM47" s="16"/>
      <c r="AN47" s="16">
        <v>50</v>
      </c>
      <c r="AO47" s="16"/>
      <c r="AP47" s="16"/>
      <c r="AQ47" s="16"/>
      <c r="AR47" s="16"/>
    </row>
    <row r="48" spans="1:44" ht="33.75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0" t="s">
        <v>84</v>
      </c>
      <c r="Q48" s="14"/>
      <c r="R48" s="1"/>
      <c r="S48" s="1"/>
      <c r="T48" s="16">
        <v>70</v>
      </c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>
        <v>70</v>
      </c>
      <c r="AJ48" s="16"/>
      <c r="AK48" s="16"/>
      <c r="AL48" s="16"/>
      <c r="AM48" s="16"/>
      <c r="AN48" s="16">
        <v>70</v>
      </c>
      <c r="AO48" s="16"/>
      <c r="AP48" s="16"/>
      <c r="AQ48" s="16"/>
      <c r="AR48" s="16"/>
    </row>
    <row r="49" spans="1:44" ht="33.75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0" t="s">
        <v>49</v>
      </c>
      <c r="Q49" s="14" t="s">
        <v>50</v>
      </c>
      <c r="R49" s="1"/>
      <c r="S49" s="1"/>
      <c r="T49" s="16">
        <v>70</v>
      </c>
      <c r="U49" s="16"/>
      <c r="V49" s="16"/>
      <c r="W49" s="16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>
        <v>70</v>
      </c>
      <c r="AJ49" s="16"/>
      <c r="AK49" s="16"/>
      <c r="AL49" s="16"/>
      <c r="AM49" s="16"/>
      <c r="AN49" s="16">
        <v>70</v>
      </c>
      <c r="AO49" s="16"/>
      <c r="AP49" s="16"/>
      <c r="AQ49" s="16"/>
      <c r="AR49" s="16"/>
    </row>
    <row r="50" spans="1:44" ht="5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0" t="s">
        <v>86</v>
      </c>
      <c r="Q50" s="14"/>
      <c r="R50" s="1"/>
      <c r="S50" s="1"/>
      <c r="T50" s="16">
        <v>115</v>
      </c>
      <c r="U50" s="16"/>
      <c r="V50" s="16"/>
      <c r="W50" s="16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>
        <v>115</v>
      </c>
      <c r="AJ50" s="16"/>
      <c r="AK50" s="16"/>
      <c r="AL50" s="16"/>
      <c r="AM50" s="16"/>
      <c r="AN50" s="16">
        <v>115</v>
      </c>
      <c r="AO50" s="16"/>
      <c r="AP50" s="16"/>
      <c r="AQ50" s="16"/>
      <c r="AR50" s="16"/>
    </row>
    <row r="51" spans="1:44" ht="51" customHeight="1">
      <c r="A51" s="1" t="s">
        <v>89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0" t="s">
        <v>88</v>
      </c>
      <c r="Q51" s="14"/>
      <c r="R51" s="1"/>
      <c r="S51" s="1"/>
      <c r="T51" s="16">
        <v>70</v>
      </c>
      <c r="U51" s="16"/>
      <c r="V51" s="16"/>
      <c r="W51" s="16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>
        <v>70</v>
      </c>
      <c r="AJ51" s="16"/>
      <c r="AK51" s="16"/>
      <c r="AL51" s="16"/>
      <c r="AM51" s="16"/>
      <c r="AN51" s="16">
        <v>70</v>
      </c>
      <c r="AO51" s="16"/>
      <c r="AP51" s="16"/>
      <c r="AQ51" s="16"/>
      <c r="AR51" s="16"/>
    </row>
    <row r="52" spans="1:44" ht="33.75" customHeight="1">
      <c r="A52" s="1" t="s">
        <v>91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0" t="s">
        <v>90</v>
      </c>
      <c r="Q52" s="14"/>
      <c r="R52" s="1"/>
      <c r="S52" s="1"/>
      <c r="T52" s="16">
        <v>50</v>
      </c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>
        <v>50</v>
      </c>
      <c r="AJ52" s="16"/>
      <c r="AK52" s="16"/>
      <c r="AL52" s="16"/>
      <c r="AM52" s="16"/>
      <c r="AN52" s="16">
        <v>50</v>
      </c>
      <c r="AO52" s="16"/>
      <c r="AP52" s="16"/>
      <c r="AQ52" s="16"/>
      <c r="AR52" s="16"/>
    </row>
    <row r="53" spans="1:44" ht="33.75" customHeight="1">
      <c r="A53" s="1" t="s">
        <v>91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0" t="s">
        <v>49</v>
      </c>
      <c r="Q53" s="14" t="s">
        <v>50</v>
      </c>
      <c r="R53" s="1"/>
      <c r="S53" s="1"/>
      <c r="T53" s="16">
        <v>50</v>
      </c>
      <c r="U53" s="16"/>
      <c r="V53" s="16"/>
      <c r="W53" s="16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>
        <v>50</v>
      </c>
      <c r="AJ53" s="16"/>
      <c r="AK53" s="16"/>
      <c r="AL53" s="16"/>
      <c r="AM53" s="16"/>
      <c r="AN53" s="16">
        <v>50</v>
      </c>
      <c r="AO53" s="16"/>
      <c r="AP53" s="16"/>
      <c r="AQ53" s="16"/>
      <c r="AR53" s="16"/>
    </row>
    <row r="54" spans="1:44" ht="33.75" customHeight="1">
      <c r="A54" s="1" t="s">
        <v>93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0" t="s">
        <v>92</v>
      </c>
      <c r="Q54" s="14"/>
      <c r="R54" s="1"/>
      <c r="S54" s="1"/>
      <c r="T54" s="16">
        <v>20</v>
      </c>
      <c r="U54" s="16"/>
      <c r="V54" s="16"/>
      <c r="W54" s="16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>
        <v>20</v>
      </c>
      <c r="AJ54" s="16"/>
      <c r="AK54" s="16"/>
      <c r="AL54" s="16"/>
      <c r="AM54" s="16"/>
      <c r="AN54" s="16">
        <v>20</v>
      </c>
      <c r="AO54" s="16"/>
      <c r="AP54" s="16"/>
      <c r="AQ54" s="16"/>
      <c r="AR54" s="16"/>
    </row>
    <row r="55" spans="1:44" ht="33.75" customHeight="1">
      <c r="A55" s="1" t="s">
        <v>93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0" t="s">
        <v>49</v>
      </c>
      <c r="Q55" s="14" t="s">
        <v>50</v>
      </c>
      <c r="R55" s="1"/>
      <c r="S55" s="1"/>
      <c r="T55" s="16">
        <v>20</v>
      </c>
      <c r="U55" s="16"/>
      <c r="V55" s="16"/>
      <c r="W55" s="16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>
        <v>20</v>
      </c>
      <c r="AJ55" s="16"/>
      <c r="AK55" s="16"/>
      <c r="AL55" s="16"/>
      <c r="AM55" s="16"/>
      <c r="AN55" s="16">
        <v>20</v>
      </c>
      <c r="AO55" s="16"/>
      <c r="AP55" s="16"/>
      <c r="AQ55" s="16"/>
      <c r="AR55" s="16"/>
    </row>
    <row r="56" spans="1:44" ht="51" customHeight="1">
      <c r="A56" s="1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0" t="s">
        <v>94</v>
      </c>
      <c r="Q56" s="14"/>
      <c r="R56" s="1"/>
      <c r="S56" s="1"/>
      <c r="T56" s="16">
        <v>45</v>
      </c>
      <c r="U56" s="16"/>
      <c r="V56" s="16"/>
      <c r="W56" s="1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>
        <v>45</v>
      </c>
      <c r="AJ56" s="16"/>
      <c r="AK56" s="16"/>
      <c r="AL56" s="16"/>
      <c r="AM56" s="16"/>
      <c r="AN56" s="16">
        <v>45</v>
      </c>
      <c r="AO56" s="16"/>
      <c r="AP56" s="16"/>
      <c r="AQ56" s="16"/>
      <c r="AR56" s="16"/>
    </row>
    <row r="57" spans="1:44" ht="33.75" customHeight="1">
      <c r="A57" s="1" t="s">
        <v>97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0" t="s">
        <v>96</v>
      </c>
      <c r="Q57" s="14"/>
      <c r="R57" s="1"/>
      <c r="S57" s="1"/>
      <c r="T57" s="16">
        <v>10</v>
      </c>
      <c r="U57" s="16"/>
      <c r="V57" s="16"/>
      <c r="W57" s="16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>
        <v>10</v>
      </c>
      <c r="AJ57" s="16"/>
      <c r="AK57" s="16"/>
      <c r="AL57" s="16"/>
      <c r="AM57" s="16"/>
      <c r="AN57" s="16">
        <v>10</v>
      </c>
      <c r="AO57" s="16"/>
      <c r="AP57" s="16"/>
      <c r="AQ57" s="16"/>
      <c r="AR57" s="16"/>
    </row>
    <row r="58" spans="1:44" ht="33.75" customHeight="1">
      <c r="A58" s="1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0" t="s">
        <v>49</v>
      </c>
      <c r="Q58" s="14" t="s">
        <v>50</v>
      </c>
      <c r="R58" s="1"/>
      <c r="S58" s="1"/>
      <c r="T58" s="16">
        <v>10</v>
      </c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>
        <v>10</v>
      </c>
      <c r="AJ58" s="16"/>
      <c r="AK58" s="16"/>
      <c r="AL58" s="16"/>
      <c r="AM58" s="16"/>
      <c r="AN58" s="16">
        <v>10</v>
      </c>
      <c r="AO58" s="16"/>
      <c r="AP58" s="16"/>
      <c r="AQ58" s="16"/>
      <c r="AR58" s="16"/>
    </row>
    <row r="59" spans="1:44" ht="33.75" customHeight="1">
      <c r="A59" s="1" t="s">
        <v>99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0" t="s">
        <v>98</v>
      </c>
      <c r="Q59" s="14"/>
      <c r="R59" s="1"/>
      <c r="S59" s="1"/>
      <c r="T59" s="16">
        <v>35</v>
      </c>
      <c r="U59" s="16"/>
      <c r="V59" s="16"/>
      <c r="W59" s="16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>
        <v>35</v>
      </c>
      <c r="AJ59" s="16"/>
      <c r="AK59" s="16"/>
      <c r="AL59" s="16"/>
      <c r="AM59" s="16"/>
      <c r="AN59" s="16">
        <v>35</v>
      </c>
      <c r="AO59" s="16"/>
      <c r="AP59" s="16"/>
      <c r="AQ59" s="16"/>
      <c r="AR59" s="16"/>
    </row>
    <row r="60" spans="1:44" ht="33.75" customHeight="1">
      <c r="A60" s="1" t="s">
        <v>99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0" t="s">
        <v>49</v>
      </c>
      <c r="Q60" s="14" t="s">
        <v>50</v>
      </c>
      <c r="R60" s="1"/>
      <c r="S60" s="1"/>
      <c r="T60" s="16">
        <v>35</v>
      </c>
      <c r="U60" s="16"/>
      <c r="V60" s="16"/>
      <c r="W60" s="16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>
        <v>35</v>
      </c>
      <c r="AJ60" s="16"/>
      <c r="AK60" s="16"/>
      <c r="AL60" s="16"/>
      <c r="AM60" s="16"/>
      <c r="AN60" s="16">
        <v>35</v>
      </c>
      <c r="AO60" s="16"/>
      <c r="AP60" s="16"/>
      <c r="AQ60" s="16"/>
      <c r="AR60" s="16"/>
    </row>
    <row r="61" spans="1:44" ht="33.75" customHeight="1">
      <c r="A61" s="1" t="s">
        <v>101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0" t="s">
        <v>100</v>
      </c>
      <c r="Q61" s="14"/>
      <c r="R61" s="1"/>
      <c r="S61" s="1"/>
      <c r="T61" s="16">
        <v>362690.23</v>
      </c>
      <c r="U61" s="16">
        <v>7027.5</v>
      </c>
      <c r="V61" s="16">
        <v>241123.87</v>
      </c>
      <c r="W61" s="16">
        <v>4575.51</v>
      </c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>
        <v>337350.67</v>
      </c>
      <c r="AJ61" s="16">
        <v>12128.1</v>
      </c>
      <c r="AK61" s="16">
        <v>233414.65</v>
      </c>
      <c r="AL61" s="16">
        <v>456.1</v>
      </c>
      <c r="AM61" s="16"/>
      <c r="AN61" s="16">
        <v>341652.83</v>
      </c>
      <c r="AO61" s="16">
        <v>12128.1</v>
      </c>
      <c r="AP61" s="16">
        <v>236237.45</v>
      </c>
      <c r="AQ61" s="16">
        <v>456.1</v>
      </c>
      <c r="AR61" s="16"/>
    </row>
    <row r="62" spans="1:44" ht="33.75" customHeight="1">
      <c r="A62" s="1" t="s">
        <v>103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0" t="s">
        <v>102</v>
      </c>
      <c r="Q62" s="14"/>
      <c r="R62" s="1"/>
      <c r="S62" s="1"/>
      <c r="T62" s="16">
        <v>111897.44</v>
      </c>
      <c r="U62" s="16"/>
      <c r="V62" s="16">
        <v>72547.44</v>
      </c>
      <c r="W62" s="16">
        <v>941.81</v>
      </c>
      <c r="X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>
        <v>106696.4</v>
      </c>
      <c r="AJ62" s="16"/>
      <c r="AK62" s="16">
        <v>70385.15</v>
      </c>
      <c r="AL62" s="16"/>
      <c r="AM62" s="16"/>
      <c r="AN62" s="16">
        <v>106613.8</v>
      </c>
      <c r="AO62" s="16"/>
      <c r="AP62" s="16">
        <v>69298.55</v>
      </c>
      <c r="AQ62" s="16"/>
      <c r="AR62" s="16"/>
    </row>
    <row r="63" spans="1:44" ht="33.75" customHeight="1">
      <c r="A63" s="1" t="s">
        <v>105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0" t="s">
        <v>104</v>
      </c>
      <c r="Q63" s="14"/>
      <c r="R63" s="1"/>
      <c r="S63" s="1"/>
      <c r="T63" s="16">
        <v>32051.98</v>
      </c>
      <c r="U63" s="16"/>
      <c r="V63" s="16"/>
      <c r="W63" s="16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>
        <v>31416.1</v>
      </c>
      <c r="AJ63" s="16"/>
      <c r="AK63" s="16"/>
      <c r="AL63" s="16"/>
      <c r="AM63" s="16"/>
      <c r="AN63" s="16">
        <v>32420.1</v>
      </c>
      <c r="AO63" s="16"/>
      <c r="AP63" s="16"/>
      <c r="AQ63" s="16"/>
      <c r="AR63" s="16"/>
    </row>
    <row r="64" spans="1:44" ht="33.75" customHeight="1">
      <c r="A64" s="1" t="s">
        <v>106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0" t="s">
        <v>47</v>
      </c>
      <c r="Q64" s="14"/>
      <c r="R64" s="1"/>
      <c r="S64" s="1"/>
      <c r="T64" s="16">
        <v>32051.98</v>
      </c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>
        <v>31416.1</v>
      </c>
      <c r="AJ64" s="16"/>
      <c r="AK64" s="16"/>
      <c r="AL64" s="16"/>
      <c r="AM64" s="16"/>
      <c r="AN64" s="16">
        <v>32420.1</v>
      </c>
      <c r="AO64" s="16"/>
      <c r="AP64" s="16"/>
      <c r="AQ64" s="16"/>
      <c r="AR64" s="16"/>
    </row>
    <row r="65" spans="1:44" ht="33.75" customHeight="1">
      <c r="A65" s="1" t="s">
        <v>106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0" t="s">
        <v>49</v>
      </c>
      <c r="Q65" s="14" t="s">
        <v>50</v>
      </c>
      <c r="R65" s="1"/>
      <c r="S65" s="1"/>
      <c r="T65" s="16">
        <v>32051.98</v>
      </c>
      <c r="U65" s="16"/>
      <c r="V65" s="16"/>
      <c r="W65" s="16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>
        <v>31193.12</v>
      </c>
      <c r="AJ65" s="16"/>
      <c r="AK65" s="16"/>
      <c r="AL65" s="16"/>
      <c r="AM65" s="16"/>
      <c r="AN65" s="16">
        <v>31843.12</v>
      </c>
      <c r="AO65" s="16"/>
      <c r="AP65" s="16"/>
      <c r="AQ65" s="16"/>
      <c r="AR65" s="16"/>
    </row>
    <row r="66" spans="1:44" ht="33.75" customHeight="1">
      <c r="A66" s="1" t="s">
        <v>106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0" t="s">
        <v>107</v>
      </c>
      <c r="Q66" s="14" t="s">
        <v>108</v>
      </c>
      <c r="R66" s="1"/>
      <c r="S66" s="1"/>
      <c r="T66" s="16"/>
      <c r="U66" s="16"/>
      <c r="V66" s="16"/>
      <c r="W66" s="1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>
        <v>222.98</v>
      </c>
      <c r="AJ66" s="16"/>
      <c r="AK66" s="16"/>
      <c r="AL66" s="16"/>
      <c r="AM66" s="16"/>
      <c r="AN66" s="16">
        <v>576.98</v>
      </c>
      <c r="AO66" s="16"/>
      <c r="AP66" s="16"/>
      <c r="AQ66" s="16"/>
      <c r="AR66" s="16"/>
    </row>
    <row r="67" spans="1:44" ht="51" customHeight="1">
      <c r="A67" s="1" t="s">
        <v>110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0" t="s">
        <v>109</v>
      </c>
      <c r="Q67" s="14"/>
      <c r="R67" s="1"/>
      <c r="S67" s="1"/>
      <c r="T67" s="16">
        <v>2797.24</v>
      </c>
      <c r="U67" s="16"/>
      <c r="V67" s="16">
        <v>1395.43</v>
      </c>
      <c r="W67" s="16">
        <v>941.81</v>
      </c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1:44" ht="33.75" customHeight="1">
      <c r="A68" s="1" t="s">
        <v>112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0" t="s">
        <v>111</v>
      </c>
      <c r="Q68" s="14"/>
      <c r="R68" s="1"/>
      <c r="S68" s="1"/>
      <c r="T68" s="16">
        <v>260</v>
      </c>
      <c r="U68" s="16"/>
      <c r="V68" s="16"/>
      <c r="W68" s="16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ht="33.75" customHeight="1">
      <c r="A69" s="1" t="s">
        <v>112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0" t="s">
        <v>49</v>
      </c>
      <c r="Q69" s="14" t="s">
        <v>50</v>
      </c>
      <c r="R69" s="1"/>
      <c r="S69" s="1"/>
      <c r="T69" s="16">
        <v>48.26</v>
      </c>
      <c r="U69" s="16"/>
      <c r="V69" s="16"/>
      <c r="W69" s="16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1:44" ht="33.75" customHeight="1">
      <c r="A70" s="1" t="s">
        <v>112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0" t="s">
        <v>107</v>
      </c>
      <c r="Q70" s="14" t="s">
        <v>108</v>
      </c>
      <c r="R70" s="1"/>
      <c r="S70" s="1"/>
      <c r="T70" s="16">
        <v>211.74</v>
      </c>
      <c r="U70" s="16"/>
      <c r="V70" s="16"/>
      <c r="W70" s="16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ht="33.75" customHeight="1">
      <c r="A71" s="1" t="s">
        <v>114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0" t="s">
        <v>113</v>
      </c>
      <c r="Q71" s="14"/>
      <c r="R71" s="1"/>
      <c r="S71" s="1"/>
      <c r="T71" s="16">
        <v>200</v>
      </c>
      <c r="U71" s="16"/>
      <c r="V71" s="16"/>
      <c r="W71" s="16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ht="33.75" customHeight="1">
      <c r="A72" s="1" t="s">
        <v>114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0" t="s">
        <v>49</v>
      </c>
      <c r="Q72" s="14" t="s">
        <v>50</v>
      </c>
      <c r="R72" s="1"/>
      <c r="S72" s="1"/>
      <c r="T72" s="16">
        <v>199.69</v>
      </c>
      <c r="U72" s="16"/>
      <c r="V72" s="16"/>
      <c r="W72" s="16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ht="33.75" customHeight="1">
      <c r="A73" s="1" t="s">
        <v>114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0" t="s">
        <v>107</v>
      </c>
      <c r="Q73" s="14" t="s">
        <v>108</v>
      </c>
      <c r="R73" s="1"/>
      <c r="S73" s="1"/>
      <c r="T73" s="16">
        <v>0.31</v>
      </c>
      <c r="U73" s="16"/>
      <c r="V73" s="16"/>
      <c r="W73" s="16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pans="1:44" ht="51" customHeight="1">
      <c r="A74" s="1" t="s">
        <v>116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0" t="s">
        <v>115</v>
      </c>
      <c r="Q74" s="14"/>
      <c r="R74" s="1"/>
      <c r="S74" s="1"/>
      <c r="T74" s="16">
        <v>1131.28</v>
      </c>
      <c r="U74" s="16"/>
      <c r="V74" s="16">
        <v>848.46</v>
      </c>
      <c r="W74" s="16">
        <v>282.82</v>
      </c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M74" s="16"/>
      <c r="AN74" s="16"/>
      <c r="AO74" s="16"/>
      <c r="AP74" s="16"/>
      <c r="AQ74" s="16"/>
      <c r="AR74" s="16"/>
    </row>
    <row r="75" spans="1:44" ht="33.75" customHeight="1">
      <c r="A75" s="1" t="s">
        <v>116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0" t="s">
        <v>49</v>
      </c>
      <c r="Q75" s="14" t="s">
        <v>50</v>
      </c>
      <c r="R75" s="1"/>
      <c r="S75" s="1"/>
      <c r="T75" s="16">
        <v>1131.28</v>
      </c>
      <c r="U75" s="16"/>
      <c r="V75" s="16">
        <v>848.46</v>
      </c>
      <c r="W75" s="16">
        <v>282.82</v>
      </c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1:44" ht="33.75" customHeight="1">
      <c r="A76" s="1" t="s">
        <v>118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0" t="s">
        <v>117</v>
      </c>
      <c r="Q76" s="14"/>
      <c r="R76" s="1"/>
      <c r="S76" s="1"/>
      <c r="T76" s="16">
        <v>1205.96</v>
      </c>
      <c r="U76" s="16"/>
      <c r="V76" s="16">
        <v>546.96</v>
      </c>
      <c r="W76" s="16">
        <v>658.99</v>
      </c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M76" s="16"/>
      <c r="AN76" s="16"/>
      <c r="AO76" s="16"/>
      <c r="AP76" s="16"/>
      <c r="AQ76" s="16"/>
      <c r="AR76" s="16"/>
    </row>
    <row r="77" spans="1:44" ht="33.75" customHeight="1">
      <c r="A77" s="1" t="s">
        <v>118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0" t="s">
        <v>49</v>
      </c>
      <c r="Q77" s="14" t="s">
        <v>50</v>
      </c>
      <c r="R77" s="1"/>
      <c r="S77" s="1"/>
      <c r="T77" s="16">
        <v>1205.96</v>
      </c>
      <c r="U77" s="16"/>
      <c r="V77" s="16">
        <v>546.96</v>
      </c>
      <c r="W77" s="16">
        <v>658.99</v>
      </c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pans="1:44" ht="33.75" customHeight="1">
      <c r="A78" s="1" t="s">
        <v>120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0" t="s">
        <v>119</v>
      </c>
      <c r="Q78" s="14"/>
      <c r="R78" s="1"/>
      <c r="S78" s="1"/>
      <c r="T78" s="16">
        <v>74806.3</v>
      </c>
      <c r="U78" s="16"/>
      <c r="V78" s="16">
        <v>68989.6</v>
      </c>
      <c r="W78" s="16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>
        <v>74760.3</v>
      </c>
      <c r="AJ78" s="16"/>
      <c r="AK78" s="16">
        <v>69865.15</v>
      </c>
      <c r="AL78" s="16"/>
      <c r="AM78" s="16"/>
      <c r="AN78" s="16">
        <v>74193.7</v>
      </c>
      <c r="AO78" s="16"/>
      <c r="AP78" s="16">
        <v>69298.55</v>
      </c>
      <c r="AQ78" s="16"/>
      <c r="AR78" s="16"/>
    </row>
    <row r="79" spans="1:44" ht="33.75" customHeight="1">
      <c r="A79" s="1" t="s">
        <v>122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0" t="s">
        <v>121</v>
      </c>
      <c r="Q79" s="14"/>
      <c r="R79" s="1"/>
      <c r="S79" s="1"/>
      <c r="T79" s="16">
        <v>74806.3</v>
      </c>
      <c r="U79" s="16"/>
      <c r="V79" s="16">
        <v>68989.6</v>
      </c>
      <c r="W79" s="16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>
        <v>74760.3</v>
      </c>
      <c r="AJ79" s="16"/>
      <c r="AK79" s="16">
        <v>69865.15</v>
      </c>
      <c r="AL79" s="16"/>
      <c r="AM79" s="16"/>
      <c r="AN79" s="16">
        <v>74193.7</v>
      </c>
      <c r="AO79" s="16"/>
      <c r="AP79" s="16">
        <v>69298.55</v>
      </c>
      <c r="AQ79" s="16"/>
      <c r="AR79" s="16"/>
    </row>
    <row r="80" spans="1:44" ht="33.75" customHeight="1">
      <c r="A80" s="1" t="s">
        <v>122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" t="s">
        <v>123</v>
      </c>
      <c r="Q80" s="14" t="s">
        <v>124</v>
      </c>
      <c r="R80" s="1"/>
      <c r="S80" s="1"/>
      <c r="T80" s="16">
        <v>100</v>
      </c>
      <c r="U80" s="16"/>
      <c r="V80" s="16"/>
      <c r="W80" s="16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M80" s="16"/>
      <c r="AN80" s="16"/>
      <c r="AO80" s="16"/>
      <c r="AP80" s="16"/>
      <c r="AQ80" s="16"/>
      <c r="AR80" s="16"/>
    </row>
    <row r="81" spans="1:44" ht="33.75" customHeight="1">
      <c r="A81" s="1" t="s">
        <v>122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" t="s">
        <v>49</v>
      </c>
      <c r="Q81" s="14" t="s">
        <v>50</v>
      </c>
      <c r="R81" s="1"/>
      <c r="S81" s="1"/>
      <c r="T81" s="16">
        <v>74706.3</v>
      </c>
      <c r="U81" s="16"/>
      <c r="V81" s="16">
        <v>68989.6</v>
      </c>
      <c r="W81" s="16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>
        <v>67836.44</v>
      </c>
      <c r="AJ81" s="16"/>
      <c r="AK81" s="16">
        <v>62941.29</v>
      </c>
      <c r="AL81" s="16"/>
      <c r="AM81" s="16"/>
      <c r="AN81" s="16">
        <v>67269.84</v>
      </c>
      <c r="AO81" s="16"/>
      <c r="AP81" s="16">
        <v>62374.69</v>
      </c>
      <c r="AQ81" s="16"/>
      <c r="AR81" s="16"/>
    </row>
    <row r="82" spans="1:44" ht="33.75" customHeight="1">
      <c r="A82" s="1" t="s">
        <v>122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0" t="s">
        <v>107</v>
      </c>
      <c r="Q82" s="14" t="s">
        <v>108</v>
      </c>
      <c r="R82" s="1"/>
      <c r="S82" s="1"/>
      <c r="T82" s="16"/>
      <c r="U82" s="16"/>
      <c r="V82" s="16"/>
      <c r="W82" s="16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>
        <v>6923.86</v>
      </c>
      <c r="AJ82" s="16"/>
      <c r="AK82" s="16">
        <v>6923.86</v>
      </c>
      <c r="AL82" s="16"/>
      <c r="AM82" s="16"/>
      <c r="AN82" s="16">
        <v>6923.86</v>
      </c>
      <c r="AO82" s="16"/>
      <c r="AP82" s="16">
        <v>6923.86</v>
      </c>
      <c r="AQ82" s="16"/>
      <c r="AR82" s="16"/>
    </row>
    <row r="83" spans="1:44" ht="33.75" customHeight="1">
      <c r="A83" s="1" t="s">
        <v>126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0" t="s">
        <v>125</v>
      </c>
      <c r="Q83" s="14"/>
      <c r="R83" s="1"/>
      <c r="S83" s="1"/>
      <c r="T83" s="16">
        <v>2241.92</v>
      </c>
      <c r="U83" s="16"/>
      <c r="V83" s="16">
        <v>2162.41</v>
      </c>
      <c r="W83" s="16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>
        <v>520</v>
      </c>
      <c r="AJ83" s="16"/>
      <c r="AK83" s="16">
        <v>520</v>
      </c>
      <c r="AL83" s="16"/>
      <c r="AM83" s="16"/>
      <c r="AN83" s="16"/>
      <c r="AO83" s="16"/>
      <c r="AP83" s="16"/>
      <c r="AQ83" s="16"/>
      <c r="AR83" s="16"/>
    </row>
    <row r="84" spans="1:44" ht="33.75" customHeight="1">
      <c r="A84" s="1" t="s">
        <v>128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0" t="s">
        <v>127</v>
      </c>
      <c r="Q84" s="14"/>
      <c r="R84" s="1"/>
      <c r="S84" s="1"/>
      <c r="T84" s="16">
        <v>1171</v>
      </c>
      <c r="U84" s="16"/>
      <c r="V84" s="16">
        <v>1171</v>
      </c>
      <c r="W84" s="16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1:44" ht="33.75" customHeight="1">
      <c r="A85" s="1" t="s">
        <v>128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0" t="s">
        <v>49</v>
      </c>
      <c r="Q85" s="14" t="s">
        <v>50</v>
      </c>
      <c r="R85" s="1"/>
      <c r="S85" s="1"/>
      <c r="T85" s="16">
        <v>1171</v>
      </c>
      <c r="U85" s="16"/>
      <c r="V85" s="16">
        <v>1171</v>
      </c>
      <c r="W85" s="16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pans="1:44" ht="68.25" customHeight="1">
      <c r="A86" s="1" t="s">
        <v>130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0" t="s">
        <v>129</v>
      </c>
      <c r="Q86" s="14"/>
      <c r="R86" s="1"/>
      <c r="S86" s="1"/>
      <c r="T86" s="16">
        <v>271.41</v>
      </c>
      <c r="U86" s="16"/>
      <c r="V86" s="16">
        <v>271.41</v>
      </c>
      <c r="W86" s="1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1:44" ht="33.75" customHeight="1">
      <c r="A87" s="1" t="s">
        <v>130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0" t="s">
        <v>49</v>
      </c>
      <c r="Q87" s="14" t="s">
        <v>50</v>
      </c>
      <c r="R87" s="1"/>
      <c r="S87" s="1"/>
      <c r="T87" s="16">
        <v>271.41</v>
      </c>
      <c r="U87" s="16"/>
      <c r="V87" s="16">
        <v>271.41</v>
      </c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1:44" ht="33.75" customHeight="1">
      <c r="A88" s="1" t="s">
        <v>132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0" t="s">
        <v>131</v>
      </c>
      <c r="Q88" s="14"/>
      <c r="R88" s="1"/>
      <c r="S88" s="1"/>
      <c r="T88" s="16">
        <v>32</v>
      </c>
      <c r="U88" s="16"/>
      <c r="V88" s="16"/>
      <c r="W88" s="16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6"/>
      <c r="AM88" s="16"/>
      <c r="AN88" s="16"/>
      <c r="AO88" s="16"/>
      <c r="AP88" s="16"/>
      <c r="AQ88" s="16"/>
      <c r="AR88" s="16"/>
    </row>
    <row r="89" spans="1:44" ht="33.75" customHeight="1">
      <c r="A89" s="1" t="s">
        <v>132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0" t="s">
        <v>49</v>
      </c>
      <c r="Q89" s="14" t="s">
        <v>50</v>
      </c>
      <c r="R89" s="1"/>
      <c r="S89" s="1"/>
      <c r="T89" s="16">
        <v>32</v>
      </c>
      <c r="U89" s="16"/>
      <c r="V89" s="16"/>
      <c r="W89" s="16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6"/>
      <c r="AM89" s="16"/>
      <c r="AN89" s="16"/>
      <c r="AO89" s="16"/>
      <c r="AP89" s="16"/>
      <c r="AQ89" s="16"/>
      <c r="AR89" s="16"/>
    </row>
    <row r="90" spans="1:44" ht="33.75" customHeight="1">
      <c r="A90" s="1" t="s">
        <v>134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0" t="s">
        <v>133</v>
      </c>
      <c r="Q90" s="14"/>
      <c r="R90" s="1"/>
      <c r="S90" s="1"/>
      <c r="T90" s="16">
        <v>47.51</v>
      </c>
      <c r="U90" s="16"/>
      <c r="V90" s="16"/>
      <c r="W90" s="16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6"/>
      <c r="AM90" s="16"/>
      <c r="AN90" s="16"/>
      <c r="AO90" s="16"/>
      <c r="AP90" s="16"/>
      <c r="AQ90" s="16"/>
      <c r="AR90" s="16"/>
    </row>
    <row r="91" spans="1:44" ht="33.75" customHeight="1">
      <c r="A91" s="1" t="s">
        <v>134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0" t="s">
        <v>49</v>
      </c>
      <c r="Q91" s="14" t="s">
        <v>50</v>
      </c>
      <c r="R91" s="1"/>
      <c r="S91" s="1"/>
      <c r="T91" s="16">
        <v>47.51</v>
      </c>
      <c r="U91" s="16"/>
      <c r="V91" s="16"/>
      <c r="W91" s="16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6"/>
      <c r="AM91" s="16"/>
      <c r="AN91" s="16"/>
      <c r="AO91" s="16"/>
      <c r="AP91" s="16"/>
      <c r="AQ91" s="16"/>
      <c r="AR91" s="16"/>
    </row>
    <row r="92" spans="1:44" ht="68.25" customHeight="1">
      <c r="A92" s="1" t="s">
        <v>136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0" t="s">
        <v>135</v>
      </c>
      <c r="Q92" s="14"/>
      <c r="R92" s="1"/>
      <c r="S92" s="1"/>
      <c r="T92" s="16">
        <v>720</v>
      </c>
      <c r="U92" s="16"/>
      <c r="V92" s="16">
        <v>720</v>
      </c>
      <c r="W92" s="16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>
        <v>520</v>
      </c>
      <c r="AJ92" s="16"/>
      <c r="AK92" s="16">
        <v>520</v>
      </c>
      <c r="AL92" s="16"/>
      <c r="AM92" s="16"/>
      <c r="AN92" s="16"/>
      <c r="AO92" s="16"/>
      <c r="AP92" s="16"/>
      <c r="AQ92" s="16"/>
      <c r="AR92" s="16"/>
    </row>
    <row r="93" spans="1:44" ht="33.75" customHeight="1">
      <c r="A93" s="1" t="s">
        <v>136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0" t="s">
        <v>49</v>
      </c>
      <c r="Q93" s="14" t="s">
        <v>50</v>
      </c>
      <c r="R93" s="1"/>
      <c r="S93" s="1"/>
      <c r="T93" s="16">
        <v>720</v>
      </c>
      <c r="U93" s="16"/>
      <c r="V93" s="16">
        <v>720</v>
      </c>
      <c r="W93" s="16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>
        <v>520</v>
      </c>
      <c r="AJ93" s="16"/>
      <c r="AK93" s="16">
        <v>520</v>
      </c>
      <c r="AL93" s="16"/>
      <c r="AM93" s="16"/>
      <c r="AN93" s="16"/>
      <c r="AO93" s="16"/>
      <c r="AP93" s="16"/>
      <c r="AQ93" s="16"/>
      <c r="AR93" s="16"/>
    </row>
    <row r="94" spans="1:44" ht="51" customHeight="1">
      <c r="A94" s="1" t="s">
        <v>138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0" t="s">
        <v>137</v>
      </c>
      <c r="Q94" s="14"/>
      <c r="R94" s="1"/>
      <c r="S94" s="1"/>
      <c r="T94" s="16">
        <v>218236.71</v>
      </c>
      <c r="U94" s="16">
        <v>7027.5</v>
      </c>
      <c r="V94" s="16">
        <v>160585.63</v>
      </c>
      <c r="W94" s="16">
        <v>3633.7</v>
      </c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>
        <v>197835.64</v>
      </c>
      <c r="AJ94" s="16">
        <v>12128.1</v>
      </c>
      <c r="AK94" s="16">
        <v>155083.8</v>
      </c>
      <c r="AL94" s="16">
        <v>456.1</v>
      </c>
      <c r="AM94" s="16"/>
      <c r="AN94" s="16">
        <v>201602.4</v>
      </c>
      <c r="AO94" s="16">
        <v>12128.1</v>
      </c>
      <c r="AP94" s="16">
        <v>158895.2</v>
      </c>
      <c r="AQ94" s="16">
        <v>456.1</v>
      </c>
      <c r="AR94" s="16"/>
    </row>
    <row r="95" spans="1:44" ht="85.5" customHeight="1">
      <c r="A95" s="1" t="s">
        <v>140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0" t="s">
        <v>139</v>
      </c>
      <c r="Q95" s="14"/>
      <c r="R95" s="1"/>
      <c r="S95" s="1"/>
      <c r="T95" s="16">
        <v>35126.59</v>
      </c>
      <c r="U95" s="16"/>
      <c r="V95" s="16"/>
      <c r="W95" s="16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>
        <v>30167.64</v>
      </c>
      <c r="AJ95" s="16"/>
      <c r="AK95" s="16"/>
      <c r="AL95" s="16"/>
      <c r="AM95" s="16"/>
      <c r="AN95" s="16">
        <v>30123</v>
      </c>
      <c r="AO95" s="16"/>
      <c r="AP95" s="16"/>
      <c r="AQ95" s="16"/>
      <c r="AR95" s="16"/>
    </row>
    <row r="96" spans="1:44" ht="33.75" customHeight="1">
      <c r="A96" s="1" t="s">
        <v>141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0" t="s">
        <v>47</v>
      </c>
      <c r="Q96" s="14"/>
      <c r="R96" s="1"/>
      <c r="S96" s="1"/>
      <c r="T96" s="16">
        <v>35126.59</v>
      </c>
      <c r="U96" s="16"/>
      <c r="V96" s="16"/>
      <c r="W96" s="1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>
        <v>30167.64</v>
      </c>
      <c r="AJ96" s="16"/>
      <c r="AK96" s="16"/>
      <c r="AL96" s="16"/>
      <c r="AM96" s="16"/>
      <c r="AN96" s="16">
        <v>30123</v>
      </c>
      <c r="AO96" s="16"/>
      <c r="AP96" s="16"/>
      <c r="AQ96" s="16"/>
      <c r="AR96" s="16"/>
    </row>
    <row r="97" spans="1:44" ht="33.75" customHeight="1">
      <c r="A97" s="1" t="s">
        <v>141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0" t="s">
        <v>49</v>
      </c>
      <c r="Q97" s="14" t="s">
        <v>50</v>
      </c>
      <c r="R97" s="1"/>
      <c r="S97" s="1"/>
      <c r="T97" s="16">
        <v>35126.59</v>
      </c>
      <c r="U97" s="16"/>
      <c r="V97" s="16"/>
      <c r="W97" s="16"/>
      <c r="X97" s="1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>
        <v>30167.64</v>
      </c>
      <c r="AJ97" s="16"/>
      <c r="AK97" s="16"/>
      <c r="AL97" s="16"/>
      <c r="AM97" s="16"/>
      <c r="AN97" s="16">
        <v>30123</v>
      </c>
      <c r="AO97" s="16"/>
      <c r="AP97" s="16"/>
      <c r="AQ97" s="16"/>
      <c r="AR97" s="16"/>
    </row>
    <row r="98" spans="1:44" ht="33.75" customHeight="1">
      <c r="A98" s="1" t="s">
        <v>143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0" t="s">
        <v>142</v>
      </c>
      <c r="Q98" s="14"/>
      <c r="R98" s="1"/>
      <c r="S98" s="1"/>
      <c r="T98" s="16">
        <v>11650.63</v>
      </c>
      <c r="U98" s="16"/>
      <c r="V98" s="16">
        <v>7058.24</v>
      </c>
      <c r="W98" s="16">
        <v>3177.6</v>
      </c>
      <c r="X98" s="16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6"/>
      <c r="AM98" s="16"/>
      <c r="AN98" s="16"/>
      <c r="AO98" s="16"/>
      <c r="AP98" s="16"/>
      <c r="AQ98" s="16"/>
      <c r="AR98" s="16"/>
    </row>
    <row r="99" spans="1:44" ht="33.75" customHeight="1">
      <c r="A99" s="1" t="s">
        <v>145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0" t="s">
        <v>144</v>
      </c>
      <c r="Q99" s="14"/>
      <c r="R99" s="1"/>
      <c r="S99" s="1"/>
      <c r="T99" s="16">
        <v>570</v>
      </c>
      <c r="U99" s="16"/>
      <c r="V99" s="16"/>
      <c r="W99" s="16"/>
      <c r="X99" s="1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6"/>
      <c r="AM99" s="16"/>
      <c r="AN99" s="16"/>
      <c r="AO99" s="16"/>
      <c r="AP99" s="16"/>
      <c r="AQ99" s="16"/>
      <c r="AR99" s="16"/>
    </row>
    <row r="100" spans="1:44" ht="33.75" customHeight="1">
      <c r="A100" s="1" t="s">
        <v>145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0" t="s">
        <v>49</v>
      </c>
      <c r="Q100" s="14" t="s">
        <v>50</v>
      </c>
      <c r="R100" s="1"/>
      <c r="S100" s="1"/>
      <c r="T100" s="16">
        <v>426.68</v>
      </c>
      <c r="U100" s="16"/>
      <c r="V100" s="16"/>
      <c r="W100" s="16"/>
      <c r="X100" s="16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</row>
    <row r="101" spans="1:44" ht="33.75" customHeight="1">
      <c r="A101" s="1" t="s">
        <v>145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0" t="s">
        <v>107</v>
      </c>
      <c r="Q101" s="14" t="s">
        <v>108</v>
      </c>
      <c r="R101" s="1"/>
      <c r="S101" s="1"/>
      <c r="T101" s="16">
        <v>143.32</v>
      </c>
      <c r="U101" s="16"/>
      <c r="V101" s="16"/>
      <c r="W101" s="16"/>
      <c r="X101" s="16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</row>
    <row r="102" spans="1:44" ht="33.75" customHeight="1">
      <c r="A102" s="1" t="s">
        <v>147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0" t="s">
        <v>146</v>
      </c>
      <c r="Q102" s="14"/>
      <c r="R102" s="1"/>
      <c r="S102" s="1"/>
      <c r="T102" s="16">
        <v>844.79</v>
      </c>
      <c r="U102" s="16"/>
      <c r="V102" s="16"/>
      <c r="W102" s="16"/>
      <c r="X102" s="16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</row>
    <row r="103" spans="1:44" ht="33.75" customHeight="1">
      <c r="A103" s="1" t="s">
        <v>147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0" t="s">
        <v>49</v>
      </c>
      <c r="Q103" s="14" t="s">
        <v>50</v>
      </c>
      <c r="R103" s="1"/>
      <c r="S103" s="1"/>
      <c r="T103" s="16">
        <v>844.79</v>
      </c>
      <c r="U103" s="16"/>
      <c r="V103" s="16"/>
      <c r="W103" s="16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</row>
    <row r="104" spans="1:44" ht="33.75" customHeight="1">
      <c r="A104" s="1" t="s">
        <v>862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0" t="s">
        <v>861</v>
      </c>
      <c r="Q104" s="14"/>
      <c r="R104" s="1"/>
      <c r="S104" s="1"/>
      <c r="T104" s="16">
        <v>100</v>
      </c>
      <c r="U104" s="16"/>
      <c r="V104" s="16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pans="1:44" ht="33.75" customHeight="1">
      <c r="A105" s="1" t="s">
        <v>862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0" t="s">
        <v>49</v>
      </c>
      <c r="Q105" s="14" t="s">
        <v>50</v>
      </c>
      <c r="R105" s="1"/>
      <c r="S105" s="1"/>
      <c r="T105" s="16">
        <v>100</v>
      </c>
      <c r="U105" s="16"/>
      <c r="V105" s="16"/>
      <c r="W105" s="16"/>
      <c r="X105" s="16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</row>
    <row r="106" spans="1:44" ht="51" customHeight="1">
      <c r="A106" s="1" t="s">
        <v>148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0" t="s">
        <v>115</v>
      </c>
      <c r="Q106" s="14"/>
      <c r="R106" s="1"/>
      <c r="S106" s="1"/>
      <c r="T106" s="16">
        <v>8000.31</v>
      </c>
      <c r="U106" s="16"/>
      <c r="V106" s="16">
        <v>5990.48</v>
      </c>
      <c r="W106" s="16">
        <v>2109.83</v>
      </c>
      <c r="X106" s="16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pans="1:44" ht="33.75" customHeight="1">
      <c r="A107" s="1" t="s">
        <v>148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0" t="s">
        <v>49</v>
      </c>
      <c r="Q107" s="14" t="s">
        <v>50</v>
      </c>
      <c r="R107" s="1"/>
      <c r="S107" s="1"/>
      <c r="T107" s="16">
        <v>7987.3</v>
      </c>
      <c r="U107" s="16"/>
      <c r="V107" s="16">
        <v>5990.48</v>
      </c>
      <c r="W107" s="16">
        <v>2021.83</v>
      </c>
      <c r="X107" s="16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pans="1:44" ht="33.75" customHeight="1">
      <c r="A108" s="1" t="s">
        <v>148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0" t="s">
        <v>107</v>
      </c>
      <c r="Q108" s="14" t="s">
        <v>108</v>
      </c>
      <c r="R108" s="1"/>
      <c r="S108" s="1"/>
      <c r="T108" s="16">
        <v>13.01</v>
      </c>
      <c r="U108" s="16"/>
      <c r="V108" s="16"/>
      <c r="W108" s="16">
        <v>88.01</v>
      </c>
      <c r="X108" s="1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pans="1:44" ht="33.75" customHeight="1">
      <c r="A109" s="1" t="s">
        <v>149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0" t="s">
        <v>117</v>
      </c>
      <c r="Q109" s="14"/>
      <c r="R109" s="1"/>
      <c r="S109" s="1"/>
      <c r="T109" s="16">
        <v>2135.53</v>
      </c>
      <c r="U109" s="16"/>
      <c r="V109" s="16">
        <v>1067.77</v>
      </c>
      <c r="W109" s="16">
        <v>1067.77</v>
      </c>
      <c r="X109" s="16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pans="1:44" ht="33.75" customHeight="1">
      <c r="A110" s="1" t="s">
        <v>149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0" t="s">
        <v>49</v>
      </c>
      <c r="Q110" s="14" t="s">
        <v>50</v>
      </c>
      <c r="R110" s="1"/>
      <c r="S110" s="1"/>
      <c r="T110" s="16">
        <v>2135.53</v>
      </c>
      <c r="U110" s="16"/>
      <c r="V110" s="16">
        <v>1067.77</v>
      </c>
      <c r="W110" s="16">
        <v>1067.77</v>
      </c>
      <c r="X110" s="1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  <row r="111" spans="1:44" ht="33.75" customHeight="1">
      <c r="A111" s="1" t="s">
        <v>150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0" t="s">
        <v>119</v>
      </c>
      <c r="Q111" s="14"/>
      <c r="R111" s="1"/>
      <c r="S111" s="1"/>
      <c r="T111" s="16">
        <v>153918.2</v>
      </c>
      <c r="U111" s="16"/>
      <c r="V111" s="16">
        <v>143469.7</v>
      </c>
      <c r="W111" s="16"/>
      <c r="X111" s="1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>
        <v>149458.9</v>
      </c>
      <c r="AJ111" s="16"/>
      <c r="AK111" s="16">
        <v>149458.9</v>
      </c>
      <c r="AL111" s="16"/>
      <c r="AM111" s="16"/>
      <c r="AN111" s="16">
        <v>153270</v>
      </c>
      <c r="AO111" s="16"/>
      <c r="AP111" s="16">
        <v>153270</v>
      </c>
      <c r="AQ111" s="16"/>
      <c r="AR111" s="16"/>
    </row>
    <row r="112" spans="1:44" ht="33.75" customHeight="1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0" t="s">
        <v>121</v>
      </c>
      <c r="Q112" s="14"/>
      <c r="R112" s="1"/>
      <c r="S112" s="1"/>
      <c r="T112" s="16">
        <v>153918.2</v>
      </c>
      <c r="U112" s="16"/>
      <c r="V112" s="16">
        <v>143469.7</v>
      </c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>
        <v>149458.9</v>
      </c>
      <c r="AJ112" s="16"/>
      <c r="AK112" s="16">
        <v>149458.9</v>
      </c>
      <c r="AL112" s="16"/>
      <c r="AM112" s="16"/>
      <c r="AN112" s="16">
        <v>153270</v>
      </c>
      <c r="AO112" s="16"/>
      <c r="AP112" s="16">
        <v>153270</v>
      </c>
      <c r="AQ112" s="16"/>
      <c r="AR112" s="16"/>
    </row>
    <row r="113" spans="1:44" ht="33.75" customHeight="1">
      <c r="A113" s="1" t="s">
        <v>151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0" t="s">
        <v>49</v>
      </c>
      <c r="Q113" s="14" t="s">
        <v>50</v>
      </c>
      <c r="R113" s="1"/>
      <c r="S113" s="1"/>
      <c r="T113" s="16">
        <v>152897.25</v>
      </c>
      <c r="U113" s="16"/>
      <c r="V113" s="16">
        <v>142448.75</v>
      </c>
      <c r="W113" s="16"/>
      <c r="X113" s="16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>
        <v>148007.13</v>
      </c>
      <c r="AJ113" s="16"/>
      <c r="AK113" s="16">
        <v>148007.13</v>
      </c>
      <c r="AL113" s="16"/>
      <c r="AM113" s="16"/>
      <c r="AN113" s="16">
        <v>148395.23</v>
      </c>
      <c r="AO113" s="16"/>
      <c r="AP113" s="16">
        <v>148395.23</v>
      </c>
      <c r="AQ113" s="16"/>
      <c r="AR113" s="16"/>
    </row>
    <row r="114" spans="1:44" ht="33.75" customHeight="1">
      <c r="A114" s="1" t="s">
        <v>151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0" t="s">
        <v>107</v>
      </c>
      <c r="Q114" s="14" t="s">
        <v>108</v>
      </c>
      <c r="R114" s="1"/>
      <c r="S114" s="1"/>
      <c r="T114" s="16">
        <v>1020.95</v>
      </c>
      <c r="U114" s="16"/>
      <c r="V114" s="16">
        <v>1020.95</v>
      </c>
      <c r="W114" s="16"/>
      <c r="X114" s="1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>
        <v>1451.77</v>
      </c>
      <c r="AJ114" s="16"/>
      <c r="AK114" s="16">
        <v>1451.77</v>
      </c>
      <c r="AL114" s="16"/>
      <c r="AM114" s="16"/>
      <c r="AN114" s="16">
        <v>4874.77</v>
      </c>
      <c r="AO114" s="16"/>
      <c r="AP114" s="16">
        <v>4874.77</v>
      </c>
      <c r="AQ114" s="16"/>
      <c r="AR114" s="16"/>
    </row>
    <row r="115" spans="1:44" ht="204.75" customHeight="1">
      <c r="A115" s="1" t="s">
        <v>153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 t="s">
        <v>152</v>
      </c>
      <c r="Q115" s="14"/>
      <c r="R115" s="1"/>
      <c r="S115" s="1"/>
      <c r="T115" s="16">
        <v>6080.7</v>
      </c>
      <c r="U115" s="16"/>
      <c r="V115" s="16">
        <v>5624.6</v>
      </c>
      <c r="W115" s="16">
        <v>456.1</v>
      </c>
      <c r="X115" s="1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>
        <v>6081</v>
      </c>
      <c r="AJ115" s="16"/>
      <c r="AK115" s="16">
        <v>5624.9</v>
      </c>
      <c r="AL115" s="16">
        <v>456.1</v>
      </c>
      <c r="AM115" s="16"/>
      <c r="AN115" s="16">
        <v>6081.3</v>
      </c>
      <c r="AO115" s="16"/>
      <c r="AP115" s="16">
        <v>5625.2</v>
      </c>
      <c r="AQ115" s="16">
        <v>456.1</v>
      </c>
      <c r="AR115" s="16"/>
    </row>
    <row r="116" spans="1:44" ht="171" customHeight="1">
      <c r="A116" s="1" t="s">
        <v>155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 t="s">
        <v>154</v>
      </c>
      <c r="Q116" s="14"/>
      <c r="R116" s="1"/>
      <c r="S116" s="1"/>
      <c r="T116" s="16">
        <v>6080.7</v>
      </c>
      <c r="U116" s="16"/>
      <c r="V116" s="16">
        <v>5624.6</v>
      </c>
      <c r="W116" s="16">
        <v>456.1</v>
      </c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>
        <v>6081</v>
      </c>
      <c r="AJ116" s="16"/>
      <c r="AK116" s="16">
        <v>5624.9</v>
      </c>
      <c r="AL116" s="16">
        <v>456.1</v>
      </c>
      <c r="AM116" s="16"/>
      <c r="AN116" s="16">
        <v>6081.3</v>
      </c>
      <c r="AO116" s="16"/>
      <c r="AP116" s="16">
        <v>5625.2</v>
      </c>
      <c r="AQ116" s="16">
        <v>456.1</v>
      </c>
      <c r="AR116" s="16"/>
    </row>
    <row r="117" spans="1:44" ht="33.75" customHeight="1">
      <c r="A117" s="1" t="s">
        <v>155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0" t="s">
        <v>49</v>
      </c>
      <c r="Q117" s="14" t="s">
        <v>50</v>
      </c>
      <c r="R117" s="1"/>
      <c r="S117" s="1"/>
      <c r="T117" s="16">
        <v>6080.7</v>
      </c>
      <c r="U117" s="16"/>
      <c r="V117" s="16">
        <v>5624.6</v>
      </c>
      <c r="W117" s="16">
        <v>456.1</v>
      </c>
      <c r="X117" s="16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>
        <v>6081</v>
      </c>
      <c r="AJ117" s="16"/>
      <c r="AK117" s="16">
        <v>5624.9</v>
      </c>
      <c r="AL117" s="16">
        <v>456.1</v>
      </c>
      <c r="AM117" s="16"/>
      <c r="AN117" s="16">
        <v>6081.3</v>
      </c>
      <c r="AO117" s="16"/>
      <c r="AP117" s="16">
        <v>5625.2</v>
      </c>
      <c r="AQ117" s="16">
        <v>456.1</v>
      </c>
      <c r="AR117" s="16"/>
    </row>
    <row r="118" spans="1:44" ht="33.75" customHeight="1">
      <c r="A118" s="1" t="s">
        <v>157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0" t="s">
        <v>156</v>
      </c>
      <c r="Q118" s="14"/>
      <c r="R118" s="1"/>
      <c r="S118" s="1"/>
      <c r="T118" s="16">
        <v>11460.59</v>
      </c>
      <c r="U118" s="16">
        <v>7027.5</v>
      </c>
      <c r="V118" s="16">
        <v>4433.09</v>
      </c>
      <c r="W118" s="16"/>
      <c r="X118" s="16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>
        <v>12128.1</v>
      </c>
      <c r="AJ118" s="16">
        <v>12128.1</v>
      </c>
      <c r="AK118" s="16"/>
      <c r="AL118" s="16"/>
      <c r="AM118" s="16"/>
      <c r="AN118" s="16">
        <v>12128.1</v>
      </c>
      <c r="AO118" s="16">
        <v>12128.1</v>
      </c>
      <c r="AP118" s="16"/>
      <c r="AQ118" s="16"/>
      <c r="AR118" s="16"/>
    </row>
    <row r="119" spans="1:44" ht="68.25" customHeight="1">
      <c r="A119" s="1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0" t="s">
        <v>158</v>
      </c>
      <c r="Q119" s="14"/>
      <c r="R119" s="1"/>
      <c r="S119" s="1"/>
      <c r="T119" s="16">
        <v>2152.79</v>
      </c>
      <c r="U119" s="16"/>
      <c r="V119" s="16">
        <v>2152.79</v>
      </c>
      <c r="W119" s="16"/>
      <c r="X119" s="1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</row>
    <row r="120" spans="1:44" ht="33.75" customHeight="1">
      <c r="A120" s="1" t="s">
        <v>159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0" t="s">
        <v>49</v>
      </c>
      <c r="Q120" s="14" t="s">
        <v>50</v>
      </c>
      <c r="R120" s="1"/>
      <c r="S120" s="1"/>
      <c r="T120" s="16">
        <v>2152.79</v>
      </c>
      <c r="U120" s="16"/>
      <c r="V120" s="16">
        <v>2152.79</v>
      </c>
      <c r="W120" s="16"/>
      <c r="X120" s="16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</row>
    <row r="121" spans="1:44" ht="51" customHeight="1">
      <c r="A121" s="1" t="s">
        <v>1163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0" t="s">
        <v>1157</v>
      </c>
      <c r="Q121" s="14"/>
      <c r="R121" s="1"/>
      <c r="S121" s="1"/>
      <c r="T121" s="16">
        <v>4042.7</v>
      </c>
      <c r="U121" s="16">
        <v>4042.7</v>
      </c>
      <c r="V121" s="16"/>
      <c r="W121" s="16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>
        <v>12128.1</v>
      </c>
      <c r="AJ121" s="16">
        <v>12128.1</v>
      </c>
      <c r="AK121" s="16"/>
      <c r="AL121" s="16"/>
      <c r="AM121" s="16"/>
      <c r="AN121" s="16">
        <v>12128.1</v>
      </c>
      <c r="AO121" s="16">
        <v>12128.1</v>
      </c>
      <c r="AP121" s="16"/>
      <c r="AQ121" s="16"/>
      <c r="AR121" s="16"/>
    </row>
    <row r="122" spans="1:44" ht="33.75" customHeight="1">
      <c r="A122" s="1" t="s">
        <v>1163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0" t="s">
        <v>49</v>
      </c>
      <c r="Q122" s="14" t="s">
        <v>50</v>
      </c>
      <c r="R122" s="1"/>
      <c r="S122" s="1"/>
      <c r="T122" s="16">
        <v>4042.7</v>
      </c>
      <c r="U122" s="16">
        <v>4042.7</v>
      </c>
      <c r="V122" s="16"/>
      <c r="W122" s="16"/>
      <c r="X122" s="1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>
        <v>12128.1</v>
      </c>
      <c r="AJ122" s="16">
        <v>12128.1</v>
      </c>
      <c r="AK122" s="16"/>
      <c r="AL122" s="16"/>
      <c r="AM122" s="16"/>
      <c r="AN122" s="16">
        <v>12128.1</v>
      </c>
      <c r="AO122" s="16">
        <v>12128.1</v>
      </c>
      <c r="AP122" s="16"/>
      <c r="AQ122" s="16"/>
      <c r="AR122" s="16"/>
    </row>
    <row r="123" spans="1:44" ht="51" customHeight="1">
      <c r="A123" s="1" t="s">
        <v>1159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0" t="s">
        <v>1158</v>
      </c>
      <c r="Q123" s="14"/>
      <c r="R123" s="1"/>
      <c r="S123" s="1"/>
      <c r="T123" s="16">
        <v>5265.1</v>
      </c>
      <c r="U123" s="16">
        <v>2984.8</v>
      </c>
      <c r="V123" s="16">
        <v>2280.3</v>
      </c>
      <c r="W123" s="16"/>
      <c r="X123" s="16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</row>
    <row r="124" spans="1:44" ht="33.75" customHeight="1">
      <c r="A124" s="1" t="s">
        <v>1159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0" t="s">
        <v>49</v>
      </c>
      <c r="Q124" s="14" t="s">
        <v>50</v>
      </c>
      <c r="R124" s="1"/>
      <c r="S124" s="1"/>
      <c r="T124" s="16">
        <v>5265.1</v>
      </c>
      <c r="U124" s="16">
        <v>2984.8</v>
      </c>
      <c r="V124" s="16">
        <v>2280.3</v>
      </c>
      <c r="W124" s="16"/>
      <c r="X124" s="16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</row>
    <row r="125" spans="1:44" ht="33.75" customHeight="1">
      <c r="A125" s="1" t="s">
        <v>161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0" t="s">
        <v>160</v>
      </c>
      <c r="Q125" s="14"/>
      <c r="R125" s="1"/>
      <c r="S125" s="1"/>
      <c r="T125" s="16">
        <v>17579.63</v>
      </c>
      <c r="U125" s="16"/>
      <c r="V125" s="16"/>
      <c r="W125" s="16"/>
      <c r="X125" s="16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>
        <v>17052.43</v>
      </c>
      <c r="AJ125" s="16"/>
      <c r="AK125" s="16"/>
      <c r="AL125" s="16"/>
      <c r="AM125" s="16"/>
      <c r="AN125" s="16">
        <v>17572.43</v>
      </c>
      <c r="AO125" s="16"/>
      <c r="AP125" s="16"/>
      <c r="AQ125" s="16"/>
      <c r="AR125" s="16"/>
    </row>
    <row r="126" spans="1:44" ht="33.75" customHeight="1">
      <c r="A126" s="1" t="s">
        <v>163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0" t="s">
        <v>162</v>
      </c>
      <c r="Q126" s="14"/>
      <c r="R126" s="1"/>
      <c r="S126" s="1"/>
      <c r="T126" s="16">
        <v>17539.63</v>
      </c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>
        <v>17052.43</v>
      </c>
      <c r="AJ126" s="16"/>
      <c r="AK126" s="16"/>
      <c r="AL126" s="16"/>
      <c r="AM126" s="16"/>
      <c r="AN126" s="16">
        <v>17572.43</v>
      </c>
      <c r="AO126" s="16"/>
      <c r="AP126" s="16"/>
      <c r="AQ126" s="16"/>
      <c r="AR126" s="16"/>
    </row>
    <row r="127" spans="1:44" ht="33.75" customHeight="1">
      <c r="A127" s="1" t="s">
        <v>164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0" t="s">
        <v>47</v>
      </c>
      <c r="Q127" s="14"/>
      <c r="R127" s="1"/>
      <c r="S127" s="1"/>
      <c r="T127" s="16">
        <v>17539.63</v>
      </c>
      <c r="U127" s="16"/>
      <c r="V127" s="16"/>
      <c r="W127" s="16"/>
      <c r="X127" s="16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>
        <v>17052.43</v>
      </c>
      <c r="AJ127" s="16"/>
      <c r="AK127" s="16"/>
      <c r="AL127" s="16"/>
      <c r="AM127" s="16"/>
      <c r="AN127" s="16">
        <v>17572.43</v>
      </c>
      <c r="AO127" s="16"/>
      <c r="AP127" s="16"/>
      <c r="AQ127" s="16"/>
      <c r="AR127" s="16"/>
    </row>
    <row r="128" spans="1:44" ht="33.75" customHeight="1">
      <c r="A128" s="1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0" t="s">
        <v>49</v>
      </c>
      <c r="Q128" s="14" t="s">
        <v>50</v>
      </c>
      <c r="R128" s="1"/>
      <c r="S128" s="1"/>
      <c r="T128" s="16">
        <v>17539.63</v>
      </c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>
        <v>17052.43</v>
      </c>
      <c r="AJ128" s="16"/>
      <c r="AK128" s="16"/>
      <c r="AL128" s="16"/>
      <c r="AM128" s="16"/>
      <c r="AN128" s="16">
        <v>17572.43</v>
      </c>
      <c r="AO128" s="16"/>
      <c r="AP128" s="16"/>
      <c r="AQ128" s="16"/>
      <c r="AR128" s="16"/>
    </row>
    <row r="129" spans="1:44" ht="33.75" customHeight="1">
      <c r="A129" s="1" t="s">
        <v>166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0" t="s">
        <v>165</v>
      </c>
      <c r="Q129" s="14"/>
      <c r="R129" s="1"/>
      <c r="S129" s="1"/>
      <c r="T129" s="16">
        <v>40</v>
      </c>
      <c r="U129" s="16"/>
      <c r="V129" s="16"/>
      <c r="W129" s="16"/>
      <c r="X129" s="16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</row>
    <row r="130" spans="1:44" ht="33.75" customHeight="1">
      <c r="A130" s="1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0" t="s">
        <v>167</v>
      </c>
      <c r="Q130" s="14"/>
      <c r="R130" s="1"/>
      <c r="S130" s="1"/>
      <c r="T130" s="16">
        <v>40</v>
      </c>
      <c r="U130" s="16"/>
      <c r="V130" s="16"/>
      <c r="W130" s="16"/>
      <c r="X130" s="16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</row>
    <row r="131" spans="1:44" ht="33.75" customHeight="1">
      <c r="A131" s="1" t="s">
        <v>168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0" t="s">
        <v>49</v>
      </c>
      <c r="Q131" s="14" t="s">
        <v>50</v>
      </c>
      <c r="R131" s="1"/>
      <c r="S131" s="1"/>
      <c r="T131" s="16">
        <v>19.8</v>
      </c>
      <c r="U131" s="16"/>
      <c r="V131" s="16"/>
      <c r="W131" s="16"/>
      <c r="X131" s="16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</row>
    <row r="132" spans="1:44" ht="33.75" customHeight="1">
      <c r="A132" s="1" t="s">
        <v>168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0" t="s">
        <v>107</v>
      </c>
      <c r="Q132" s="14" t="s">
        <v>108</v>
      </c>
      <c r="R132" s="1"/>
      <c r="S132" s="1"/>
      <c r="T132" s="16">
        <v>20.2</v>
      </c>
      <c r="U132" s="16"/>
      <c r="V132" s="16"/>
      <c r="W132" s="16"/>
      <c r="X132" s="16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</row>
    <row r="133" spans="1:44" ht="33.75" customHeight="1">
      <c r="A133" s="1" t="s">
        <v>170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0" t="s">
        <v>169</v>
      </c>
      <c r="Q133" s="14"/>
      <c r="R133" s="1"/>
      <c r="S133" s="1"/>
      <c r="T133" s="16">
        <v>136</v>
      </c>
      <c r="U133" s="16"/>
      <c r="V133" s="16"/>
      <c r="W133" s="16"/>
      <c r="X133" s="16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>
        <v>136</v>
      </c>
      <c r="AJ133" s="16"/>
      <c r="AK133" s="16"/>
      <c r="AL133" s="16"/>
      <c r="AM133" s="16"/>
      <c r="AN133" s="16">
        <v>136</v>
      </c>
      <c r="AO133" s="16"/>
      <c r="AP133" s="16"/>
      <c r="AQ133" s="16"/>
      <c r="AR133" s="16"/>
    </row>
    <row r="134" spans="1:44" ht="33.75" customHeight="1">
      <c r="A134" s="1" t="s">
        <v>172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0" t="s">
        <v>171</v>
      </c>
      <c r="Q134" s="14"/>
      <c r="R134" s="1"/>
      <c r="S134" s="1"/>
      <c r="T134" s="16">
        <v>100</v>
      </c>
      <c r="U134" s="16"/>
      <c r="V134" s="16"/>
      <c r="W134" s="16"/>
      <c r="X134" s="16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>
        <v>100</v>
      </c>
      <c r="AJ134" s="16"/>
      <c r="AK134" s="16"/>
      <c r="AL134" s="16"/>
      <c r="AM134" s="16"/>
      <c r="AN134" s="16">
        <v>100</v>
      </c>
      <c r="AO134" s="16"/>
      <c r="AP134" s="16"/>
      <c r="AQ134" s="16"/>
      <c r="AR134" s="16"/>
    </row>
    <row r="135" spans="1:44" ht="33.75" customHeight="1">
      <c r="A135" s="1" t="s">
        <v>174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0" t="s">
        <v>173</v>
      </c>
      <c r="Q135" s="14"/>
      <c r="R135" s="1"/>
      <c r="S135" s="1"/>
      <c r="T135" s="16">
        <v>100</v>
      </c>
      <c r="U135" s="16"/>
      <c r="V135" s="16"/>
      <c r="W135" s="16"/>
      <c r="X135" s="16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>
        <v>100</v>
      </c>
      <c r="AJ135" s="16"/>
      <c r="AK135" s="16"/>
      <c r="AL135" s="16"/>
      <c r="AM135" s="16"/>
      <c r="AN135" s="16">
        <v>100</v>
      </c>
      <c r="AO135" s="16"/>
      <c r="AP135" s="16"/>
      <c r="AQ135" s="16"/>
      <c r="AR135" s="16"/>
    </row>
    <row r="136" spans="1:44" ht="33.75" customHeight="1">
      <c r="A136" s="1" t="s">
        <v>174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0" t="s">
        <v>175</v>
      </c>
      <c r="Q136" s="14" t="s">
        <v>176</v>
      </c>
      <c r="R136" s="1"/>
      <c r="S136" s="1"/>
      <c r="T136" s="16">
        <v>100</v>
      </c>
      <c r="U136" s="16"/>
      <c r="V136" s="16"/>
      <c r="W136" s="16"/>
      <c r="X136" s="16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>
        <v>100</v>
      </c>
      <c r="AJ136" s="16"/>
      <c r="AK136" s="16"/>
      <c r="AL136" s="16"/>
      <c r="AM136" s="16"/>
      <c r="AN136" s="16">
        <v>100</v>
      </c>
      <c r="AO136" s="16"/>
      <c r="AP136" s="16"/>
      <c r="AQ136" s="16"/>
      <c r="AR136" s="16"/>
    </row>
    <row r="137" spans="1:44" ht="33.75" customHeight="1">
      <c r="A137" s="1" t="s">
        <v>178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0" t="s">
        <v>177</v>
      </c>
      <c r="Q137" s="14"/>
      <c r="R137" s="1"/>
      <c r="S137" s="1"/>
      <c r="T137" s="16">
        <v>36</v>
      </c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>
        <v>36</v>
      </c>
      <c r="AJ137" s="16"/>
      <c r="AK137" s="16"/>
      <c r="AL137" s="16"/>
      <c r="AM137" s="16"/>
      <c r="AN137" s="16">
        <v>36</v>
      </c>
      <c r="AO137" s="16"/>
      <c r="AP137" s="16"/>
      <c r="AQ137" s="16"/>
      <c r="AR137" s="16"/>
    </row>
    <row r="138" spans="1:44" ht="51" customHeight="1">
      <c r="A138" s="1" t="s">
        <v>180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0" t="s">
        <v>179</v>
      </c>
      <c r="Q138" s="14"/>
      <c r="R138" s="1"/>
      <c r="S138" s="1"/>
      <c r="T138" s="16">
        <v>36</v>
      </c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>
        <v>36</v>
      </c>
      <c r="AJ138" s="16"/>
      <c r="AK138" s="16"/>
      <c r="AL138" s="16"/>
      <c r="AM138" s="16"/>
      <c r="AN138" s="16">
        <v>36</v>
      </c>
      <c r="AO138" s="16"/>
      <c r="AP138" s="16"/>
      <c r="AQ138" s="16"/>
      <c r="AR138" s="16"/>
    </row>
    <row r="139" spans="1:44" ht="33.75" customHeight="1">
      <c r="A139" s="1" t="s">
        <v>180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0" t="s">
        <v>49</v>
      </c>
      <c r="Q139" s="14" t="s">
        <v>50</v>
      </c>
      <c r="R139" s="1"/>
      <c r="S139" s="1"/>
      <c r="T139" s="16">
        <v>36</v>
      </c>
      <c r="U139" s="16"/>
      <c r="V139" s="16"/>
      <c r="W139" s="16"/>
      <c r="X139" s="16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>
        <v>36</v>
      </c>
      <c r="AJ139" s="16"/>
      <c r="AK139" s="16"/>
      <c r="AL139" s="16"/>
      <c r="AM139" s="16"/>
      <c r="AN139" s="16">
        <v>36</v>
      </c>
      <c r="AO139" s="16"/>
      <c r="AP139" s="16"/>
      <c r="AQ139" s="16"/>
      <c r="AR139" s="16"/>
    </row>
    <row r="140" spans="1:44" ht="33.75" customHeight="1">
      <c r="A140" s="1" t="s">
        <v>182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0" t="s">
        <v>181</v>
      </c>
      <c r="Q140" s="14"/>
      <c r="R140" s="1"/>
      <c r="S140" s="1"/>
      <c r="T140" s="16">
        <v>14840.45</v>
      </c>
      <c r="U140" s="16"/>
      <c r="V140" s="16">
        <v>7990.8</v>
      </c>
      <c r="W140" s="16"/>
      <c r="X140" s="16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>
        <v>15630.2</v>
      </c>
      <c r="AJ140" s="16"/>
      <c r="AK140" s="16">
        <v>7945.7</v>
      </c>
      <c r="AL140" s="16"/>
      <c r="AM140" s="16"/>
      <c r="AN140" s="16">
        <v>15728.2</v>
      </c>
      <c r="AO140" s="16"/>
      <c r="AP140" s="16">
        <v>8043.7</v>
      </c>
      <c r="AQ140" s="16"/>
      <c r="AR140" s="16"/>
    </row>
    <row r="141" spans="1:44" ht="33.75" customHeight="1">
      <c r="A141" s="1" t="s">
        <v>184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0" t="s">
        <v>183</v>
      </c>
      <c r="Q141" s="14"/>
      <c r="R141" s="1"/>
      <c r="S141" s="1"/>
      <c r="T141" s="16">
        <v>6754.5</v>
      </c>
      <c r="U141" s="16"/>
      <c r="V141" s="16"/>
      <c r="W141" s="16"/>
      <c r="X141" s="16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>
        <v>7684.5</v>
      </c>
      <c r="AJ141" s="16"/>
      <c r="AK141" s="16"/>
      <c r="AL141" s="16"/>
      <c r="AM141" s="16"/>
      <c r="AN141" s="16">
        <v>7684.5</v>
      </c>
      <c r="AO141" s="16"/>
      <c r="AP141" s="16"/>
      <c r="AQ141" s="16"/>
      <c r="AR141" s="16"/>
    </row>
    <row r="142" spans="1:44" ht="33.75" customHeight="1">
      <c r="A142" s="1" t="s">
        <v>186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0" t="s">
        <v>185</v>
      </c>
      <c r="Q142" s="14"/>
      <c r="R142" s="1"/>
      <c r="S142" s="1"/>
      <c r="T142" s="16">
        <v>6754.5</v>
      </c>
      <c r="U142" s="16"/>
      <c r="V142" s="16"/>
      <c r="W142" s="16"/>
      <c r="X142" s="16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>
        <v>7654.5</v>
      </c>
      <c r="AJ142" s="16"/>
      <c r="AK142" s="16"/>
      <c r="AL142" s="16"/>
      <c r="AM142" s="16"/>
      <c r="AN142" s="16">
        <v>7654.5</v>
      </c>
      <c r="AO142" s="16"/>
      <c r="AP142" s="16"/>
      <c r="AQ142" s="16"/>
      <c r="AR142" s="16"/>
    </row>
    <row r="143" spans="1:44" ht="68.25" customHeight="1">
      <c r="A143" s="1" t="s">
        <v>186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0" t="s">
        <v>187</v>
      </c>
      <c r="Q143" s="14" t="s">
        <v>188</v>
      </c>
      <c r="R143" s="1"/>
      <c r="S143" s="1"/>
      <c r="T143" s="16">
        <v>5973.8</v>
      </c>
      <c r="U143" s="16"/>
      <c r="V143" s="16"/>
      <c r="W143" s="16"/>
      <c r="X143" s="16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>
        <v>6873.8</v>
      </c>
      <c r="AJ143" s="16"/>
      <c r="AK143" s="16"/>
      <c r="AL143" s="16"/>
      <c r="AM143" s="16"/>
      <c r="AN143" s="16">
        <v>6873.8</v>
      </c>
      <c r="AO143" s="16"/>
      <c r="AP143" s="16"/>
      <c r="AQ143" s="16"/>
      <c r="AR143" s="16"/>
    </row>
    <row r="144" spans="1:44" ht="33.75" customHeight="1">
      <c r="A144" s="1" t="s">
        <v>186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0" t="s">
        <v>175</v>
      </c>
      <c r="Q144" s="14" t="s">
        <v>176</v>
      </c>
      <c r="R144" s="1"/>
      <c r="S144" s="1"/>
      <c r="T144" s="16">
        <v>778.8</v>
      </c>
      <c r="U144" s="16"/>
      <c r="V144" s="16"/>
      <c r="W144" s="16"/>
      <c r="X144" s="16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>
        <v>778.8</v>
      </c>
      <c r="AJ144" s="16"/>
      <c r="AK144" s="16"/>
      <c r="AL144" s="16"/>
      <c r="AM144" s="16"/>
      <c r="AN144" s="16">
        <v>778.8</v>
      </c>
      <c r="AO144" s="16"/>
      <c r="AP144" s="16"/>
      <c r="AQ144" s="16"/>
      <c r="AR144" s="16"/>
    </row>
    <row r="145" spans="1:44" ht="33.75" customHeight="1">
      <c r="A145" s="1" t="s">
        <v>186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0" t="s">
        <v>107</v>
      </c>
      <c r="Q145" s="14" t="s">
        <v>108</v>
      </c>
      <c r="R145" s="1"/>
      <c r="S145" s="1"/>
      <c r="T145" s="16">
        <v>1.9</v>
      </c>
      <c r="U145" s="16"/>
      <c r="V145" s="16"/>
      <c r="W145" s="16"/>
      <c r="X145" s="16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>
        <v>1.9</v>
      </c>
      <c r="AJ145" s="16"/>
      <c r="AK145" s="16"/>
      <c r="AL145" s="16"/>
      <c r="AM145" s="16"/>
      <c r="AN145" s="16">
        <v>1.9</v>
      </c>
      <c r="AO145" s="16"/>
      <c r="AP145" s="16"/>
      <c r="AQ145" s="16"/>
      <c r="AR145" s="16"/>
    </row>
    <row r="146" spans="1:44" ht="33.75" customHeight="1">
      <c r="A146" s="1" t="s">
        <v>190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0" t="s">
        <v>189</v>
      </c>
      <c r="Q146" s="14"/>
      <c r="R146" s="1"/>
      <c r="S146" s="1"/>
      <c r="T146" s="16"/>
      <c r="U146" s="16"/>
      <c r="V146" s="16"/>
      <c r="W146" s="16"/>
      <c r="X146" s="16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>
        <v>30</v>
      </c>
      <c r="AJ146" s="16"/>
      <c r="AK146" s="16"/>
      <c r="AL146" s="16"/>
      <c r="AM146" s="16"/>
      <c r="AN146" s="16">
        <v>30</v>
      </c>
      <c r="AO146" s="16"/>
      <c r="AP146" s="16"/>
      <c r="AQ146" s="16"/>
      <c r="AR146" s="16"/>
    </row>
    <row r="147" spans="1:44" ht="33.75" customHeight="1">
      <c r="A147" s="1" t="s">
        <v>190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0" t="s">
        <v>175</v>
      </c>
      <c r="Q147" s="14" t="s">
        <v>176</v>
      </c>
      <c r="R147" s="1"/>
      <c r="S147" s="1"/>
      <c r="T147" s="16"/>
      <c r="U147" s="16"/>
      <c r="V147" s="16"/>
      <c r="W147" s="16"/>
      <c r="X147" s="16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>
        <v>30</v>
      </c>
      <c r="AJ147" s="16"/>
      <c r="AK147" s="16"/>
      <c r="AL147" s="16"/>
      <c r="AM147" s="16"/>
      <c r="AN147" s="16">
        <v>30</v>
      </c>
      <c r="AO147" s="16"/>
      <c r="AP147" s="16"/>
      <c r="AQ147" s="16"/>
      <c r="AR147" s="16"/>
    </row>
    <row r="148" spans="1:44" ht="33.75" customHeight="1">
      <c r="A148" s="1" t="s">
        <v>192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0" t="s">
        <v>191</v>
      </c>
      <c r="Q148" s="14"/>
      <c r="R148" s="1"/>
      <c r="S148" s="1"/>
      <c r="T148" s="16">
        <v>95.15</v>
      </c>
      <c r="U148" s="16"/>
      <c r="V148" s="16"/>
      <c r="W148" s="16"/>
      <c r="X148" s="16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</row>
    <row r="149" spans="1:44" ht="33.75" customHeight="1">
      <c r="A149" s="1" t="s">
        <v>194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0" t="s">
        <v>193</v>
      </c>
      <c r="Q149" s="14"/>
      <c r="R149" s="1"/>
      <c r="S149" s="1"/>
      <c r="T149" s="16">
        <v>95.15</v>
      </c>
      <c r="U149" s="16"/>
      <c r="V149" s="16"/>
      <c r="W149" s="16"/>
      <c r="X149" s="16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</row>
    <row r="150" spans="1:44" ht="33.75" customHeight="1">
      <c r="A150" s="1" t="s">
        <v>194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0" t="s">
        <v>49</v>
      </c>
      <c r="Q150" s="14" t="s">
        <v>50</v>
      </c>
      <c r="R150" s="1"/>
      <c r="S150" s="1"/>
      <c r="T150" s="16">
        <v>95.15</v>
      </c>
      <c r="U150" s="16"/>
      <c r="V150" s="16"/>
      <c r="W150" s="16"/>
      <c r="X150" s="16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</row>
    <row r="151" spans="1:44" ht="33.75" customHeight="1">
      <c r="A151" s="1" t="s">
        <v>195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0" t="s">
        <v>119</v>
      </c>
      <c r="Q151" s="14"/>
      <c r="R151" s="1"/>
      <c r="S151" s="1"/>
      <c r="T151" s="16">
        <v>335.5</v>
      </c>
      <c r="U151" s="16"/>
      <c r="V151" s="16">
        <v>335.5</v>
      </c>
      <c r="W151" s="16"/>
      <c r="X151" s="16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>
        <v>290.4</v>
      </c>
      <c r="AJ151" s="16"/>
      <c r="AK151" s="16">
        <v>290.4</v>
      </c>
      <c r="AL151" s="16"/>
      <c r="AM151" s="16"/>
      <c r="AN151" s="16">
        <v>388.4</v>
      </c>
      <c r="AO151" s="16"/>
      <c r="AP151" s="16">
        <v>388.4</v>
      </c>
      <c r="AQ151" s="16"/>
      <c r="AR151" s="16"/>
    </row>
    <row r="152" spans="1:44" ht="33.75" customHeight="1">
      <c r="A152" s="1" t="s">
        <v>196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0" t="s">
        <v>121</v>
      </c>
      <c r="Q152" s="14"/>
      <c r="R152" s="1"/>
      <c r="S152" s="1"/>
      <c r="T152" s="16">
        <v>335.5</v>
      </c>
      <c r="U152" s="16"/>
      <c r="V152" s="16">
        <v>335.5</v>
      </c>
      <c r="W152" s="16"/>
      <c r="X152" s="16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>
        <v>290.4</v>
      </c>
      <c r="AJ152" s="16"/>
      <c r="AK152" s="16">
        <v>290.4</v>
      </c>
      <c r="AL152" s="16"/>
      <c r="AM152" s="16"/>
      <c r="AN152" s="16">
        <v>388.4</v>
      </c>
      <c r="AO152" s="16"/>
      <c r="AP152" s="16">
        <v>388.4</v>
      </c>
      <c r="AQ152" s="16"/>
      <c r="AR152" s="16"/>
    </row>
    <row r="153" spans="1:44" ht="68.25" customHeight="1">
      <c r="A153" s="1" t="s">
        <v>196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0" t="s">
        <v>187</v>
      </c>
      <c r="Q153" s="14" t="s">
        <v>188</v>
      </c>
      <c r="R153" s="1"/>
      <c r="S153" s="1"/>
      <c r="T153" s="16">
        <v>128.95</v>
      </c>
      <c r="U153" s="16"/>
      <c r="V153" s="16">
        <v>134.1</v>
      </c>
      <c r="W153" s="16"/>
      <c r="X153" s="16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>
        <v>150.9</v>
      </c>
      <c r="AJ153" s="16"/>
      <c r="AK153" s="16">
        <v>150.9</v>
      </c>
      <c r="AL153" s="16"/>
      <c r="AM153" s="16"/>
      <c r="AN153" s="16">
        <v>148.4</v>
      </c>
      <c r="AO153" s="16"/>
      <c r="AP153" s="16">
        <v>148.4</v>
      </c>
      <c r="AQ153" s="16"/>
      <c r="AR153" s="16"/>
    </row>
    <row r="154" spans="1:44" ht="33.75" customHeight="1">
      <c r="A154" s="1" t="s">
        <v>196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0" t="s">
        <v>175</v>
      </c>
      <c r="Q154" s="14" t="s">
        <v>176</v>
      </c>
      <c r="R154" s="1"/>
      <c r="S154" s="1"/>
      <c r="T154" s="16">
        <v>31.56</v>
      </c>
      <c r="U154" s="16"/>
      <c r="V154" s="16">
        <v>26.4</v>
      </c>
      <c r="W154" s="16"/>
      <c r="X154" s="16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>
        <v>27</v>
      </c>
      <c r="AJ154" s="16"/>
      <c r="AK154" s="16">
        <v>27</v>
      </c>
      <c r="AL154" s="16"/>
      <c r="AM154" s="16"/>
      <c r="AN154" s="16">
        <v>15</v>
      </c>
      <c r="AO154" s="16"/>
      <c r="AP154" s="16">
        <v>15</v>
      </c>
      <c r="AQ154" s="16"/>
      <c r="AR154" s="16"/>
    </row>
    <row r="155" spans="1:44" ht="33.75" customHeight="1">
      <c r="A155" s="1" t="s">
        <v>196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0" t="s">
        <v>49</v>
      </c>
      <c r="Q155" s="14" t="s">
        <v>50</v>
      </c>
      <c r="R155" s="1"/>
      <c r="S155" s="1"/>
      <c r="T155" s="16">
        <v>175</v>
      </c>
      <c r="U155" s="16"/>
      <c r="V155" s="16">
        <v>175</v>
      </c>
      <c r="W155" s="16"/>
      <c r="X155" s="16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>
        <v>112.5</v>
      </c>
      <c r="AJ155" s="16"/>
      <c r="AK155" s="16">
        <v>112.5</v>
      </c>
      <c r="AL155" s="16"/>
      <c r="AM155" s="16"/>
      <c r="AN155" s="16">
        <v>225</v>
      </c>
      <c r="AO155" s="16"/>
      <c r="AP155" s="16">
        <v>225</v>
      </c>
      <c r="AQ155" s="16"/>
      <c r="AR155" s="16"/>
    </row>
    <row r="156" spans="1:44" ht="102" customHeight="1">
      <c r="A156" s="1" t="s">
        <v>198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 t="s">
        <v>197</v>
      </c>
      <c r="Q156" s="14"/>
      <c r="R156" s="1"/>
      <c r="S156" s="1"/>
      <c r="T156" s="16">
        <v>7655.3</v>
      </c>
      <c r="U156" s="16"/>
      <c r="V156" s="16">
        <v>7655.3</v>
      </c>
      <c r="W156" s="16"/>
      <c r="X156" s="16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>
        <v>7655.3</v>
      </c>
      <c r="AJ156" s="16"/>
      <c r="AK156" s="16">
        <v>7655.3</v>
      </c>
      <c r="AL156" s="16"/>
      <c r="AM156" s="16"/>
      <c r="AN156" s="16">
        <v>7655.3</v>
      </c>
      <c r="AO156" s="16"/>
      <c r="AP156" s="16">
        <v>7655.3</v>
      </c>
      <c r="AQ156" s="16"/>
      <c r="AR156" s="16"/>
    </row>
    <row r="157" spans="1:44" ht="85.5" customHeight="1">
      <c r="A157" s="1" t="s">
        <v>200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0" t="s">
        <v>199</v>
      </c>
      <c r="Q157" s="14"/>
      <c r="R157" s="1"/>
      <c r="S157" s="1"/>
      <c r="T157" s="16">
        <v>7655.3</v>
      </c>
      <c r="U157" s="16"/>
      <c r="V157" s="16">
        <v>7655.3</v>
      </c>
      <c r="W157" s="16"/>
      <c r="X157" s="16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>
        <v>7655.3</v>
      </c>
      <c r="AJ157" s="16"/>
      <c r="AK157" s="16">
        <v>7655.3</v>
      </c>
      <c r="AL157" s="16"/>
      <c r="AM157" s="16"/>
      <c r="AN157" s="16">
        <v>7655.3</v>
      </c>
      <c r="AO157" s="16"/>
      <c r="AP157" s="16">
        <v>7655.3</v>
      </c>
      <c r="AQ157" s="16"/>
      <c r="AR157" s="16"/>
    </row>
    <row r="158" spans="1:44" ht="33.75" customHeight="1">
      <c r="A158" s="1" t="s">
        <v>200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0" t="s">
        <v>123</v>
      </c>
      <c r="Q158" s="14" t="s">
        <v>124</v>
      </c>
      <c r="R158" s="1"/>
      <c r="S158" s="1"/>
      <c r="T158" s="16">
        <v>2089</v>
      </c>
      <c r="U158" s="16"/>
      <c r="V158" s="16">
        <v>2089</v>
      </c>
      <c r="W158" s="16"/>
      <c r="X158" s="16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>
        <v>2000</v>
      </c>
      <c r="AJ158" s="16"/>
      <c r="AK158" s="16">
        <v>2000</v>
      </c>
      <c r="AL158" s="16"/>
      <c r="AM158" s="16"/>
      <c r="AN158" s="16">
        <v>2000</v>
      </c>
      <c r="AO158" s="16"/>
      <c r="AP158" s="16">
        <v>2000</v>
      </c>
      <c r="AQ158" s="16"/>
      <c r="AR158" s="16"/>
    </row>
    <row r="159" spans="1:44" ht="33.75" customHeight="1">
      <c r="A159" s="1" t="s">
        <v>200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0" t="s">
        <v>49</v>
      </c>
      <c r="Q159" s="14" t="s">
        <v>50</v>
      </c>
      <c r="R159" s="1"/>
      <c r="S159" s="1"/>
      <c r="T159" s="16">
        <v>5566.3</v>
      </c>
      <c r="U159" s="16"/>
      <c r="V159" s="16">
        <v>5566.3</v>
      </c>
      <c r="W159" s="16"/>
      <c r="X159" s="16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>
        <v>5655.3</v>
      </c>
      <c r="AJ159" s="16"/>
      <c r="AK159" s="16">
        <v>5655.3</v>
      </c>
      <c r="AL159" s="16"/>
      <c r="AM159" s="16"/>
      <c r="AN159" s="16">
        <v>5655.3</v>
      </c>
      <c r="AO159" s="16"/>
      <c r="AP159" s="16">
        <v>5655.3</v>
      </c>
      <c r="AQ159" s="16"/>
      <c r="AR159" s="16"/>
    </row>
    <row r="160" spans="1:44" ht="33.75" customHeight="1">
      <c r="A160" s="1" t="s">
        <v>202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0" t="s">
        <v>201</v>
      </c>
      <c r="Q160" s="14"/>
      <c r="R160" s="1"/>
      <c r="S160" s="1"/>
      <c r="T160" s="16">
        <v>33858.62</v>
      </c>
      <c r="U160" s="16"/>
      <c r="V160" s="16">
        <v>4115.85</v>
      </c>
      <c r="W160" s="16">
        <v>3268.66</v>
      </c>
      <c r="X160" s="16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>
        <v>27378.4</v>
      </c>
      <c r="AJ160" s="16"/>
      <c r="AK160" s="16"/>
      <c r="AL160" s="16"/>
      <c r="AM160" s="16"/>
      <c r="AN160" s="16">
        <v>27718.4</v>
      </c>
      <c r="AO160" s="16"/>
      <c r="AP160" s="16"/>
      <c r="AQ160" s="16"/>
      <c r="AR160" s="16"/>
    </row>
    <row r="161" spans="1:44" ht="33.75" customHeight="1">
      <c r="A161" s="1" t="s">
        <v>204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0" t="s">
        <v>203</v>
      </c>
      <c r="Q161" s="14"/>
      <c r="R161" s="1"/>
      <c r="S161" s="1"/>
      <c r="T161" s="16">
        <v>33522.51</v>
      </c>
      <c r="U161" s="16"/>
      <c r="V161" s="16">
        <v>4115.85</v>
      </c>
      <c r="W161" s="16">
        <v>3268.66</v>
      </c>
      <c r="X161" s="16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>
        <v>26638.4</v>
      </c>
      <c r="AJ161" s="16"/>
      <c r="AK161" s="16"/>
      <c r="AL161" s="16"/>
      <c r="AM161" s="16"/>
      <c r="AN161" s="16">
        <v>26978.4</v>
      </c>
      <c r="AO161" s="16"/>
      <c r="AP161" s="16"/>
      <c r="AQ161" s="16"/>
      <c r="AR161" s="16"/>
    </row>
    <row r="162" spans="1:44" ht="33.75" customHeight="1">
      <c r="A162" s="1" t="s">
        <v>206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0" t="s">
        <v>205</v>
      </c>
      <c r="Q162" s="14"/>
      <c r="R162" s="1"/>
      <c r="S162" s="1"/>
      <c r="T162" s="16">
        <v>25978</v>
      </c>
      <c r="U162" s="16"/>
      <c r="V162" s="16"/>
      <c r="W162" s="16"/>
      <c r="X162" s="16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>
        <v>26453.4</v>
      </c>
      <c r="AJ162" s="16"/>
      <c r="AK162" s="16"/>
      <c r="AL162" s="16"/>
      <c r="AM162" s="16"/>
      <c r="AN162" s="16">
        <v>26453.4</v>
      </c>
      <c r="AO162" s="16"/>
      <c r="AP162" s="16"/>
      <c r="AQ162" s="16"/>
      <c r="AR162" s="16"/>
    </row>
    <row r="163" spans="1:44" ht="33.75" customHeight="1">
      <c r="A163" s="1" t="s">
        <v>207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0" t="s">
        <v>47</v>
      </c>
      <c r="Q163" s="14"/>
      <c r="R163" s="1"/>
      <c r="S163" s="1"/>
      <c r="T163" s="16">
        <v>25978</v>
      </c>
      <c r="U163" s="16"/>
      <c r="V163" s="16"/>
      <c r="W163" s="16"/>
      <c r="X163" s="16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>
        <v>26453.4</v>
      </c>
      <c r="AJ163" s="16"/>
      <c r="AK163" s="16"/>
      <c r="AL163" s="16"/>
      <c r="AM163" s="16"/>
      <c r="AN163" s="16">
        <v>26453.4</v>
      </c>
      <c r="AO163" s="16"/>
      <c r="AP163" s="16"/>
      <c r="AQ163" s="16"/>
      <c r="AR163" s="16"/>
    </row>
    <row r="164" spans="1:44" ht="33.75" customHeight="1">
      <c r="A164" s="1" t="s">
        <v>207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0" t="s">
        <v>49</v>
      </c>
      <c r="Q164" s="14" t="s">
        <v>50</v>
      </c>
      <c r="R164" s="1"/>
      <c r="S164" s="1"/>
      <c r="T164" s="16">
        <v>25978</v>
      </c>
      <c r="U164" s="16"/>
      <c r="V164" s="16"/>
      <c r="W164" s="16"/>
      <c r="X164" s="16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>
        <v>26453.4</v>
      </c>
      <c r="AJ164" s="16"/>
      <c r="AK164" s="16"/>
      <c r="AL164" s="16"/>
      <c r="AM164" s="16"/>
      <c r="AN164" s="16">
        <v>26453.4</v>
      </c>
      <c r="AO164" s="16"/>
      <c r="AP164" s="16"/>
      <c r="AQ164" s="16"/>
      <c r="AR164" s="16"/>
    </row>
    <row r="165" spans="1:44" ht="51" customHeight="1">
      <c r="A165" s="1" t="s">
        <v>209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0" t="s">
        <v>208</v>
      </c>
      <c r="Q165" s="14"/>
      <c r="R165" s="1"/>
      <c r="S165" s="1"/>
      <c r="T165" s="16">
        <v>20</v>
      </c>
      <c r="U165" s="16"/>
      <c r="V165" s="16"/>
      <c r="W165" s="16"/>
      <c r="X165" s="16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>
        <v>45</v>
      </c>
      <c r="AJ165" s="16"/>
      <c r="AK165" s="16"/>
      <c r="AL165" s="16"/>
      <c r="AM165" s="16"/>
      <c r="AN165" s="16">
        <v>45</v>
      </c>
      <c r="AO165" s="16"/>
      <c r="AP165" s="16"/>
      <c r="AQ165" s="16"/>
      <c r="AR165" s="16"/>
    </row>
    <row r="166" spans="1:44" ht="33.75" customHeight="1">
      <c r="A166" s="1" t="s">
        <v>211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0" t="s">
        <v>210</v>
      </c>
      <c r="Q166" s="14"/>
      <c r="R166" s="1"/>
      <c r="S166" s="1"/>
      <c r="T166" s="16">
        <v>20</v>
      </c>
      <c r="U166" s="16"/>
      <c r="V166" s="16"/>
      <c r="W166" s="16"/>
      <c r="X166" s="16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>
        <v>20</v>
      </c>
      <c r="AJ166" s="16"/>
      <c r="AK166" s="16"/>
      <c r="AL166" s="16"/>
      <c r="AM166" s="16"/>
      <c r="AN166" s="16">
        <v>20</v>
      </c>
      <c r="AO166" s="16"/>
      <c r="AP166" s="16"/>
      <c r="AQ166" s="16"/>
      <c r="AR166" s="16"/>
    </row>
    <row r="167" spans="1:44" ht="33.75" customHeight="1">
      <c r="A167" s="1" t="s">
        <v>211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0" t="s">
        <v>49</v>
      </c>
      <c r="Q167" s="14" t="s">
        <v>50</v>
      </c>
      <c r="R167" s="1"/>
      <c r="S167" s="1"/>
      <c r="T167" s="16">
        <v>20</v>
      </c>
      <c r="U167" s="16"/>
      <c r="V167" s="16"/>
      <c r="W167" s="16"/>
      <c r="X167" s="16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>
        <v>20</v>
      </c>
      <c r="AJ167" s="16"/>
      <c r="AK167" s="16"/>
      <c r="AL167" s="16"/>
      <c r="AM167" s="16"/>
      <c r="AN167" s="16">
        <v>20</v>
      </c>
      <c r="AO167" s="16"/>
      <c r="AP167" s="16"/>
      <c r="AQ167" s="16"/>
      <c r="AR167" s="16"/>
    </row>
    <row r="168" spans="1:44" ht="33.75" customHeight="1">
      <c r="A168" s="1" t="s">
        <v>213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0" t="s">
        <v>212</v>
      </c>
      <c r="Q168" s="14"/>
      <c r="R168" s="1"/>
      <c r="S168" s="1"/>
      <c r="T168" s="16"/>
      <c r="U168" s="16"/>
      <c r="V168" s="16"/>
      <c r="W168" s="16"/>
      <c r="X168" s="16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>
        <v>25</v>
      </c>
      <c r="AJ168" s="16"/>
      <c r="AK168" s="16"/>
      <c r="AL168" s="16"/>
      <c r="AM168" s="16"/>
      <c r="AN168" s="16">
        <v>25</v>
      </c>
      <c r="AO168" s="16"/>
      <c r="AP168" s="16"/>
      <c r="AQ168" s="16"/>
      <c r="AR168" s="16"/>
    </row>
    <row r="169" spans="1:44" ht="33.75" customHeight="1">
      <c r="A169" s="1" t="s">
        <v>213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0" t="s">
        <v>49</v>
      </c>
      <c r="Q169" s="14" t="s">
        <v>50</v>
      </c>
      <c r="R169" s="1"/>
      <c r="S169" s="1"/>
      <c r="T169" s="16"/>
      <c r="U169" s="16"/>
      <c r="V169" s="16"/>
      <c r="W169" s="16"/>
      <c r="X169" s="16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>
        <v>25</v>
      </c>
      <c r="AJ169" s="16"/>
      <c r="AK169" s="16"/>
      <c r="AL169" s="16"/>
      <c r="AM169" s="16"/>
      <c r="AN169" s="16">
        <v>25</v>
      </c>
      <c r="AO169" s="16"/>
      <c r="AP169" s="16"/>
      <c r="AQ169" s="16"/>
      <c r="AR169" s="16"/>
    </row>
    <row r="170" spans="1:44" ht="51" customHeight="1">
      <c r="A170" s="1" t="s">
        <v>215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0" t="s">
        <v>214</v>
      </c>
      <c r="Q170" s="14"/>
      <c r="R170" s="1"/>
      <c r="S170" s="1"/>
      <c r="T170" s="16">
        <v>1834.39</v>
      </c>
      <c r="U170" s="16"/>
      <c r="V170" s="16">
        <v>1270.79</v>
      </c>
      <c r="W170" s="16">
        <v>423.6</v>
      </c>
      <c r="X170" s="16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>
        <v>140</v>
      </c>
      <c r="AJ170" s="16"/>
      <c r="AK170" s="16"/>
      <c r="AL170" s="16"/>
      <c r="AM170" s="16"/>
      <c r="AN170" s="16">
        <v>480</v>
      </c>
      <c r="AO170" s="16"/>
      <c r="AP170" s="16"/>
      <c r="AQ170" s="16"/>
      <c r="AR170" s="16"/>
    </row>
    <row r="171" spans="1:44" ht="33.75" customHeight="1">
      <c r="A171" s="1" t="s">
        <v>217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0" t="s">
        <v>216</v>
      </c>
      <c r="Q171" s="14"/>
      <c r="R171" s="1"/>
      <c r="S171" s="1"/>
      <c r="T171" s="16"/>
      <c r="U171" s="16"/>
      <c r="V171" s="16"/>
      <c r="W171" s="16"/>
      <c r="X171" s="16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6"/>
      <c r="AM171" s="16"/>
      <c r="AN171" s="16">
        <v>340</v>
      </c>
      <c r="AO171" s="16"/>
      <c r="AP171" s="16"/>
      <c r="AQ171" s="16"/>
      <c r="AR171" s="16"/>
    </row>
    <row r="172" spans="1:44" ht="33.75" customHeight="1">
      <c r="A172" s="1" t="s">
        <v>217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0" t="s">
        <v>49</v>
      </c>
      <c r="Q172" s="14" t="s">
        <v>50</v>
      </c>
      <c r="R172" s="1"/>
      <c r="S172" s="1"/>
      <c r="T172" s="16"/>
      <c r="U172" s="16"/>
      <c r="V172" s="16"/>
      <c r="W172" s="16"/>
      <c r="X172" s="16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6"/>
      <c r="AM172" s="16"/>
      <c r="AN172" s="16">
        <v>340</v>
      </c>
      <c r="AO172" s="16"/>
      <c r="AP172" s="16"/>
      <c r="AQ172" s="16"/>
      <c r="AR172" s="16"/>
    </row>
    <row r="173" spans="1:44" ht="33.75" customHeight="1">
      <c r="A173" s="1" t="s">
        <v>219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0" t="s">
        <v>218</v>
      </c>
      <c r="Q173" s="14"/>
      <c r="R173" s="1"/>
      <c r="S173" s="1"/>
      <c r="T173" s="16">
        <v>140</v>
      </c>
      <c r="U173" s="16"/>
      <c r="V173" s="16"/>
      <c r="W173" s="16"/>
      <c r="X173" s="16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>
        <v>140</v>
      </c>
      <c r="AJ173" s="16"/>
      <c r="AK173" s="16"/>
      <c r="AL173" s="16"/>
      <c r="AM173" s="16"/>
      <c r="AN173" s="16">
        <v>140</v>
      </c>
      <c r="AO173" s="16"/>
      <c r="AP173" s="16"/>
      <c r="AQ173" s="16"/>
      <c r="AR173" s="16"/>
    </row>
    <row r="174" spans="1:44" ht="33.75" customHeight="1">
      <c r="A174" s="1" t="s">
        <v>219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0" t="s">
        <v>49</v>
      </c>
      <c r="Q174" s="14" t="s">
        <v>50</v>
      </c>
      <c r="R174" s="1"/>
      <c r="S174" s="1"/>
      <c r="T174" s="16">
        <v>140</v>
      </c>
      <c r="U174" s="16"/>
      <c r="V174" s="16"/>
      <c r="W174" s="16"/>
      <c r="X174" s="16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>
        <v>140</v>
      </c>
      <c r="AJ174" s="16"/>
      <c r="AK174" s="16"/>
      <c r="AL174" s="16"/>
      <c r="AM174" s="16"/>
      <c r="AN174" s="16">
        <v>140</v>
      </c>
      <c r="AO174" s="16"/>
      <c r="AP174" s="16"/>
      <c r="AQ174" s="16"/>
      <c r="AR174" s="16"/>
    </row>
    <row r="175" spans="1:44" ht="51" customHeight="1">
      <c r="A175" s="1" t="s">
        <v>220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0" t="s">
        <v>115</v>
      </c>
      <c r="Q175" s="14"/>
      <c r="R175" s="1"/>
      <c r="S175" s="1"/>
      <c r="T175" s="16">
        <v>1694.39</v>
      </c>
      <c r="U175" s="16"/>
      <c r="V175" s="16">
        <v>1270.79</v>
      </c>
      <c r="W175" s="16">
        <v>423.6</v>
      </c>
      <c r="X175" s="16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</row>
    <row r="176" spans="1:44" ht="33.75" customHeight="1">
      <c r="A176" s="1" t="s">
        <v>220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0" t="s">
        <v>49</v>
      </c>
      <c r="Q176" s="14" t="s">
        <v>50</v>
      </c>
      <c r="R176" s="1"/>
      <c r="S176" s="1"/>
      <c r="T176" s="16">
        <v>1694.39</v>
      </c>
      <c r="U176" s="16"/>
      <c r="V176" s="16">
        <v>1270.79</v>
      </c>
      <c r="W176" s="16">
        <v>423.6</v>
      </c>
      <c r="X176" s="16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</row>
    <row r="177" spans="1:44" ht="51" customHeight="1">
      <c r="A177" s="1" t="s">
        <v>221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0" t="s">
        <v>68</v>
      </c>
      <c r="Q177" s="14"/>
      <c r="R177" s="1"/>
      <c r="S177" s="1"/>
      <c r="T177" s="16">
        <v>5690.12</v>
      </c>
      <c r="U177" s="16"/>
      <c r="V177" s="16">
        <v>2845.06</v>
      </c>
      <c r="W177" s="16">
        <v>2845.06</v>
      </c>
      <c r="X177" s="16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</row>
    <row r="178" spans="1:44" ht="33.75" customHeight="1">
      <c r="A178" s="1" t="s">
        <v>223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0" t="s">
        <v>222</v>
      </c>
      <c r="Q178" s="14"/>
      <c r="R178" s="1"/>
      <c r="S178" s="1"/>
      <c r="T178" s="16">
        <v>5690.12</v>
      </c>
      <c r="U178" s="16"/>
      <c r="V178" s="16">
        <v>2845.06</v>
      </c>
      <c r="W178" s="16">
        <v>2845.06</v>
      </c>
      <c r="X178" s="16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</row>
    <row r="179" spans="1:44" ht="33.75" customHeight="1">
      <c r="A179" s="1" t="s">
        <v>223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0" t="s">
        <v>49</v>
      </c>
      <c r="Q179" s="14" t="s">
        <v>50</v>
      </c>
      <c r="R179" s="1"/>
      <c r="S179" s="1"/>
      <c r="T179" s="16">
        <v>5690.12</v>
      </c>
      <c r="U179" s="16"/>
      <c r="V179" s="16">
        <v>2845.06</v>
      </c>
      <c r="W179" s="16">
        <v>2845.06</v>
      </c>
      <c r="X179" s="16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</row>
    <row r="180" spans="1:44" ht="33.75" customHeight="1">
      <c r="A180" s="1" t="s">
        <v>225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0" t="s">
        <v>224</v>
      </c>
      <c r="Q180" s="14"/>
      <c r="R180" s="1"/>
      <c r="S180" s="1"/>
      <c r="T180" s="16">
        <v>336.11</v>
      </c>
      <c r="U180" s="16"/>
      <c r="V180" s="16"/>
      <c r="W180" s="16"/>
      <c r="X180" s="16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>
        <v>740</v>
      </c>
      <c r="AJ180" s="16"/>
      <c r="AK180" s="16"/>
      <c r="AL180" s="16"/>
      <c r="AM180" s="16"/>
      <c r="AN180" s="16">
        <v>740</v>
      </c>
      <c r="AO180" s="16"/>
      <c r="AP180" s="16"/>
      <c r="AQ180" s="16"/>
      <c r="AR180" s="16"/>
    </row>
    <row r="181" spans="1:44" ht="51" customHeight="1">
      <c r="A181" s="1" t="s">
        <v>227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0" t="s">
        <v>226</v>
      </c>
      <c r="Q181" s="14"/>
      <c r="R181" s="1"/>
      <c r="S181" s="1"/>
      <c r="T181" s="16">
        <v>311.11</v>
      </c>
      <c r="U181" s="16"/>
      <c r="V181" s="16"/>
      <c r="W181" s="16"/>
      <c r="X181" s="16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>
        <v>665</v>
      </c>
      <c r="AJ181" s="16"/>
      <c r="AK181" s="16"/>
      <c r="AL181" s="16"/>
      <c r="AM181" s="16"/>
      <c r="AN181" s="16">
        <v>665</v>
      </c>
      <c r="AO181" s="16"/>
      <c r="AP181" s="16"/>
      <c r="AQ181" s="16"/>
      <c r="AR181" s="16"/>
    </row>
    <row r="182" spans="1:44" ht="51" customHeight="1">
      <c r="A182" s="1" t="s">
        <v>229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0" t="s">
        <v>228</v>
      </c>
      <c r="Q182" s="14"/>
      <c r="R182" s="1"/>
      <c r="S182" s="1"/>
      <c r="T182" s="16">
        <v>265</v>
      </c>
      <c r="U182" s="16"/>
      <c r="V182" s="16"/>
      <c r="W182" s="16"/>
      <c r="X182" s="16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>
        <v>615</v>
      </c>
      <c r="AJ182" s="16"/>
      <c r="AK182" s="16"/>
      <c r="AL182" s="16"/>
      <c r="AM182" s="16"/>
      <c r="AN182" s="16">
        <v>615</v>
      </c>
      <c r="AO182" s="16"/>
      <c r="AP182" s="16"/>
      <c r="AQ182" s="16"/>
      <c r="AR182" s="16"/>
    </row>
    <row r="183" spans="1:44" ht="33.75" customHeight="1">
      <c r="A183" s="1" t="s">
        <v>229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0" t="s">
        <v>49</v>
      </c>
      <c r="Q183" s="14" t="s">
        <v>50</v>
      </c>
      <c r="R183" s="1"/>
      <c r="S183" s="1"/>
      <c r="T183" s="16">
        <v>265</v>
      </c>
      <c r="U183" s="16"/>
      <c r="V183" s="16"/>
      <c r="W183" s="16"/>
      <c r="X183" s="16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>
        <v>615</v>
      </c>
      <c r="AJ183" s="16"/>
      <c r="AK183" s="16"/>
      <c r="AL183" s="16"/>
      <c r="AM183" s="16"/>
      <c r="AN183" s="16">
        <v>615</v>
      </c>
      <c r="AO183" s="16"/>
      <c r="AP183" s="16"/>
      <c r="AQ183" s="16"/>
      <c r="AR183" s="16"/>
    </row>
    <row r="184" spans="1:44" ht="51" customHeight="1">
      <c r="A184" s="1" t="s">
        <v>231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0" t="s">
        <v>230</v>
      </c>
      <c r="Q184" s="14"/>
      <c r="R184" s="1"/>
      <c r="S184" s="1"/>
      <c r="T184" s="16">
        <v>46.11</v>
      </c>
      <c r="U184" s="16"/>
      <c r="V184" s="16"/>
      <c r="W184" s="16"/>
      <c r="X184" s="16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6">
        <v>50</v>
      </c>
      <c r="AJ184" s="16"/>
      <c r="AK184" s="16"/>
      <c r="AL184" s="16"/>
      <c r="AM184" s="16"/>
      <c r="AN184" s="16">
        <v>50</v>
      </c>
      <c r="AO184" s="16"/>
      <c r="AP184" s="16"/>
      <c r="AQ184" s="16"/>
      <c r="AR184" s="16"/>
    </row>
    <row r="185" spans="1:44" ht="33.75" customHeight="1">
      <c r="A185" s="1" t="s">
        <v>231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0" t="s">
        <v>49</v>
      </c>
      <c r="Q185" s="14" t="s">
        <v>50</v>
      </c>
      <c r="R185" s="1"/>
      <c r="S185" s="1"/>
      <c r="T185" s="16">
        <v>46.11</v>
      </c>
      <c r="U185" s="16"/>
      <c r="V185" s="16"/>
      <c r="W185" s="16"/>
      <c r="X185" s="16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6">
        <v>50</v>
      </c>
      <c r="AJ185" s="16"/>
      <c r="AK185" s="16"/>
      <c r="AL185" s="16"/>
      <c r="AM185" s="16"/>
      <c r="AN185" s="16">
        <v>50</v>
      </c>
      <c r="AO185" s="16"/>
      <c r="AP185" s="16"/>
      <c r="AQ185" s="16"/>
      <c r="AR185" s="16"/>
    </row>
    <row r="186" spans="1:44" ht="33.75" customHeight="1">
      <c r="A186" s="1" t="s">
        <v>233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0" t="s">
        <v>232</v>
      </c>
      <c r="Q186" s="14"/>
      <c r="R186" s="1"/>
      <c r="S186" s="1"/>
      <c r="T186" s="16">
        <v>25</v>
      </c>
      <c r="U186" s="16"/>
      <c r="V186" s="16"/>
      <c r="W186" s="16"/>
      <c r="X186" s="1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>
        <v>75</v>
      </c>
      <c r="AJ186" s="16"/>
      <c r="AK186" s="16"/>
      <c r="AL186" s="16"/>
      <c r="AM186" s="16"/>
      <c r="AN186" s="16">
        <v>75</v>
      </c>
      <c r="AO186" s="16"/>
      <c r="AP186" s="16"/>
      <c r="AQ186" s="16"/>
      <c r="AR186" s="16"/>
    </row>
    <row r="187" spans="1:44" ht="33.75" customHeight="1">
      <c r="A187" s="1" t="s">
        <v>235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0" t="s">
        <v>234</v>
      </c>
      <c r="Q187" s="14"/>
      <c r="R187" s="1"/>
      <c r="S187" s="1"/>
      <c r="T187" s="16">
        <v>25</v>
      </c>
      <c r="U187" s="16"/>
      <c r="V187" s="16"/>
      <c r="W187" s="16"/>
      <c r="X187" s="16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>
        <v>25</v>
      </c>
      <c r="AJ187" s="16"/>
      <c r="AK187" s="16"/>
      <c r="AL187" s="16"/>
      <c r="AM187" s="16"/>
      <c r="AN187" s="16">
        <v>25</v>
      </c>
      <c r="AO187" s="16"/>
      <c r="AP187" s="16"/>
      <c r="AQ187" s="16"/>
      <c r="AR187" s="16"/>
    </row>
    <row r="188" spans="1:44" ht="33.75" customHeight="1">
      <c r="A188" s="1" t="s">
        <v>235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0" t="s">
        <v>49</v>
      </c>
      <c r="Q188" s="14" t="s">
        <v>50</v>
      </c>
      <c r="R188" s="1"/>
      <c r="S188" s="1"/>
      <c r="T188" s="16">
        <v>25</v>
      </c>
      <c r="U188" s="16"/>
      <c r="V188" s="16"/>
      <c r="W188" s="16"/>
      <c r="X188" s="16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6">
        <v>25</v>
      </c>
      <c r="AJ188" s="16"/>
      <c r="AK188" s="16"/>
      <c r="AL188" s="16"/>
      <c r="AM188" s="16"/>
      <c r="AN188" s="16">
        <v>25</v>
      </c>
      <c r="AO188" s="16"/>
      <c r="AP188" s="16"/>
      <c r="AQ188" s="16"/>
      <c r="AR188" s="16"/>
    </row>
    <row r="189" spans="1:44" ht="33.75" customHeight="1">
      <c r="A189" s="1" t="s">
        <v>237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0" t="s">
        <v>236</v>
      </c>
      <c r="Q189" s="14"/>
      <c r="R189" s="1"/>
      <c r="S189" s="1"/>
      <c r="T189" s="16"/>
      <c r="U189" s="16"/>
      <c r="V189" s="16"/>
      <c r="W189" s="16"/>
      <c r="X189" s="16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6">
        <v>50</v>
      </c>
      <c r="AJ189" s="16"/>
      <c r="AK189" s="16"/>
      <c r="AL189" s="16"/>
      <c r="AM189" s="16"/>
      <c r="AN189" s="16">
        <v>50</v>
      </c>
      <c r="AO189" s="16"/>
      <c r="AP189" s="16"/>
      <c r="AQ189" s="16"/>
      <c r="AR189" s="16"/>
    </row>
    <row r="190" spans="1:44" ht="33.75" customHeight="1">
      <c r="A190" s="1" t="s">
        <v>237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0" t="s">
        <v>49</v>
      </c>
      <c r="Q190" s="14" t="s">
        <v>50</v>
      </c>
      <c r="R190" s="1"/>
      <c r="S190" s="1"/>
      <c r="T190" s="16"/>
      <c r="U190" s="16"/>
      <c r="V190" s="16"/>
      <c r="W190" s="16"/>
      <c r="X190" s="16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6">
        <v>50</v>
      </c>
      <c r="AJ190" s="16"/>
      <c r="AK190" s="16"/>
      <c r="AL190" s="16"/>
      <c r="AM190" s="16"/>
      <c r="AN190" s="16">
        <v>50</v>
      </c>
      <c r="AO190" s="16"/>
      <c r="AP190" s="16"/>
      <c r="AQ190" s="16"/>
      <c r="AR190" s="16"/>
    </row>
    <row r="191" spans="1:44" ht="33.75" customHeight="1">
      <c r="A191" s="1" t="s">
        <v>239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0" t="s">
        <v>238</v>
      </c>
      <c r="Q191" s="14"/>
      <c r="R191" s="1"/>
      <c r="S191" s="1"/>
      <c r="T191" s="16">
        <v>16868.97</v>
      </c>
      <c r="U191" s="16"/>
      <c r="V191" s="16">
        <v>2047.95</v>
      </c>
      <c r="W191" s="16">
        <v>121.36</v>
      </c>
      <c r="X191" s="16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6">
        <v>13482.6</v>
      </c>
      <c r="AJ191" s="16"/>
      <c r="AK191" s="16">
        <v>84.1</v>
      </c>
      <c r="AL191" s="16">
        <v>15</v>
      </c>
      <c r="AM191" s="16"/>
      <c r="AN191" s="16">
        <v>12882.6</v>
      </c>
      <c r="AO191" s="16"/>
      <c r="AP191" s="16">
        <v>84.1</v>
      </c>
      <c r="AQ191" s="16">
        <v>15</v>
      </c>
      <c r="AR191" s="16"/>
    </row>
    <row r="192" spans="1:44" ht="33.75" customHeight="1">
      <c r="A192" s="1" t="s">
        <v>241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0" t="s">
        <v>240</v>
      </c>
      <c r="Q192" s="14"/>
      <c r="R192" s="1"/>
      <c r="S192" s="1"/>
      <c r="T192" s="16">
        <v>2172.31</v>
      </c>
      <c r="U192" s="16"/>
      <c r="V192" s="16">
        <v>2047.95</v>
      </c>
      <c r="W192" s="16">
        <v>121.36</v>
      </c>
      <c r="X192" s="16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6">
        <v>99.1</v>
      </c>
      <c r="AJ192" s="16"/>
      <c r="AK192" s="16">
        <v>84.1</v>
      </c>
      <c r="AL192" s="16">
        <v>15</v>
      </c>
      <c r="AM192" s="16"/>
      <c r="AN192" s="16">
        <v>99.1</v>
      </c>
      <c r="AO192" s="16"/>
      <c r="AP192" s="16">
        <v>84.1</v>
      </c>
      <c r="AQ192" s="16">
        <v>15</v>
      </c>
      <c r="AR192" s="16"/>
    </row>
    <row r="193" spans="1:44" ht="51" customHeight="1">
      <c r="A193" s="1" t="s">
        <v>243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0" t="s">
        <v>242</v>
      </c>
      <c r="Q193" s="14"/>
      <c r="R193" s="1"/>
      <c r="S193" s="1"/>
      <c r="T193" s="16">
        <v>2067.21</v>
      </c>
      <c r="U193" s="16"/>
      <c r="V193" s="16">
        <v>1963.85</v>
      </c>
      <c r="W193" s="16">
        <v>103.36</v>
      </c>
      <c r="X193" s="16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</row>
    <row r="194" spans="1:44" ht="51" customHeight="1">
      <c r="A194" s="1" t="s">
        <v>245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0" t="s">
        <v>244</v>
      </c>
      <c r="Q194" s="14"/>
      <c r="R194" s="1"/>
      <c r="S194" s="1"/>
      <c r="T194" s="16">
        <v>2067.21</v>
      </c>
      <c r="U194" s="16"/>
      <c r="V194" s="16">
        <v>1963.85</v>
      </c>
      <c r="W194" s="16">
        <v>103.36</v>
      </c>
      <c r="X194" s="16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</row>
    <row r="195" spans="1:44" ht="33.75" customHeight="1">
      <c r="A195" s="1" t="s">
        <v>245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0" t="s">
        <v>175</v>
      </c>
      <c r="Q195" s="14" t="s">
        <v>176</v>
      </c>
      <c r="R195" s="1"/>
      <c r="S195" s="1"/>
      <c r="T195" s="16">
        <v>2067.21</v>
      </c>
      <c r="U195" s="16"/>
      <c r="V195" s="16">
        <v>1963.85</v>
      </c>
      <c r="W195" s="16">
        <v>103.36</v>
      </c>
      <c r="X195" s="16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</row>
    <row r="196" spans="1:44" ht="33.75" customHeight="1">
      <c r="A196" s="1" t="s">
        <v>247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0" t="s">
        <v>246</v>
      </c>
      <c r="Q196" s="14"/>
      <c r="R196" s="1"/>
      <c r="S196" s="1"/>
      <c r="T196" s="16">
        <v>105.1</v>
      </c>
      <c r="U196" s="16"/>
      <c r="V196" s="16">
        <v>84.1</v>
      </c>
      <c r="W196" s="16">
        <v>18</v>
      </c>
      <c r="X196" s="16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6">
        <v>99.1</v>
      </c>
      <c r="AJ196" s="16"/>
      <c r="AK196" s="16">
        <v>84.1</v>
      </c>
      <c r="AL196" s="16">
        <v>15</v>
      </c>
      <c r="AM196" s="16"/>
      <c r="AN196" s="16">
        <v>99.1</v>
      </c>
      <c r="AO196" s="16"/>
      <c r="AP196" s="16">
        <v>84.1</v>
      </c>
      <c r="AQ196" s="16">
        <v>15</v>
      </c>
      <c r="AR196" s="16"/>
    </row>
    <row r="197" spans="1:44" ht="33.75" customHeight="1">
      <c r="A197" s="1" t="s">
        <v>249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0" t="s">
        <v>248</v>
      </c>
      <c r="Q197" s="14"/>
      <c r="R197" s="1"/>
      <c r="S197" s="1"/>
      <c r="T197" s="16">
        <v>105.1</v>
      </c>
      <c r="U197" s="16"/>
      <c r="V197" s="16">
        <v>84.1</v>
      </c>
      <c r="W197" s="16">
        <v>18</v>
      </c>
      <c r="X197" s="16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6">
        <v>99.1</v>
      </c>
      <c r="AJ197" s="16"/>
      <c r="AK197" s="16">
        <v>84.1</v>
      </c>
      <c r="AL197" s="16">
        <v>15</v>
      </c>
      <c r="AM197" s="16"/>
      <c r="AN197" s="16">
        <v>99.1</v>
      </c>
      <c r="AO197" s="16"/>
      <c r="AP197" s="16">
        <v>84.1</v>
      </c>
      <c r="AQ197" s="16">
        <v>15</v>
      </c>
      <c r="AR197" s="16"/>
    </row>
    <row r="198" spans="1:44" ht="33.75" customHeight="1">
      <c r="A198" s="1" t="s">
        <v>249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0" t="s">
        <v>123</v>
      </c>
      <c r="Q198" s="14" t="s">
        <v>124</v>
      </c>
      <c r="R198" s="1"/>
      <c r="S198" s="1"/>
      <c r="T198" s="16">
        <v>105.1</v>
      </c>
      <c r="U198" s="16"/>
      <c r="V198" s="16">
        <v>84.1</v>
      </c>
      <c r="W198" s="16">
        <v>18</v>
      </c>
      <c r="X198" s="16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6">
        <v>99.1</v>
      </c>
      <c r="AJ198" s="16"/>
      <c r="AK198" s="16">
        <v>84.1</v>
      </c>
      <c r="AL198" s="16">
        <v>15</v>
      </c>
      <c r="AM198" s="16"/>
      <c r="AN198" s="16">
        <v>99.1</v>
      </c>
      <c r="AO198" s="16"/>
      <c r="AP198" s="16">
        <v>84.1</v>
      </c>
      <c r="AQ198" s="16">
        <v>15</v>
      </c>
      <c r="AR198" s="16"/>
    </row>
    <row r="199" spans="1:44" ht="33.75" customHeight="1">
      <c r="A199" s="1" t="s">
        <v>251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0" t="s">
        <v>250</v>
      </c>
      <c r="Q199" s="14"/>
      <c r="R199" s="1"/>
      <c r="S199" s="1"/>
      <c r="T199" s="16">
        <v>57.2</v>
      </c>
      <c r="U199" s="16"/>
      <c r="V199" s="16"/>
      <c r="W199" s="16"/>
      <c r="X199" s="16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6">
        <v>50</v>
      </c>
      <c r="AJ199" s="16"/>
      <c r="AK199" s="16"/>
      <c r="AL199" s="16"/>
      <c r="AM199" s="16"/>
      <c r="AN199" s="16">
        <v>50</v>
      </c>
      <c r="AO199" s="16"/>
      <c r="AP199" s="16"/>
      <c r="AQ199" s="16"/>
      <c r="AR199" s="16"/>
    </row>
    <row r="200" spans="1:44" ht="33.75" customHeight="1">
      <c r="A200" s="1" t="s">
        <v>253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0" t="s">
        <v>252</v>
      </c>
      <c r="Q200" s="14"/>
      <c r="R200" s="1"/>
      <c r="S200" s="1"/>
      <c r="T200" s="16">
        <v>57.2</v>
      </c>
      <c r="U200" s="16"/>
      <c r="V200" s="16"/>
      <c r="W200" s="16"/>
      <c r="X200" s="16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6">
        <v>50</v>
      </c>
      <c r="AJ200" s="16"/>
      <c r="AK200" s="16"/>
      <c r="AL200" s="16"/>
      <c r="AM200" s="16"/>
      <c r="AN200" s="16">
        <v>50</v>
      </c>
      <c r="AO200" s="16"/>
      <c r="AP200" s="16"/>
      <c r="AQ200" s="16"/>
      <c r="AR200" s="16"/>
    </row>
    <row r="201" spans="1:44" ht="33.75" customHeight="1">
      <c r="A201" s="1" t="s">
        <v>255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0" t="s">
        <v>254</v>
      </c>
      <c r="Q201" s="14"/>
      <c r="R201" s="1"/>
      <c r="S201" s="1"/>
      <c r="T201" s="16">
        <v>57.2</v>
      </c>
      <c r="U201" s="16"/>
      <c r="V201" s="16"/>
      <c r="W201" s="16"/>
      <c r="X201" s="16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6">
        <v>50</v>
      </c>
      <c r="AJ201" s="16"/>
      <c r="AK201" s="16"/>
      <c r="AL201" s="16"/>
      <c r="AM201" s="16"/>
      <c r="AN201" s="16">
        <v>50</v>
      </c>
      <c r="AO201" s="16"/>
      <c r="AP201" s="16"/>
      <c r="AQ201" s="16"/>
      <c r="AR201" s="16"/>
    </row>
    <row r="202" spans="1:44" ht="33.75" customHeight="1">
      <c r="A202" s="1" t="s">
        <v>255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0" t="s">
        <v>49</v>
      </c>
      <c r="Q202" s="14" t="s">
        <v>50</v>
      </c>
      <c r="R202" s="1"/>
      <c r="S202" s="1"/>
      <c r="T202" s="16">
        <v>57.2</v>
      </c>
      <c r="U202" s="16"/>
      <c r="V202" s="16"/>
      <c r="W202" s="16"/>
      <c r="X202" s="16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6">
        <v>50</v>
      </c>
      <c r="AJ202" s="16"/>
      <c r="AK202" s="16"/>
      <c r="AL202" s="16"/>
      <c r="AM202" s="16"/>
      <c r="AN202" s="16">
        <v>50</v>
      </c>
      <c r="AO202" s="16"/>
      <c r="AP202" s="16"/>
      <c r="AQ202" s="16"/>
      <c r="AR202" s="16"/>
    </row>
    <row r="203" spans="1:44" ht="33.75" customHeight="1">
      <c r="A203" s="1" t="s">
        <v>257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0" t="s">
        <v>256</v>
      </c>
      <c r="Q203" s="14"/>
      <c r="R203" s="1"/>
      <c r="S203" s="1"/>
      <c r="T203" s="16">
        <v>1024.25</v>
      </c>
      <c r="U203" s="16"/>
      <c r="V203" s="16"/>
      <c r="W203" s="16"/>
      <c r="X203" s="16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6">
        <v>610</v>
      </c>
      <c r="AJ203" s="16"/>
      <c r="AK203" s="16"/>
      <c r="AL203" s="16"/>
      <c r="AM203" s="16"/>
      <c r="AN203" s="16">
        <v>10</v>
      </c>
      <c r="AO203" s="16"/>
      <c r="AP203" s="16"/>
      <c r="AQ203" s="16"/>
      <c r="AR203" s="16"/>
    </row>
    <row r="204" spans="1:44" ht="33.75" customHeight="1">
      <c r="A204" s="1" t="s">
        <v>259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0" t="s">
        <v>258</v>
      </c>
      <c r="Q204" s="14"/>
      <c r="R204" s="1"/>
      <c r="S204" s="1"/>
      <c r="T204" s="16"/>
      <c r="U204" s="16"/>
      <c r="V204" s="16"/>
      <c r="W204" s="16"/>
      <c r="X204" s="16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6">
        <v>10</v>
      </c>
      <c r="AJ204" s="16"/>
      <c r="AK204" s="16"/>
      <c r="AL204" s="16"/>
      <c r="AM204" s="16"/>
      <c r="AN204" s="16">
        <v>10</v>
      </c>
      <c r="AO204" s="16"/>
      <c r="AP204" s="16"/>
      <c r="AQ204" s="16"/>
      <c r="AR204" s="16"/>
    </row>
    <row r="205" spans="1:44" ht="33.75" customHeight="1">
      <c r="A205" s="1" t="s">
        <v>261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0" t="s">
        <v>260</v>
      </c>
      <c r="Q205" s="14"/>
      <c r="R205" s="1"/>
      <c r="S205" s="1"/>
      <c r="T205" s="16"/>
      <c r="U205" s="16"/>
      <c r="V205" s="16"/>
      <c r="W205" s="16"/>
      <c r="X205" s="16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6">
        <v>10</v>
      </c>
      <c r="AJ205" s="16"/>
      <c r="AK205" s="16"/>
      <c r="AL205" s="16"/>
      <c r="AM205" s="16"/>
      <c r="AN205" s="16">
        <v>10</v>
      </c>
      <c r="AO205" s="16"/>
      <c r="AP205" s="16"/>
      <c r="AQ205" s="16"/>
      <c r="AR205" s="16"/>
    </row>
    <row r="206" spans="1:44" ht="33.75" customHeight="1">
      <c r="A206" s="1" t="s">
        <v>261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0" t="s">
        <v>175</v>
      </c>
      <c r="Q206" s="14" t="s">
        <v>176</v>
      </c>
      <c r="R206" s="1"/>
      <c r="S206" s="1"/>
      <c r="T206" s="16"/>
      <c r="U206" s="16"/>
      <c r="V206" s="16"/>
      <c r="W206" s="16"/>
      <c r="X206" s="16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6">
        <v>10</v>
      </c>
      <c r="AJ206" s="16"/>
      <c r="AK206" s="16"/>
      <c r="AL206" s="16"/>
      <c r="AM206" s="16"/>
      <c r="AN206" s="16">
        <v>10</v>
      </c>
      <c r="AO206" s="16"/>
      <c r="AP206" s="16"/>
      <c r="AQ206" s="16"/>
      <c r="AR206" s="16"/>
    </row>
    <row r="207" spans="1:44" ht="68.25" customHeight="1">
      <c r="A207" s="1" t="s">
        <v>263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0" t="s">
        <v>262</v>
      </c>
      <c r="Q207" s="14"/>
      <c r="R207" s="1"/>
      <c r="S207" s="1"/>
      <c r="T207" s="16">
        <v>1024.25</v>
      </c>
      <c r="U207" s="16"/>
      <c r="V207" s="16"/>
      <c r="W207" s="16"/>
      <c r="X207" s="16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6">
        <v>600</v>
      </c>
      <c r="AJ207" s="16"/>
      <c r="AK207" s="16"/>
      <c r="AL207" s="16"/>
      <c r="AM207" s="16"/>
      <c r="AN207" s="16"/>
      <c r="AO207" s="16"/>
      <c r="AP207" s="16"/>
      <c r="AQ207" s="16"/>
      <c r="AR207" s="16"/>
    </row>
    <row r="208" spans="1:44" ht="33.75" customHeight="1">
      <c r="A208" s="1" t="s">
        <v>265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0" t="s">
        <v>264</v>
      </c>
      <c r="Q208" s="14"/>
      <c r="R208" s="1"/>
      <c r="S208" s="1"/>
      <c r="T208" s="16">
        <v>1024.25</v>
      </c>
      <c r="U208" s="16"/>
      <c r="V208" s="16"/>
      <c r="W208" s="16"/>
      <c r="X208" s="16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</row>
    <row r="209" spans="1:44" ht="33.75" customHeight="1">
      <c r="A209" s="1" t="s">
        <v>265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0" t="s">
        <v>175</v>
      </c>
      <c r="Q209" s="14" t="s">
        <v>176</v>
      </c>
      <c r="R209" s="1"/>
      <c r="S209" s="1"/>
      <c r="T209" s="16">
        <v>1024.25</v>
      </c>
      <c r="U209" s="16"/>
      <c r="V209" s="16"/>
      <c r="W209" s="16"/>
      <c r="X209" s="16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</row>
    <row r="210" spans="1:44" ht="33.75" customHeight="1">
      <c r="A210" s="1" t="s">
        <v>267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0" t="s">
        <v>266</v>
      </c>
      <c r="Q210" s="14"/>
      <c r="R210" s="1"/>
      <c r="S210" s="1"/>
      <c r="T210" s="16"/>
      <c r="U210" s="16"/>
      <c r="V210" s="16"/>
      <c r="W210" s="16"/>
      <c r="X210" s="16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6">
        <v>600</v>
      </c>
      <c r="AJ210" s="16"/>
      <c r="AK210" s="16"/>
      <c r="AL210" s="16"/>
      <c r="AM210" s="16"/>
      <c r="AN210" s="16"/>
      <c r="AO210" s="16"/>
      <c r="AP210" s="16"/>
      <c r="AQ210" s="16"/>
      <c r="AR210" s="16"/>
    </row>
    <row r="211" spans="1:44" ht="33.75" customHeight="1">
      <c r="A211" s="1" t="s">
        <v>267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0" t="s">
        <v>175</v>
      </c>
      <c r="Q211" s="14" t="s">
        <v>176</v>
      </c>
      <c r="R211" s="1"/>
      <c r="S211" s="1"/>
      <c r="T211" s="16"/>
      <c r="U211" s="16"/>
      <c r="V211" s="16"/>
      <c r="W211" s="16"/>
      <c r="X211" s="16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6">
        <v>600</v>
      </c>
      <c r="AJ211" s="16"/>
      <c r="AK211" s="16"/>
      <c r="AL211" s="16"/>
      <c r="AM211" s="16"/>
      <c r="AN211" s="16"/>
      <c r="AO211" s="16"/>
      <c r="AP211" s="16"/>
      <c r="AQ211" s="16"/>
      <c r="AR211" s="16"/>
    </row>
    <row r="212" spans="1:44" ht="68.25" customHeight="1">
      <c r="A212" s="1" t="s">
        <v>269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0" t="s">
        <v>268</v>
      </c>
      <c r="Q212" s="14"/>
      <c r="R212" s="1"/>
      <c r="S212" s="1"/>
      <c r="T212" s="16">
        <v>719.04</v>
      </c>
      <c r="U212" s="16"/>
      <c r="V212" s="16"/>
      <c r="W212" s="16"/>
      <c r="X212" s="16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6">
        <v>35</v>
      </c>
      <c r="AJ212" s="16"/>
      <c r="AK212" s="16"/>
      <c r="AL212" s="16"/>
      <c r="AM212" s="16"/>
      <c r="AN212" s="16">
        <v>35</v>
      </c>
      <c r="AO212" s="16"/>
      <c r="AP212" s="16"/>
      <c r="AQ212" s="16"/>
      <c r="AR212" s="16"/>
    </row>
    <row r="213" spans="1:44" ht="33.75" customHeight="1">
      <c r="A213" s="1" t="s">
        <v>271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0" t="s">
        <v>270</v>
      </c>
      <c r="Q213" s="14"/>
      <c r="R213" s="1"/>
      <c r="S213" s="1"/>
      <c r="T213" s="16">
        <v>12.8</v>
      </c>
      <c r="U213" s="16"/>
      <c r="V213" s="16"/>
      <c r="W213" s="16"/>
      <c r="X213" s="16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</row>
    <row r="214" spans="1:44" ht="33.75" customHeight="1">
      <c r="A214" s="1" t="s">
        <v>273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0" t="s">
        <v>272</v>
      </c>
      <c r="Q214" s="14"/>
      <c r="R214" s="1"/>
      <c r="S214" s="1"/>
      <c r="T214" s="16">
        <v>12.8</v>
      </c>
      <c r="U214" s="16"/>
      <c r="V214" s="16"/>
      <c r="W214" s="16"/>
      <c r="X214" s="16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</row>
    <row r="215" spans="1:44" ht="33.75" customHeight="1">
      <c r="A215" s="1" t="s">
        <v>273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0" t="s">
        <v>175</v>
      </c>
      <c r="Q215" s="14" t="s">
        <v>176</v>
      </c>
      <c r="R215" s="1"/>
      <c r="S215" s="1"/>
      <c r="T215" s="16">
        <v>12.8</v>
      </c>
      <c r="U215" s="16"/>
      <c r="V215" s="16"/>
      <c r="W215" s="16"/>
      <c r="X215" s="16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</row>
    <row r="216" spans="1:44" ht="33.75" customHeight="1">
      <c r="A216" s="1" t="s">
        <v>275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0" t="s">
        <v>274</v>
      </c>
      <c r="Q216" s="14"/>
      <c r="R216" s="1"/>
      <c r="S216" s="1"/>
      <c r="T216" s="16">
        <v>15</v>
      </c>
      <c r="U216" s="16"/>
      <c r="V216" s="16"/>
      <c r="W216" s="16"/>
      <c r="X216" s="16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6">
        <v>10</v>
      </c>
      <c r="AJ216" s="16"/>
      <c r="AK216" s="16"/>
      <c r="AL216" s="16"/>
      <c r="AM216" s="16"/>
      <c r="AN216" s="16">
        <v>10</v>
      </c>
      <c r="AO216" s="16"/>
      <c r="AP216" s="16"/>
      <c r="AQ216" s="16"/>
      <c r="AR216" s="16"/>
    </row>
    <row r="217" spans="1:44" ht="33.75" customHeight="1">
      <c r="A217" s="1" t="s">
        <v>277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0" t="s">
        <v>276</v>
      </c>
      <c r="Q217" s="14"/>
      <c r="R217" s="1"/>
      <c r="S217" s="1"/>
      <c r="T217" s="16">
        <v>15</v>
      </c>
      <c r="U217" s="16"/>
      <c r="V217" s="16"/>
      <c r="W217" s="16"/>
      <c r="X217" s="16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6">
        <v>10</v>
      </c>
      <c r="AJ217" s="16"/>
      <c r="AK217" s="16"/>
      <c r="AL217" s="16"/>
      <c r="AM217" s="16"/>
      <c r="AN217" s="16">
        <v>10</v>
      </c>
      <c r="AO217" s="16"/>
      <c r="AP217" s="16"/>
      <c r="AQ217" s="16"/>
      <c r="AR217" s="16"/>
    </row>
    <row r="218" spans="1:44" ht="33.75" customHeight="1">
      <c r="A218" s="1" t="s">
        <v>277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0" t="s">
        <v>175</v>
      </c>
      <c r="Q218" s="14" t="s">
        <v>176</v>
      </c>
      <c r="R218" s="1"/>
      <c r="S218" s="1"/>
      <c r="T218" s="16">
        <v>15</v>
      </c>
      <c r="U218" s="16"/>
      <c r="V218" s="16"/>
      <c r="W218" s="16"/>
      <c r="X218" s="16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6">
        <v>10</v>
      </c>
      <c r="AJ218" s="16"/>
      <c r="AK218" s="16"/>
      <c r="AL218" s="16"/>
      <c r="AM218" s="16"/>
      <c r="AN218" s="16">
        <v>10</v>
      </c>
      <c r="AO218" s="16"/>
      <c r="AP218" s="16"/>
      <c r="AQ218" s="16"/>
      <c r="AR218" s="16"/>
    </row>
    <row r="219" spans="1:44" ht="51" customHeight="1">
      <c r="A219" s="1" t="s">
        <v>279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0" t="s">
        <v>278</v>
      </c>
      <c r="Q219" s="14"/>
      <c r="R219" s="1"/>
      <c r="S219" s="1"/>
      <c r="T219" s="16">
        <v>582.5</v>
      </c>
      <c r="U219" s="16"/>
      <c r="V219" s="16"/>
      <c r="W219" s="16"/>
      <c r="X219" s="16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6">
        <v>25</v>
      </c>
      <c r="AJ219" s="16"/>
      <c r="AK219" s="16"/>
      <c r="AL219" s="16"/>
      <c r="AM219" s="16"/>
      <c r="AN219" s="16">
        <v>25</v>
      </c>
      <c r="AO219" s="16"/>
      <c r="AP219" s="16"/>
      <c r="AQ219" s="16"/>
      <c r="AR219" s="16"/>
    </row>
    <row r="220" spans="1:44" ht="51" customHeight="1">
      <c r="A220" s="1" t="s">
        <v>281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0" t="s">
        <v>280</v>
      </c>
      <c r="Q220" s="14"/>
      <c r="R220" s="1"/>
      <c r="S220" s="1"/>
      <c r="T220" s="16">
        <v>32.5</v>
      </c>
      <c r="U220" s="16"/>
      <c r="V220" s="16"/>
      <c r="W220" s="16"/>
      <c r="X220" s="16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</row>
    <row r="221" spans="1:44" ht="33.75" customHeight="1">
      <c r="A221" s="1" t="s">
        <v>281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0" t="s">
        <v>175</v>
      </c>
      <c r="Q221" s="14" t="s">
        <v>176</v>
      </c>
      <c r="R221" s="1"/>
      <c r="S221" s="1"/>
      <c r="T221" s="16">
        <v>32.5</v>
      </c>
      <c r="U221" s="16"/>
      <c r="V221" s="16"/>
      <c r="W221" s="16"/>
      <c r="X221" s="16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2" spans="1:44" ht="51" customHeight="1">
      <c r="A222" s="1" t="s">
        <v>283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0" t="s">
        <v>282</v>
      </c>
      <c r="Q222" s="14"/>
      <c r="R222" s="1"/>
      <c r="S222" s="1"/>
      <c r="T222" s="16">
        <v>550</v>
      </c>
      <c r="U222" s="16"/>
      <c r="V222" s="16"/>
      <c r="W222" s="16"/>
      <c r="X222" s="16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6">
        <v>25</v>
      </c>
      <c r="AJ222" s="16"/>
      <c r="AK222" s="16"/>
      <c r="AL222" s="16"/>
      <c r="AM222" s="16"/>
      <c r="AN222" s="16">
        <v>25</v>
      </c>
      <c r="AO222" s="16"/>
      <c r="AP222" s="16"/>
      <c r="AQ222" s="16"/>
      <c r="AR222" s="16"/>
    </row>
    <row r="223" spans="1:44" ht="33.75" customHeight="1">
      <c r="A223" s="1" t="s">
        <v>283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0" t="s">
        <v>175</v>
      </c>
      <c r="Q223" s="14" t="s">
        <v>176</v>
      </c>
      <c r="R223" s="1"/>
      <c r="S223" s="1"/>
      <c r="T223" s="16">
        <v>550</v>
      </c>
      <c r="U223" s="16"/>
      <c r="V223" s="16"/>
      <c r="W223" s="16"/>
      <c r="X223" s="16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6">
        <v>25</v>
      </c>
      <c r="AJ223" s="16"/>
      <c r="AK223" s="16"/>
      <c r="AL223" s="16"/>
      <c r="AM223" s="16"/>
      <c r="AN223" s="16">
        <v>25</v>
      </c>
      <c r="AO223" s="16"/>
      <c r="AP223" s="16"/>
      <c r="AQ223" s="16"/>
      <c r="AR223" s="16"/>
    </row>
    <row r="224" spans="1:44" ht="51" customHeight="1">
      <c r="A224" s="1" t="s">
        <v>285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0" t="s">
        <v>284</v>
      </c>
      <c r="Q224" s="14"/>
      <c r="R224" s="1"/>
      <c r="S224" s="1"/>
      <c r="T224" s="16">
        <v>78.74</v>
      </c>
      <c r="U224" s="16"/>
      <c r="V224" s="16"/>
      <c r="W224" s="16"/>
      <c r="X224" s="16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</row>
    <row r="225" spans="1:44" ht="33.75" customHeight="1">
      <c r="A225" s="1" t="s">
        <v>287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0" t="s">
        <v>286</v>
      </c>
      <c r="Q225" s="14"/>
      <c r="R225" s="1"/>
      <c r="S225" s="1"/>
      <c r="T225" s="16">
        <v>78.74</v>
      </c>
      <c r="U225" s="16"/>
      <c r="V225" s="16"/>
      <c r="W225" s="16"/>
      <c r="X225" s="16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</row>
    <row r="226" spans="1:44" ht="33.75" customHeight="1">
      <c r="A226" s="1" t="s">
        <v>287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0" t="s">
        <v>175</v>
      </c>
      <c r="Q226" s="14" t="s">
        <v>176</v>
      </c>
      <c r="R226" s="1"/>
      <c r="S226" s="1"/>
      <c r="T226" s="16">
        <v>78.74</v>
      </c>
      <c r="U226" s="16"/>
      <c r="V226" s="16"/>
      <c r="W226" s="16"/>
      <c r="X226" s="16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</row>
    <row r="227" spans="1:44" ht="51" customHeight="1">
      <c r="A227" s="1" t="s">
        <v>289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0" t="s">
        <v>288</v>
      </c>
      <c r="Q227" s="14"/>
      <c r="R227" s="1"/>
      <c r="S227" s="1"/>
      <c r="T227" s="16">
        <v>30</v>
      </c>
      <c r="U227" s="16"/>
      <c r="V227" s="16"/>
      <c r="W227" s="16"/>
      <c r="X227" s="16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</row>
    <row r="228" spans="1:44" ht="33.75" customHeight="1">
      <c r="A228" s="1" t="s">
        <v>291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0" t="s">
        <v>290</v>
      </c>
      <c r="Q228" s="14"/>
      <c r="R228" s="1"/>
      <c r="S228" s="1"/>
      <c r="T228" s="16">
        <v>30</v>
      </c>
      <c r="U228" s="16"/>
      <c r="V228" s="16"/>
      <c r="W228" s="16"/>
      <c r="X228" s="16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</row>
    <row r="229" spans="1:44" ht="33.75" customHeight="1">
      <c r="A229" s="1" t="s">
        <v>291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0" t="s">
        <v>175</v>
      </c>
      <c r="Q229" s="14" t="s">
        <v>176</v>
      </c>
      <c r="R229" s="1"/>
      <c r="S229" s="1"/>
      <c r="T229" s="16">
        <v>30</v>
      </c>
      <c r="U229" s="16"/>
      <c r="V229" s="16"/>
      <c r="W229" s="16"/>
      <c r="X229" s="16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</row>
    <row r="230" spans="1:44" ht="33.75" customHeight="1">
      <c r="A230" s="1" t="s">
        <v>293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0" t="s">
        <v>292</v>
      </c>
      <c r="Q230" s="14"/>
      <c r="R230" s="1"/>
      <c r="S230" s="1"/>
      <c r="T230" s="16">
        <v>9735.66</v>
      </c>
      <c r="U230" s="16"/>
      <c r="V230" s="16"/>
      <c r="W230" s="16"/>
      <c r="X230" s="16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6">
        <v>9656.4</v>
      </c>
      <c r="AJ230" s="16"/>
      <c r="AK230" s="16"/>
      <c r="AL230" s="16"/>
      <c r="AM230" s="16"/>
      <c r="AN230" s="16">
        <v>9656.4</v>
      </c>
      <c r="AO230" s="16"/>
      <c r="AP230" s="16"/>
      <c r="AQ230" s="16"/>
      <c r="AR230" s="16"/>
    </row>
    <row r="231" spans="1:44" ht="33.75" customHeight="1">
      <c r="A231" s="1" t="s">
        <v>295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0" t="s">
        <v>294</v>
      </c>
      <c r="Q231" s="14"/>
      <c r="R231" s="1"/>
      <c r="S231" s="1"/>
      <c r="T231" s="16">
        <v>9735.66</v>
      </c>
      <c r="U231" s="16"/>
      <c r="V231" s="16"/>
      <c r="W231" s="16"/>
      <c r="X231" s="16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6">
        <v>9656.4</v>
      </c>
      <c r="AJ231" s="16"/>
      <c r="AK231" s="16"/>
      <c r="AL231" s="16"/>
      <c r="AM231" s="16"/>
      <c r="AN231" s="16">
        <v>9656.4</v>
      </c>
      <c r="AO231" s="16"/>
      <c r="AP231" s="16"/>
      <c r="AQ231" s="16"/>
      <c r="AR231" s="16"/>
    </row>
    <row r="232" spans="1:44" ht="33.75" customHeight="1">
      <c r="A232" s="1" t="s">
        <v>297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0" t="s">
        <v>296</v>
      </c>
      <c r="Q232" s="14"/>
      <c r="R232" s="1"/>
      <c r="S232" s="1"/>
      <c r="T232" s="16">
        <v>9655.66</v>
      </c>
      <c r="U232" s="16"/>
      <c r="V232" s="16"/>
      <c r="W232" s="16"/>
      <c r="X232" s="16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6">
        <v>9576.4</v>
      </c>
      <c r="AJ232" s="16"/>
      <c r="AK232" s="16"/>
      <c r="AL232" s="16"/>
      <c r="AM232" s="16"/>
      <c r="AN232" s="16">
        <v>9576.4</v>
      </c>
      <c r="AO232" s="16"/>
      <c r="AP232" s="16"/>
      <c r="AQ232" s="16"/>
      <c r="AR232" s="16"/>
    </row>
    <row r="233" spans="1:44" ht="68.25" customHeight="1">
      <c r="A233" s="1" t="s">
        <v>297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0" t="s">
        <v>187</v>
      </c>
      <c r="Q233" s="14" t="s">
        <v>188</v>
      </c>
      <c r="R233" s="1"/>
      <c r="S233" s="1"/>
      <c r="T233" s="16">
        <v>7815</v>
      </c>
      <c r="U233" s="16"/>
      <c r="V233" s="16"/>
      <c r="W233" s="16"/>
      <c r="X233" s="16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6">
        <v>7815</v>
      </c>
      <c r="AJ233" s="16"/>
      <c r="AK233" s="16"/>
      <c r="AL233" s="16"/>
      <c r="AM233" s="16"/>
      <c r="AN233" s="16">
        <v>7815</v>
      </c>
      <c r="AO233" s="16"/>
      <c r="AP233" s="16"/>
      <c r="AQ233" s="16"/>
      <c r="AR233" s="16"/>
    </row>
    <row r="234" spans="1:44" ht="33.75" customHeight="1">
      <c r="A234" s="1" t="s">
        <v>297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0" t="s">
        <v>175</v>
      </c>
      <c r="Q234" s="14" t="s">
        <v>176</v>
      </c>
      <c r="R234" s="1"/>
      <c r="S234" s="1"/>
      <c r="T234" s="16">
        <v>1730.06</v>
      </c>
      <c r="U234" s="16"/>
      <c r="V234" s="16"/>
      <c r="W234" s="16"/>
      <c r="X234" s="16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6">
        <v>1700.8</v>
      </c>
      <c r="AJ234" s="16"/>
      <c r="AK234" s="16"/>
      <c r="AL234" s="16"/>
      <c r="AM234" s="16"/>
      <c r="AN234" s="16">
        <v>1700.8</v>
      </c>
      <c r="AO234" s="16"/>
      <c r="AP234" s="16"/>
      <c r="AQ234" s="16"/>
      <c r="AR234" s="16"/>
    </row>
    <row r="235" spans="1:44" ht="33.75" customHeight="1">
      <c r="A235" s="1" t="s">
        <v>297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0" t="s">
        <v>49</v>
      </c>
      <c r="Q235" s="14" t="s">
        <v>50</v>
      </c>
      <c r="R235" s="1"/>
      <c r="S235" s="1"/>
      <c r="T235" s="16">
        <v>50</v>
      </c>
      <c r="U235" s="16"/>
      <c r="V235" s="16"/>
      <c r="W235" s="16"/>
      <c r="X235" s="16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</row>
    <row r="236" spans="1:44" ht="33.75" customHeight="1">
      <c r="A236" s="1" t="s">
        <v>297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0" t="s">
        <v>107</v>
      </c>
      <c r="Q236" s="14" t="s">
        <v>108</v>
      </c>
      <c r="R236" s="1"/>
      <c r="S236" s="1"/>
      <c r="T236" s="16">
        <v>60.6</v>
      </c>
      <c r="U236" s="16"/>
      <c r="V236" s="16"/>
      <c r="W236" s="16"/>
      <c r="X236" s="16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6">
        <v>60.6</v>
      </c>
      <c r="AJ236" s="16"/>
      <c r="AK236" s="16"/>
      <c r="AL236" s="16"/>
      <c r="AM236" s="16"/>
      <c r="AN236" s="16">
        <v>60.6</v>
      </c>
      <c r="AO236" s="16"/>
      <c r="AP236" s="16"/>
      <c r="AQ236" s="16"/>
      <c r="AR236" s="16"/>
    </row>
    <row r="237" spans="1:44" ht="51" customHeight="1">
      <c r="A237" s="1" t="s">
        <v>299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0" t="s">
        <v>298</v>
      </c>
      <c r="Q237" s="14"/>
      <c r="R237" s="1"/>
      <c r="S237" s="1"/>
      <c r="T237" s="16"/>
      <c r="U237" s="16"/>
      <c r="V237" s="16"/>
      <c r="W237" s="16"/>
      <c r="X237" s="16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6">
        <v>50</v>
      </c>
      <c r="AJ237" s="16"/>
      <c r="AK237" s="16"/>
      <c r="AL237" s="16"/>
      <c r="AM237" s="16"/>
      <c r="AN237" s="16">
        <v>50</v>
      </c>
      <c r="AO237" s="16"/>
      <c r="AP237" s="16"/>
      <c r="AQ237" s="16"/>
      <c r="AR237" s="16"/>
    </row>
    <row r="238" spans="1:44" ht="33.75" customHeight="1">
      <c r="A238" s="1" t="s">
        <v>299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0" t="s">
        <v>175</v>
      </c>
      <c r="Q238" s="14" t="s">
        <v>176</v>
      </c>
      <c r="R238" s="1"/>
      <c r="S238" s="1"/>
      <c r="T238" s="16"/>
      <c r="U238" s="16"/>
      <c r="V238" s="16"/>
      <c r="W238" s="16"/>
      <c r="X238" s="16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6">
        <v>50</v>
      </c>
      <c r="AJ238" s="16"/>
      <c r="AK238" s="16"/>
      <c r="AL238" s="16"/>
      <c r="AM238" s="16"/>
      <c r="AN238" s="16">
        <v>50</v>
      </c>
      <c r="AO238" s="16"/>
      <c r="AP238" s="16"/>
      <c r="AQ238" s="16"/>
      <c r="AR238" s="16"/>
    </row>
    <row r="239" spans="1:44" ht="68.25" customHeight="1">
      <c r="A239" s="1" t="s">
        <v>301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0" t="s">
        <v>300</v>
      </c>
      <c r="Q239" s="14"/>
      <c r="R239" s="1"/>
      <c r="S239" s="1"/>
      <c r="T239" s="16">
        <v>30</v>
      </c>
      <c r="U239" s="16"/>
      <c r="V239" s="16"/>
      <c r="W239" s="16"/>
      <c r="X239" s="16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6">
        <v>30</v>
      </c>
      <c r="AJ239" s="16"/>
      <c r="AK239" s="16"/>
      <c r="AL239" s="16"/>
      <c r="AM239" s="16"/>
      <c r="AN239" s="16">
        <v>30</v>
      </c>
      <c r="AO239" s="16"/>
      <c r="AP239" s="16"/>
      <c r="AQ239" s="16"/>
      <c r="AR239" s="16"/>
    </row>
    <row r="240" spans="1:44" ht="33.75" customHeight="1">
      <c r="A240" s="1" t="s">
        <v>301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0" t="s">
        <v>175</v>
      </c>
      <c r="Q240" s="14" t="s">
        <v>176</v>
      </c>
      <c r="R240" s="1"/>
      <c r="S240" s="1"/>
      <c r="T240" s="16">
        <v>30</v>
      </c>
      <c r="U240" s="16"/>
      <c r="V240" s="16"/>
      <c r="W240" s="16"/>
      <c r="X240" s="16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6">
        <v>30</v>
      </c>
      <c r="AJ240" s="16"/>
      <c r="AK240" s="16"/>
      <c r="AL240" s="16"/>
      <c r="AM240" s="16"/>
      <c r="AN240" s="16">
        <v>30</v>
      </c>
      <c r="AO240" s="16"/>
      <c r="AP240" s="16"/>
      <c r="AQ240" s="16"/>
      <c r="AR240" s="16"/>
    </row>
    <row r="241" spans="1:44" ht="33.75" customHeight="1">
      <c r="A241" s="1" t="s">
        <v>864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0" t="s">
        <v>863</v>
      </c>
      <c r="Q241" s="14"/>
      <c r="R241" s="1"/>
      <c r="S241" s="1"/>
      <c r="T241" s="16">
        <v>50</v>
      </c>
      <c r="U241" s="16"/>
      <c r="V241" s="16"/>
      <c r="W241" s="16"/>
      <c r="X241" s="16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</row>
    <row r="242" spans="1:44" ht="33.75" customHeight="1">
      <c r="A242" s="1" t="s">
        <v>864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0" t="s">
        <v>49</v>
      </c>
      <c r="Q242" s="14" t="s">
        <v>50</v>
      </c>
      <c r="R242" s="1"/>
      <c r="S242" s="1"/>
      <c r="T242" s="16">
        <v>50</v>
      </c>
      <c r="U242" s="16"/>
      <c r="V242" s="16"/>
      <c r="W242" s="16"/>
      <c r="X242" s="16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</row>
    <row r="243" spans="1:44" ht="33.75" customHeight="1">
      <c r="A243" s="1" t="s">
        <v>303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0" t="s">
        <v>302</v>
      </c>
      <c r="Q243" s="14"/>
      <c r="R243" s="1"/>
      <c r="S243" s="1"/>
      <c r="T243" s="16">
        <v>3160.5</v>
      </c>
      <c r="U243" s="16"/>
      <c r="V243" s="16"/>
      <c r="W243" s="16"/>
      <c r="X243" s="16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6">
        <v>3032.1</v>
      </c>
      <c r="AJ243" s="16"/>
      <c r="AK243" s="16"/>
      <c r="AL243" s="16"/>
      <c r="AM243" s="16"/>
      <c r="AN243" s="16">
        <v>3032.1</v>
      </c>
      <c r="AO243" s="16"/>
      <c r="AP243" s="16"/>
      <c r="AQ243" s="16"/>
      <c r="AR243" s="16"/>
    </row>
    <row r="244" spans="1:44" ht="33.75" customHeight="1">
      <c r="A244" s="1" t="s">
        <v>305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0" t="s">
        <v>304</v>
      </c>
      <c r="Q244" s="14"/>
      <c r="R244" s="1"/>
      <c r="S244" s="1"/>
      <c r="T244" s="16">
        <v>3160.5</v>
      </c>
      <c r="U244" s="16"/>
      <c r="V244" s="16"/>
      <c r="W244" s="16"/>
      <c r="X244" s="16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6">
        <v>3032.1</v>
      </c>
      <c r="AJ244" s="16"/>
      <c r="AK244" s="16"/>
      <c r="AL244" s="16"/>
      <c r="AM244" s="16"/>
      <c r="AN244" s="16">
        <v>3032.1</v>
      </c>
      <c r="AO244" s="16"/>
      <c r="AP244" s="16"/>
      <c r="AQ244" s="16"/>
      <c r="AR244" s="16"/>
    </row>
    <row r="245" spans="1:44" ht="33.75" customHeight="1">
      <c r="A245" s="1" t="s">
        <v>307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0" t="s">
        <v>306</v>
      </c>
      <c r="Q245" s="14"/>
      <c r="R245" s="1"/>
      <c r="S245" s="1"/>
      <c r="T245" s="16">
        <v>3160.5</v>
      </c>
      <c r="U245" s="16"/>
      <c r="V245" s="16"/>
      <c r="W245" s="16"/>
      <c r="X245" s="16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6">
        <v>3032.1</v>
      </c>
      <c r="AJ245" s="16"/>
      <c r="AK245" s="16"/>
      <c r="AL245" s="16"/>
      <c r="AM245" s="16"/>
      <c r="AN245" s="16">
        <v>3032.1</v>
      </c>
      <c r="AO245" s="16"/>
      <c r="AP245" s="16"/>
      <c r="AQ245" s="16"/>
      <c r="AR245" s="16"/>
    </row>
    <row r="246" spans="1:44" ht="68.25" customHeight="1">
      <c r="A246" s="1" t="s">
        <v>307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0" t="s">
        <v>187</v>
      </c>
      <c r="Q246" s="14" t="s">
        <v>188</v>
      </c>
      <c r="R246" s="1"/>
      <c r="S246" s="1"/>
      <c r="T246" s="16">
        <v>2877.1</v>
      </c>
      <c r="U246" s="16"/>
      <c r="V246" s="16"/>
      <c r="W246" s="16"/>
      <c r="X246" s="16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6">
        <v>2877.1</v>
      </c>
      <c r="AJ246" s="16"/>
      <c r="AK246" s="16"/>
      <c r="AL246" s="16"/>
      <c r="AM246" s="16"/>
      <c r="AN246" s="16">
        <v>2877.1</v>
      </c>
      <c r="AO246" s="16"/>
      <c r="AP246" s="16"/>
      <c r="AQ246" s="16"/>
      <c r="AR246" s="16"/>
    </row>
    <row r="247" spans="1:44" ht="33.75" customHeight="1">
      <c r="A247" s="1" t="s">
        <v>307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0" t="s">
        <v>175</v>
      </c>
      <c r="Q247" s="14" t="s">
        <v>176</v>
      </c>
      <c r="R247" s="1"/>
      <c r="S247" s="1"/>
      <c r="T247" s="16">
        <v>283.4</v>
      </c>
      <c r="U247" s="16"/>
      <c r="V247" s="16"/>
      <c r="W247" s="16"/>
      <c r="X247" s="16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6">
        <v>155</v>
      </c>
      <c r="AJ247" s="16"/>
      <c r="AK247" s="16"/>
      <c r="AL247" s="16"/>
      <c r="AM247" s="16"/>
      <c r="AN247" s="16">
        <v>155</v>
      </c>
      <c r="AO247" s="16"/>
      <c r="AP247" s="16"/>
      <c r="AQ247" s="16"/>
      <c r="AR247" s="16"/>
    </row>
    <row r="248" spans="1:44" ht="33.75" customHeight="1">
      <c r="A248" s="1" t="s">
        <v>309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0" t="s">
        <v>308</v>
      </c>
      <c r="Q248" s="14"/>
      <c r="R248" s="1"/>
      <c r="S248" s="1"/>
      <c r="T248" s="16">
        <v>1541.1</v>
      </c>
      <c r="U248" s="16">
        <v>37.8</v>
      </c>
      <c r="V248" s="16">
        <v>1132.19</v>
      </c>
      <c r="W248" s="16">
        <v>371.11</v>
      </c>
      <c r="X248" s="16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6">
        <v>63.57</v>
      </c>
      <c r="AJ248" s="16">
        <v>12.39</v>
      </c>
      <c r="AK248" s="16">
        <v>6.18</v>
      </c>
      <c r="AL248" s="16"/>
      <c r="AM248" s="16"/>
      <c r="AN248" s="16">
        <v>45</v>
      </c>
      <c r="AO248" s="16"/>
      <c r="AP248" s="16"/>
      <c r="AQ248" s="16"/>
      <c r="AR248" s="16"/>
    </row>
    <row r="249" spans="1:44" ht="33.75" customHeight="1">
      <c r="A249" s="1" t="s">
        <v>311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0" t="s">
        <v>310</v>
      </c>
      <c r="Q249" s="14"/>
      <c r="R249" s="1"/>
      <c r="S249" s="1"/>
      <c r="T249" s="16">
        <v>56.67</v>
      </c>
      <c r="U249" s="16">
        <v>37.8</v>
      </c>
      <c r="V249" s="16">
        <v>18.87</v>
      </c>
      <c r="W249" s="16"/>
      <c r="X249" s="16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6">
        <v>18.57</v>
      </c>
      <c r="AJ249" s="16">
        <v>12.39</v>
      </c>
      <c r="AK249" s="16">
        <v>6.18</v>
      </c>
      <c r="AL249" s="16"/>
      <c r="AM249" s="16"/>
      <c r="AN249" s="16"/>
      <c r="AO249" s="16"/>
      <c r="AP249" s="16"/>
      <c r="AQ249" s="16"/>
      <c r="AR249" s="16"/>
    </row>
    <row r="250" spans="1:44" ht="33.75" customHeight="1">
      <c r="A250" s="1" t="s">
        <v>313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0" t="s">
        <v>312</v>
      </c>
      <c r="Q250" s="14"/>
      <c r="R250" s="1"/>
      <c r="S250" s="1"/>
      <c r="T250" s="16">
        <v>56.67</v>
      </c>
      <c r="U250" s="16">
        <v>37.8</v>
      </c>
      <c r="V250" s="16">
        <v>18.87</v>
      </c>
      <c r="W250" s="16"/>
      <c r="X250" s="16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6">
        <v>18.57</v>
      </c>
      <c r="AJ250" s="16">
        <v>12.39</v>
      </c>
      <c r="AK250" s="16">
        <v>6.18</v>
      </c>
      <c r="AL250" s="16"/>
      <c r="AM250" s="16"/>
      <c r="AN250" s="16"/>
      <c r="AO250" s="16"/>
      <c r="AP250" s="16"/>
      <c r="AQ250" s="16"/>
      <c r="AR250" s="16"/>
    </row>
    <row r="251" spans="1:44" ht="68.25" customHeight="1">
      <c r="A251" s="1" t="s">
        <v>315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0" t="s">
        <v>314</v>
      </c>
      <c r="Q251" s="14"/>
      <c r="R251" s="1"/>
      <c r="S251" s="1"/>
      <c r="T251" s="16">
        <v>4.89</v>
      </c>
      <c r="U251" s="16"/>
      <c r="V251" s="16">
        <v>4.89</v>
      </c>
      <c r="W251" s="16"/>
      <c r="X251" s="16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6">
        <v>1.6</v>
      </c>
      <c r="AJ251" s="16"/>
      <c r="AK251" s="16">
        <v>1.6</v>
      </c>
      <c r="AL251" s="16"/>
      <c r="AM251" s="16"/>
      <c r="AN251" s="16"/>
      <c r="AO251" s="16"/>
      <c r="AP251" s="16"/>
      <c r="AQ251" s="16"/>
      <c r="AR251" s="16"/>
    </row>
    <row r="252" spans="1:44" ht="33.75" customHeight="1">
      <c r="A252" s="1" t="s">
        <v>315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0" t="s">
        <v>107</v>
      </c>
      <c r="Q252" s="14" t="s">
        <v>108</v>
      </c>
      <c r="R252" s="1"/>
      <c r="S252" s="1"/>
      <c r="T252" s="16">
        <v>4.89</v>
      </c>
      <c r="U252" s="16"/>
      <c r="V252" s="16">
        <v>4.89</v>
      </c>
      <c r="W252" s="16"/>
      <c r="X252" s="16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6">
        <v>1.6</v>
      </c>
      <c r="AJ252" s="16"/>
      <c r="AK252" s="16">
        <v>1.6</v>
      </c>
      <c r="AL252" s="16"/>
      <c r="AM252" s="16"/>
      <c r="AN252" s="16"/>
      <c r="AO252" s="16"/>
      <c r="AP252" s="16"/>
      <c r="AQ252" s="16"/>
      <c r="AR252" s="16"/>
    </row>
    <row r="253" spans="1:44" ht="51" customHeight="1">
      <c r="A253" s="1" t="s">
        <v>317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0" t="s">
        <v>316</v>
      </c>
      <c r="Q253" s="14"/>
      <c r="R253" s="1"/>
      <c r="S253" s="1"/>
      <c r="T253" s="16">
        <v>51.78</v>
      </c>
      <c r="U253" s="16">
        <v>37.8</v>
      </c>
      <c r="V253" s="16">
        <v>13.98</v>
      </c>
      <c r="W253" s="16"/>
      <c r="X253" s="16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6">
        <v>16.97</v>
      </c>
      <c r="AJ253" s="16">
        <v>12.39</v>
      </c>
      <c r="AK253" s="16">
        <v>4.58</v>
      </c>
      <c r="AL253" s="16"/>
      <c r="AM253" s="16"/>
      <c r="AN253" s="16"/>
      <c r="AO253" s="16"/>
      <c r="AP253" s="16"/>
      <c r="AQ253" s="16"/>
      <c r="AR253" s="16"/>
    </row>
    <row r="254" spans="1:44" ht="33.75" customHeight="1">
      <c r="A254" s="1" t="s">
        <v>317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0" t="s">
        <v>107</v>
      </c>
      <c r="Q254" s="14" t="s">
        <v>108</v>
      </c>
      <c r="R254" s="1"/>
      <c r="S254" s="1"/>
      <c r="T254" s="16">
        <v>51.78</v>
      </c>
      <c r="U254" s="16">
        <v>37.8</v>
      </c>
      <c r="V254" s="16">
        <v>13.98</v>
      </c>
      <c r="W254" s="16"/>
      <c r="X254" s="16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6">
        <v>16.97</v>
      </c>
      <c r="AJ254" s="16">
        <v>12.39</v>
      </c>
      <c r="AK254" s="16">
        <v>4.58</v>
      </c>
      <c r="AL254" s="16"/>
      <c r="AM254" s="16"/>
      <c r="AN254" s="16"/>
      <c r="AO254" s="16"/>
      <c r="AP254" s="16"/>
      <c r="AQ254" s="16"/>
      <c r="AR254" s="16"/>
    </row>
    <row r="255" spans="1:44" ht="33.75" customHeight="1">
      <c r="A255" s="1" t="s">
        <v>319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0" t="s">
        <v>318</v>
      </c>
      <c r="Q255" s="14"/>
      <c r="R255" s="1"/>
      <c r="S255" s="1"/>
      <c r="T255" s="16"/>
      <c r="U255" s="16"/>
      <c r="V255" s="16"/>
      <c r="W255" s="16"/>
      <c r="X255" s="16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6">
        <v>45</v>
      </c>
      <c r="AJ255" s="16"/>
      <c r="AK255" s="16"/>
      <c r="AL255" s="16"/>
      <c r="AM255" s="16"/>
      <c r="AN255" s="16">
        <v>45</v>
      </c>
      <c r="AO255" s="16"/>
      <c r="AP255" s="16"/>
      <c r="AQ255" s="16"/>
      <c r="AR255" s="16"/>
    </row>
    <row r="256" spans="1:44" ht="51" customHeight="1">
      <c r="A256" s="1" t="s">
        <v>321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0" t="s">
        <v>320</v>
      </c>
      <c r="Q256" s="14"/>
      <c r="R256" s="1"/>
      <c r="S256" s="1"/>
      <c r="T256" s="16"/>
      <c r="U256" s="16"/>
      <c r="V256" s="16"/>
      <c r="W256" s="16"/>
      <c r="X256" s="16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6">
        <v>45</v>
      </c>
      <c r="AJ256" s="16"/>
      <c r="AK256" s="16"/>
      <c r="AL256" s="16"/>
      <c r="AM256" s="16"/>
      <c r="AN256" s="16">
        <v>45</v>
      </c>
      <c r="AO256" s="16"/>
      <c r="AP256" s="16"/>
      <c r="AQ256" s="16"/>
      <c r="AR256" s="16"/>
    </row>
    <row r="257" spans="1:44" ht="33.75" customHeight="1">
      <c r="A257" s="1" t="s">
        <v>323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0" t="s">
        <v>322</v>
      </c>
      <c r="Q257" s="14"/>
      <c r="R257" s="1"/>
      <c r="S257" s="1"/>
      <c r="T257" s="16"/>
      <c r="U257" s="16"/>
      <c r="V257" s="16"/>
      <c r="W257" s="16"/>
      <c r="X257" s="16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6">
        <v>45</v>
      </c>
      <c r="AJ257" s="16"/>
      <c r="AK257" s="16"/>
      <c r="AL257" s="16"/>
      <c r="AM257" s="16"/>
      <c r="AN257" s="16">
        <v>45</v>
      </c>
      <c r="AO257" s="16"/>
      <c r="AP257" s="16"/>
      <c r="AQ257" s="16"/>
      <c r="AR257" s="16"/>
    </row>
    <row r="258" spans="1:44" ht="33.75" customHeight="1">
      <c r="A258" s="1" t="s">
        <v>323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0" t="s">
        <v>175</v>
      </c>
      <c r="Q258" s="14" t="s">
        <v>176</v>
      </c>
      <c r="R258" s="1"/>
      <c r="S258" s="1"/>
      <c r="T258" s="16"/>
      <c r="U258" s="16"/>
      <c r="V258" s="16"/>
      <c r="W258" s="16"/>
      <c r="X258" s="16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6">
        <v>45</v>
      </c>
      <c r="AJ258" s="16"/>
      <c r="AK258" s="16"/>
      <c r="AL258" s="16"/>
      <c r="AM258" s="16"/>
      <c r="AN258" s="16">
        <v>45</v>
      </c>
      <c r="AO258" s="16"/>
      <c r="AP258" s="16"/>
      <c r="AQ258" s="16"/>
      <c r="AR258" s="16"/>
    </row>
    <row r="259" spans="1:44" ht="33.75" customHeight="1">
      <c r="A259" s="1" t="s">
        <v>325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0" t="s">
        <v>324</v>
      </c>
      <c r="Q259" s="14"/>
      <c r="R259" s="1"/>
      <c r="S259" s="1"/>
      <c r="T259" s="16">
        <v>1484.43</v>
      </c>
      <c r="U259" s="16"/>
      <c r="V259" s="16">
        <v>1113.32</v>
      </c>
      <c r="W259" s="16">
        <v>371.11</v>
      </c>
      <c r="X259" s="16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</row>
    <row r="260" spans="1:44" ht="33.75" customHeight="1">
      <c r="A260" s="1" t="s">
        <v>327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0" t="s">
        <v>326</v>
      </c>
      <c r="Q260" s="14"/>
      <c r="R260" s="1"/>
      <c r="S260" s="1"/>
      <c r="T260" s="16">
        <v>1484.43</v>
      </c>
      <c r="U260" s="16"/>
      <c r="V260" s="16">
        <v>1113.32</v>
      </c>
      <c r="W260" s="16">
        <v>371.11</v>
      </c>
      <c r="X260" s="16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</row>
    <row r="261" spans="1:44" ht="33.75" customHeight="1">
      <c r="A261" s="1" t="s">
        <v>329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0" t="s">
        <v>328</v>
      </c>
      <c r="Q261" s="14"/>
      <c r="R261" s="1"/>
      <c r="S261" s="1"/>
      <c r="T261" s="16">
        <v>1484.43</v>
      </c>
      <c r="U261" s="16"/>
      <c r="V261" s="16">
        <v>1113.32</v>
      </c>
      <c r="W261" s="16">
        <v>371.11</v>
      </c>
      <c r="X261" s="16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</row>
    <row r="262" spans="1:44" ht="33.75" customHeight="1">
      <c r="A262" s="1" t="s">
        <v>329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0" t="s">
        <v>175</v>
      </c>
      <c r="Q262" s="14" t="s">
        <v>176</v>
      </c>
      <c r="R262" s="1"/>
      <c r="S262" s="1"/>
      <c r="T262" s="16">
        <v>1484.43</v>
      </c>
      <c r="U262" s="16"/>
      <c r="V262" s="16">
        <v>1113.32</v>
      </c>
      <c r="W262" s="16">
        <v>371.11</v>
      </c>
      <c r="X262" s="16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</row>
    <row r="263" spans="1:44" ht="33.75" customHeight="1">
      <c r="A263" s="1" t="s">
        <v>331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0" t="s">
        <v>330</v>
      </c>
      <c r="Q263" s="14"/>
      <c r="R263" s="1"/>
      <c r="S263" s="1"/>
      <c r="T263" s="16">
        <f>185844.41+72.8211</f>
        <v>185917.2311</v>
      </c>
      <c r="U263" s="16">
        <v>3596.14</v>
      </c>
      <c r="V263" s="16">
        <v>115994.03</v>
      </c>
      <c r="W263" s="16">
        <v>13544.55</v>
      </c>
      <c r="X263" s="16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6">
        <v>97355.93</v>
      </c>
      <c r="AJ263" s="16"/>
      <c r="AK263" s="16">
        <v>51774.7</v>
      </c>
      <c r="AL263" s="16">
        <v>6490.23</v>
      </c>
      <c r="AM263" s="16"/>
      <c r="AN263" s="16">
        <v>97233.51</v>
      </c>
      <c r="AO263" s="16"/>
      <c r="AP263" s="16">
        <v>51774.7</v>
      </c>
      <c r="AQ263" s="16">
        <v>6367.81</v>
      </c>
      <c r="AR263" s="16"/>
    </row>
    <row r="264" spans="1:44" ht="33.75" customHeight="1">
      <c r="A264" s="1" t="s">
        <v>333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0" t="s">
        <v>332</v>
      </c>
      <c r="Q264" s="14"/>
      <c r="R264" s="1"/>
      <c r="S264" s="1"/>
      <c r="T264" s="16">
        <f>181706.83+72.8211</f>
        <v>181779.6511</v>
      </c>
      <c r="U264" s="16">
        <v>3596.14</v>
      </c>
      <c r="V264" s="16">
        <v>115994.03</v>
      </c>
      <c r="W264" s="16">
        <v>13544.55</v>
      </c>
      <c r="X264" s="16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6">
        <v>93091.83</v>
      </c>
      <c r="AJ264" s="16"/>
      <c r="AK264" s="16">
        <v>51774.7</v>
      </c>
      <c r="AL264" s="16">
        <v>6490.23</v>
      </c>
      <c r="AM264" s="16"/>
      <c r="AN264" s="16">
        <v>92969.41</v>
      </c>
      <c r="AO264" s="16"/>
      <c r="AP264" s="16">
        <v>51774.7</v>
      </c>
      <c r="AQ264" s="16">
        <v>6367.81</v>
      </c>
      <c r="AR264" s="16"/>
    </row>
    <row r="265" spans="1:44" ht="33.75" customHeight="1">
      <c r="A265" s="1" t="s">
        <v>335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0" t="s">
        <v>334</v>
      </c>
      <c r="Q265" s="14"/>
      <c r="R265" s="1"/>
      <c r="S265" s="1"/>
      <c r="T265" s="16">
        <v>3612.2</v>
      </c>
      <c r="U265" s="16"/>
      <c r="V265" s="16">
        <v>1825</v>
      </c>
      <c r="W265" s="16">
        <v>858.67</v>
      </c>
      <c r="X265" s="16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</row>
    <row r="266" spans="1:44" ht="51" customHeight="1">
      <c r="A266" s="1" t="s">
        <v>336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0" t="s">
        <v>61</v>
      </c>
      <c r="Q266" s="14"/>
      <c r="R266" s="1"/>
      <c r="S266" s="1"/>
      <c r="T266" s="16">
        <v>928.53</v>
      </c>
      <c r="U266" s="16"/>
      <c r="V266" s="16"/>
      <c r="W266" s="16"/>
      <c r="X266" s="16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</row>
    <row r="267" spans="1:44" ht="33.75" customHeight="1">
      <c r="A267" s="1" t="s">
        <v>336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0" t="s">
        <v>62</v>
      </c>
      <c r="Q267" s="14" t="s">
        <v>63</v>
      </c>
      <c r="R267" s="1"/>
      <c r="S267" s="1"/>
      <c r="T267" s="16">
        <v>928.53</v>
      </c>
      <c r="U267" s="16"/>
      <c r="V267" s="16"/>
      <c r="W267" s="16"/>
      <c r="X267" s="16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</row>
    <row r="268" spans="1:44" ht="85.5" customHeight="1">
      <c r="A268" s="1" t="s">
        <v>338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 t="s">
        <v>337</v>
      </c>
      <c r="Q268" s="14"/>
      <c r="R268" s="1"/>
      <c r="S268" s="1"/>
      <c r="T268" s="16">
        <v>2683.67</v>
      </c>
      <c r="U268" s="16"/>
      <c r="V268" s="16">
        <v>1825</v>
      </c>
      <c r="W268" s="16">
        <v>858.67</v>
      </c>
      <c r="X268" s="16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</row>
    <row r="269" spans="1:44" ht="33.75" customHeight="1">
      <c r="A269" s="1" t="s">
        <v>338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0" t="s">
        <v>62</v>
      </c>
      <c r="Q269" s="14" t="s">
        <v>63</v>
      </c>
      <c r="R269" s="1"/>
      <c r="S269" s="1"/>
      <c r="T269" s="16">
        <v>2683.67</v>
      </c>
      <c r="U269" s="16"/>
      <c r="V269" s="16">
        <v>1825</v>
      </c>
      <c r="W269" s="16">
        <v>858.67</v>
      </c>
      <c r="X269" s="16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</row>
    <row r="270" spans="1:44" ht="36.75" customHeight="1">
      <c r="A270" s="1" t="s">
        <v>340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0" t="s">
        <v>339</v>
      </c>
      <c r="Q270" s="14"/>
      <c r="R270" s="1"/>
      <c r="S270" s="1"/>
      <c r="T270" s="16">
        <f>140102+72.8211</f>
        <v>140174.8211</v>
      </c>
      <c r="U270" s="16"/>
      <c r="V270" s="16">
        <v>89832.37</v>
      </c>
      <c r="W270" s="16">
        <v>9790.61</v>
      </c>
      <c r="X270" s="16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6">
        <v>92354.35</v>
      </c>
      <c r="AJ270" s="16"/>
      <c r="AK270" s="16">
        <v>51774.7</v>
      </c>
      <c r="AL270" s="16">
        <v>5752.75</v>
      </c>
      <c r="AM270" s="16"/>
      <c r="AN270" s="16">
        <v>92354.35</v>
      </c>
      <c r="AO270" s="16"/>
      <c r="AP270" s="16">
        <v>51774.7</v>
      </c>
      <c r="AQ270" s="16">
        <v>5752.75</v>
      </c>
      <c r="AR270" s="16"/>
    </row>
    <row r="271" spans="1:44" ht="33.75" customHeight="1">
      <c r="A271" s="1" t="s">
        <v>342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0" t="s">
        <v>341</v>
      </c>
      <c r="Q271" s="14"/>
      <c r="R271" s="1"/>
      <c r="S271" s="1"/>
      <c r="T271" s="16">
        <f>4657.1-347.25387</f>
        <v>4309.84613</v>
      </c>
      <c r="U271" s="16"/>
      <c r="V271" s="16"/>
      <c r="W271" s="16"/>
      <c r="X271" s="16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</row>
    <row r="272" spans="1:44" ht="33.75" customHeight="1">
      <c r="A272" s="1" t="s">
        <v>342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0" t="s">
        <v>175</v>
      </c>
      <c r="Q272" s="14" t="s">
        <v>176</v>
      </c>
      <c r="R272" s="1"/>
      <c r="S272" s="1"/>
      <c r="T272" s="16">
        <f>4657.1-347.25387</f>
        <v>4309.84613</v>
      </c>
      <c r="U272" s="16"/>
      <c r="V272" s="16"/>
      <c r="W272" s="16"/>
      <c r="X272" s="16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</row>
    <row r="273" spans="1:44" ht="33.75" customHeight="1">
      <c r="A273" s="1" t="s">
        <v>344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0" t="s">
        <v>343</v>
      </c>
      <c r="Q273" s="14"/>
      <c r="R273" s="1"/>
      <c r="S273" s="1"/>
      <c r="T273" s="16">
        <v>35571.92</v>
      </c>
      <c r="U273" s="16"/>
      <c r="V273" s="16"/>
      <c r="W273" s="16"/>
      <c r="X273" s="16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6">
        <v>34826.9</v>
      </c>
      <c r="AJ273" s="16"/>
      <c r="AK273" s="16"/>
      <c r="AL273" s="16"/>
      <c r="AM273" s="16"/>
      <c r="AN273" s="16">
        <v>34826.9</v>
      </c>
      <c r="AO273" s="16"/>
      <c r="AP273" s="16"/>
      <c r="AQ273" s="16"/>
      <c r="AR273" s="16"/>
    </row>
    <row r="274" spans="1:44" ht="33.75" customHeight="1">
      <c r="A274" s="1" t="s">
        <v>344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0" t="s">
        <v>175</v>
      </c>
      <c r="Q274" s="14" t="s">
        <v>176</v>
      </c>
      <c r="R274" s="1"/>
      <c r="S274" s="1"/>
      <c r="T274" s="16">
        <v>35571.92</v>
      </c>
      <c r="U274" s="16"/>
      <c r="V274" s="16"/>
      <c r="W274" s="16"/>
      <c r="X274" s="16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6">
        <v>34826.9</v>
      </c>
      <c r="AJ274" s="16"/>
      <c r="AK274" s="16"/>
      <c r="AL274" s="16"/>
      <c r="AM274" s="16"/>
      <c r="AN274" s="16">
        <v>34826.9</v>
      </c>
      <c r="AO274" s="16"/>
      <c r="AP274" s="16"/>
      <c r="AQ274" s="16"/>
      <c r="AR274" s="16"/>
    </row>
    <row r="275" spans="1:44" ht="33.75" customHeight="1">
      <c r="A275" s="1" t="s">
        <v>345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0" t="s">
        <v>15</v>
      </c>
      <c r="Q275" s="14"/>
      <c r="R275" s="1"/>
      <c r="S275" s="1"/>
      <c r="T275" s="16">
        <v>250</v>
      </c>
      <c r="U275" s="16"/>
      <c r="V275" s="16"/>
      <c r="W275" s="16"/>
      <c r="X275" s="16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</row>
    <row r="276" spans="1:44" ht="33.75" customHeight="1">
      <c r="A276" s="1" t="s">
        <v>345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0" t="s">
        <v>175</v>
      </c>
      <c r="Q276" s="14" t="s">
        <v>176</v>
      </c>
      <c r="R276" s="1"/>
      <c r="S276" s="1"/>
      <c r="T276" s="16">
        <v>250</v>
      </c>
      <c r="U276" s="16"/>
      <c r="V276" s="16"/>
      <c r="W276" s="16"/>
      <c r="X276" s="16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</row>
    <row r="277" spans="1:44" ht="51" customHeight="1">
      <c r="A277" s="1" t="s">
        <v>347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0" t="s">
        <v>346</v>
      </c>
      <c r="Q277" s="14"/>
      <c r="R277" s="1"/>
      <c r="S277" s="1"/>
      <c r="T277" s="16">
        <f>99622.98+420.07497</f>
        <v>100043.05497</v>
      </c>
      <c r="U277" s="16"/>
      <c r="V277" s="16">
        <v>89832.37</v>
      </c>
      <c r="W277" s="16">
        <v>9790.61</v>
      </c>
      <c r="X277" s="16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6">
        <v>57527.45</v>
      </c>
      <c r="AJ277" s="16"/>
      <c r="AK277" s="16">
        <v>51774.7</v>
      </c>
      <c r="AL277" s="16">
        <v>5752.75</v>
      </c>
      <c r="AM277" s="16"/>
      <c r="AN277" s="16">
        <v>57527.45</v>
      </c>
      <c r="AO277" s="16"/>
      <c r="AP277" s="16">
        <v>51774.7</v>
      </c>
      <c r="AQ277" s="16">
        <v>5752.75</v>
      </c>
      <c r="AR277" s="16"/>
    </row>
    <row r="278" spans="1:44" ht="33.75" customHeight="1">
      <c r="A278" s="1" t="s">
        <v>347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0" t="s">
        <v>175</v>
      </c>
      <c r="Q278" s="14" t="s">
        <v>176</v>
      </c>
      <c r="R278" s="1"/>
      <c r="S278" s="1"/>
      <c r="T278" s="16">
        <f>99622.98+420.07497</f>
        <v>100043.05497</v>
      </c>
      <c r="U278" s="16"/>
      <c r="V278" s="16">
        <v>89832.37</v>
      </c>
      <c r="W278" s="16">
        <v>9790.61</v>
      </c>
      <c r="X278" s="16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6">
        <v>57527.45</v>
      </c>
      <c r="AJ278" s="16"/>
      <c r="AK278" s="16">
        <v>51774.7</v>
      </c>
      <c r="AL278" s="16">
        <v>5752.75</v>
      </c>
      <c r="AM278" s="16"/>
      <c r="AN278" s="16">
        <v>57527.45</v>
      </c>
      <c r="AO278" s="16"/>
      <c r="AP278" s="16">
        <v>51774.7</v>
      </c>
      <c r="AQ278" s="16">
        <v>5752.75</v>
      </c>
      <c r="AR278" s="16"/>
    </row>
    <row r="279" spans="1:44" ht="33.75" customHeight="1">
      <c r="A279" s="1" t="s">
        <v>349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0" t="s">
        <v>348</v>
      </c>
      <c r="Q279" s="14"/>
      <c r="R279" s="1"/>
      <c r="S279" s="1"/>
      <c r="T279" s="16">
        <v>26006.11</v>
      </c>
      <c r="U279" s="16"/>
      <c r="V279" s="16">
        <v>16806.28</v>
      </c>
      <c r="W279" s="16">
        <v>2895.27</v>
      </c>
      <c r="X279" s="16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6">
        <v>737.48</v>
      </c>
      <c r="AJ279" s="16"/>
      <c r="AK279" s="16"/>
      <c r="AL279" s="16">
        <v>737.48</v>
      </c>
      <c r="AM279" s="16"/>
      <c r="AN279" s="16">
        <v>615.06</v>
      </c>
      <c r="AO279" s="16"/>
      <c r="AP279" s="16"/>
      <c r="AQ279" s="16">
        <v>615.06</v>
      </c>
      <c r="AR279" s="16"/>
    </row>
    <row r="280" spans="1:44" ht="33.75" customHeight="1">
      <c r="A280" s="1" t="s">
        <v>351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0" t="s">
        <v>350</v>
      </c>
      <c r="Q280" s="14"/>
      <c r="R280" s="1"/>
      <c r="S280" s="1"/>
      <c r="T280" s="16">
        <v>915.3</v>
      </c>
      <c r="U280" s="16"/>
      <c r="V280" s="16"/>
      <c r="W280" s="16"/>
      <c r="X280" s="16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</row>
    <row r="281" spans="1:44" ht="33.75" customHeight="1">
      <c r="A281" s="1" t="s">
        <v>351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0" t="s">
        <v>175</v>
      </c>
      <c r="Q281" s="14" t="s">
        <v>176</v>
      </c>
      <c r="R281" s="1"/>
      <c r="S281" s="1"/>
      <c r="T281" s="16">
        <v>915.3</v>
      </c>
      <c r="U281" s="16"/>
      <c r="V281" s="16"/>
      <c r="W281" s="16"/>
      <c r="X281" s="16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</row>
    <row r="282" spans="1:44" ht="33.75" customHeight="1">
      <c r="A282" s="1" t="s">
        <v>353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0" t="s">
        <v>352</v>
      </c>
      <c r="Q282" s="14"/>
      <c r="R282" s="1"/>
      <c r="S282" s="1"/>
      <c r="T282" s="16">
        <v>808.66</v>
      </c>
      <c r="U282" s="16"/>
      <c r="V282" s="16"/>
      <c r="W282" s="16"/>
      <c r="X282" s="16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</row>
    <row r="283" spans="1:44" ht="33.75" customHeight="1">
      <c r="A283" s="1" t="s">
        <v>353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0" t="s">
        <v>175</v>
      </c>
      <c r="Q283" s="14" t="s">
        <v>176</v>
      </c>
      <c r="R283" s="1"/>
      <c r="S283" s="1"/>
      <c r="T283" s="16">
        <v>808.66</v>
      </c>
      <c r="U283" s="16"/>
      <c r="V283" s="16"/>
      <c r="W283" s="16"/>
      <c r="X283" s="16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ht="33.75" customHeight="1">
      <c r="A284" s="1" t="s">
        <v>355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0" t="s">
        <v>354</v>
      </c>
      <c r="Q284" s="14"/>
      <c r="R284" s="1"/>
      <c r="S284" s="1"/>
      <c r="T284" s="16">
        <v>4580.6</v>
      </c>
      <c r="U284" s="16"/>
      <c r="V284" s="16"/>
      <c r="W284" s="16"/>
      <c r="X284" s="16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ht="33.75" customHeight="1">
      <c r="A285" s="1" t="s">
        <v>355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0" t="s">
        <v>62</v>
      </c>
      <c r="Q285" s="14" t="s">
        <v>63</v>
      </c>
      <c r="R285" s="1"/>
      <c r="S285" s="1"/>
      <c r="T285" s="16">
        <v>4580.6</v>
      </c>
      <c r="U285" s="16"/>
      <c r="V285" s="16"/>
      <c r="W285" s="16"/>
      <c r="X285" s="16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ht="33.75" customHeight="1">
      <c r="A286" s="1" t="s">
        <v>357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0" t="s">
        <v>356</v>
      </c>
      <c r="Q286" s="14"/>
      <c r="R286" s="1"/>
      <c r="S286" s="1"/>
      <c r="T286" s="16">
        <v>998.41</v>
      </c>
      <c r="U286" s="16"/>
      <c r="V286" s="16">
        <v>925.06</v>
      </c>
      <c r="W286" s="16">
        <v>73.35</v>
      </c>
      <c r="X286" s="16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ht="33.75" customHeight="1">
      <c r="A287" s="1" t="s">
        <v>357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0" t="s">
        <v>62</v>
      </c>
      <c r="Q287" s="14" t="s">
        <v>63</v>
      </c>
      <c r="R287" s="1"/>
      <c r="S287" s="1"/>
      <c r="T287" s="16">
        <v>998.41</v>
      </c>
      <c r="U287" s="16"/>
      <c r="V287" s="16">
        <v>925.06</v>
      </c>
      <c r="W287" s="16">
        <v>73.35</v>
      </c>
      <c r="X287" s="16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</row>
    <row r="288" spans="1:44" ht="33.75" customHeight="1">
      <c r="A288" s="1" t="s">
        <v>358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0" t="s">
        <v>352</v>
      </c>
      <c r="Q288" s="14"/>
      <c r="R288" s="1"/>
      <c r="S288" s="1"/>
      <c r="T288" s="16">
        <v>5599.43</v>
      </c>
      <c r="U288" s="16"/>
      <c r="V288" s="16">
        <v>2799.72</v>
      </c>
      <c r="W288" s="16">
        <v>2799.72</v>
      </c>
      <c r="X288" s="16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6">
        <v>737.48</v>
      </c>
      <c r="AJ288" s="16"/>
      <c r="AK288" s="16"/>
      <c r="AL288" s="16">
        <v>737.48</v>
      </c>
      <c r="AM288" s="16"/>
      <c r="AN288" s="16">
        <v>615.06</v>
      </c>
      <c r="AO288" s="16"/>
      <c r="AP288" s="16"/>
      <c r="AQ288" s="16">
        <v>615.06</v>
      </c>
      <c r="AR288" s="16"/>
    </row>
    <row r="289" spans="1:44" ht="33.75" customHeight="1">
      <c r="A289" s="1" t="s">
        <v>358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0" t="s">
        <v>175</v>
      </c>
      <c r="Q289" s="14" t="s">
        <v>176</v>
      </c>
      <c r="R289" s="1"/>
      <c r="S289" s="1"/>
      <c r="T289" s="16">
        <v>5599.43</v>
      </c>
      <c r="U289" s="16"/>
      <c r="V289" s="16">
        <v>2799.72</v>
      </c>
      <c r="W289" s="16">
        <v>2799.72</v>
      </c>
      <c r="X289" s="16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6">
        <v>737.48</v>
      </c>
      <c r="AJ289" s="16"/>
      <c r="AK289" s="16"/>
      <c r="AL289" s="16">
        <v>737.48</v>
      </c>
      <c r="AM289" s="16"/>
      <c r="AN289" s="16">
        <v>615.06</v>
      </c>
      <c r="AO289" s="16"/>
      <c r="AP289" s="16"/>
      <c r="AQ289" s="16">
        <v>615.06</v>
      </c>
      <c r="AR289" s="16"/>
    </row>
    <row r="290" spans="1:44" ht="51" customHeight="1">
      <c r="A290" s="1" t="s">
        <v>360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0" t="s">
        <v>359</v>
      </c>
      <c r="Q290" s="14"/>
      <c r="R290" s="1"/>
      <c r="S290" s="1"/>
      <c r="T290" s="16">
        <v>11000</v>
      </c>
      <c r="U290" s="16"/>
      <c r="V290" s="16">
        <v>10998.9</v>
      </c>
      <c r="W290" s="16">
        <v>1.1</v>
      </c>
      <c r="X290" s="16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</row>
    <row r="291" spans="1:44" ht="33.75" customHeight="1">
      <c r="A291" s="1" t="s">
        <v>360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0" t="s">
        <v>62</v>
      </c>
      <c r="Q291" s="14" t="s">
        <v>63</v>
      </c>
      <c r="R291" s="1"/>
      <c r="S291" s="1"/>
      <c r="T291" s="16">
        <v>11000</v>
      </c>
      <c r="U291" s="16"/>
      <c r="V291" s="16">
        <v>10998.9</v>
      </c>
      <c r="W291" s="16">
        <v>1.1</v>
      </c>
      <c r="X291" s="16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</row>
    <row r="292" spans="1:44" ht="33.75" customHeight="1">
      <c r="A292" s="1" t="s">
        <v>859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0" t="s">
        <v>858</v>
      </c>
      <c r="Q292" s="14"/>
      <c r="R292" s="1"/>
      <c r="S292" s="1"/>
      <c r="T292" s="16">
        <v>2103.7</v>
      </c>
      <c r="U292" s="16"/>
      <c r="V292" s="16">
        <v>2082.6</v>
      </c>
      <c r="W292" s="16">
        <v>21.1</v>
      </c>
      <c r="X292" s="16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</row>
    <row r="293" spans="1:44" ht="33.75" customHeight="1">
      <c r="A293" s="1" t="s">
        <v>859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0" t="s">
        <v>107</v>
      </c>
      <c r="Q293" s="14" t="s">
        <v>108</v>
      </c>
      <c r="R293" s="1"/>
      <c r="S293" s="1"/>
      <c r="T293" s="16">
        <v>2103.7</v>
      </c>
      <c r="U293" s="16"/>
      <c r="V293" s="16">
        <v>2082.6</v>
      </c>
      <c r="W293" s="16">
        <v>21.1</v>
      </c>
      <c r="X293" s="16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</row>
    <row r="294" spans="1:44" ht="33.75" customHeight="1">
      <c r="A294" s="1" t="s">
        <v>362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0" t="s">
        <v>361</v>
      </c>
      <c r="Q294" s="14"/>
      <c r="R294" s="1"/>
      <c r="S294" s="1"/>
      <c r="T294" s="16">
        <v>7060.3</v>
      </c>
      <c r="U294" s="16"/>
      <c r="V294" s="16">
        <v>6200.3</v>
      </c>
      <c r="W294" s="16"/>
      <c r="X294" s="16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</row>
    <row r="295" spans="1:44" ht="33.75" customHeight="1">
      <c r="A295" s="1" t="s">
        <v>364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0" t="s">
        <v>363</v>
      </c>
      <c r="Q295" s="14"/>
      <c r="R295" s="1"/>
      <c r="S295" s="1"/>
      <c r="T295" s="16">
        <v>860</v>
      </c>
      <c r="U295" s="16"/>
      <c r="V295" s="16"/>
      <c r="W295" s="16"/>
      <c r="X295" s="16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</row>
    <row r="296" spans="1:44" ht="33.75" customHeight="1">
      <c r="A296" s="1" t="s">
        <v>364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0" t="s">
        <v>175</v>
      </c>
      <c r="Q296" s="14" t="s">
        <v>176</v>
      </c>
      <c r="R296" s="1"/>
      <c r="S296" s="1"/>
      <c r="T296" s="16">
        <v>860</v>
      </c>
      <c r="U296" s="16"/>
      <c r="V296" s="16"/>
      <c r="W296" s="16"/>
      <c r="X296" s="16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</row>
    <row r="297" spans="1:44" ht="51" customHeight="1">
      <c r="A297" s="1" t="s">
        <v>366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0" t="s">
        <v>365</v>
      </c>
      <c r="Q297" s="14"/>
      <c r="R297" s="1"/>
      <c r="S297" s="1"/>
      <c r="T297" s="16">
        <v>6200.3</v>
      </c>
      <c r="U297" s="16"/>
      <c r="V297" s="16">
        <v>6200.3</v>
      </c>
      <c r="W297" s="16"/>
      <c r="X297" s="16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</row>
    <row r="298" spans="1:44" ht="33.75" customHeight="1">
      <c r="A298" s="1" t="s">
        <v>366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0" t="s">
        <v>175</v>
      </c>
      <c r="Q298" s="14" t="s">
        <v>176</v>
      </c>
      <c r="R298" s="1"/>
      <c r="S298" s="1"/>
      <c r="T298" s="16">
        <v>6200.3</v>
      </c>
      <c r="U298" s="16"/>
      <c r="V298" s="16">
        <v>6200.3</v>
      </c>
      <c r="W298" s="16"/>
      <c r="X298" s="16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</row>
    <row r="299" spans="1:44" ht="51" customHeight="1">
      <c r="A299" s="1" t="s">
        <v>368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0" t="s">
        <v>367</v>
      </c>
      <c r="Q299" s="14"/>
      <c r="R299" s="1"/>
      <c r="S299" s="1"/>
      <c r="T299" s="16">
        <v>4926.22</v>
      </c>
      <c r="U299" s="16">
        <v>3596.14</v>
      </c>
      <c r="V299" s="16">
        <v>1330.08</v>
      </c>
      <c r="W299" s="16"/>
      <c r="X299" s="16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</row>
    <row r="300" spans="1:44" ht="68.25" customHeight="1">
      <c r="A300" s="1" t="s">
        <v>370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0" t="s">
        <v>369</v>
      </c>
      <c r="Q300" s="14"/>
      <c r="R300" s="1"/>
      <c r="S300" s="1"/>
      <c r="T300" s="16">
        <v>4926.22</v>
      </c>
      <c r="U300" s="16">
        <v>3596.14</v>
      </c>
      <c r="V300" s="16">
        <v>1330.08</v>
      </c>
      <c r="W300" s="16"/>
      <c r="X300" s="16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</row>
    <row r="301" spans="1:44" ht="33.75" customHeight="1">
      <c r="A301" s="1" t="s">
        <v>370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0" t="s">
        <v>62</v>
      </c>
      <c r="Q301" s="14" t="s">
        <v>63</v>
      </c>
      <c r="R301" s="1"/>
      <c r="S301" s="1"/>
      <c r="T301" s="16">
        <v>4926.22</v>
      </c>
      <c r="U301" s="16">
        <v>3596.14</v>
      </c>
      <c r="V301" s="16">
        <v>1330.08</v>
      </c>
      <c r="W301" s="16"/>
      <c r="X301" s="16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</row>
    <row r="302" spans="1:44" ht="33.75" customHeight="1">
      <c r="A302" s="1" t="s">
        <v>372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0" t="s">
        <v>371</v>
      </c>
      <c r="Q302" s="14"/>
      <c r="R302" s="1"/>
      <c r="S302" s="1"/>
      <c r="T302" s="16">
        <v>30</v>
      </c>
      <c r="U302" s="16"/>
      <c r="V302" s="16"/>
      <c r="W302" s="16"/>
      <c r="X302" s="16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6">
        <v>130</v>
      </c>
      <c r="AJ302" s="16"/>
      <c r="AK302" s="16"/>
      <c r="AL302" s="16"/>
      <c r="AM302" s="16"/>
      <c r="AN302" s="16">
        <v>130</v>
      </c>
      <c r="AO302" s="16"/>
      <c r="AP302" s="16"/>
      <c r="AQ302" s="16"/>
      <c r="AR302" s="16"/>
    </row>
    <row r="303" spans="1:44" ht="33.75" customHeight="1">
      <c r="A303" s="1" t="s">
        <v>374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0" t="s">
        <v>373</v>
      </c>
      <c r="Q303" s="14"/>
      <c r="R303" s="1"/>
      <c r="S303" s="1"/>
      <c r="T303" s="16"/>
      <c r="U303" s="16"/>
      <c r="V303" s="16"/>
      <c r="W303" s="16"/>
      <c r="X303" s="16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6">
        <v>100</v>
      </c>
      <c r="AJ303" s="16"/>
      <c r="AK303" s="16"/>
      <c r="AL303" s="16"/>
      <c r="AM303" s="16"/>
      <c r="AN303" s="16">
        <v>100</v>
      </c>
      <c r="AO303" s="16"/>
      <c r="AP303" s="16"/>
      <c r="AQ303" s="16"/>
      <c r="AR303" s="16"/>
    </row>
    <row r="304" spans="1:44" ht="33.75" customHeight="1">
      <c r="A304" s="1" t="s">
        <v>376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0" t="s">
        <v>375</v>
      </c>
      <c r="Q304" s="14"/>
      <c r="R304" s="1"/>
      <c r="S304" s="1"/>
      <c r="T304" s="16"/>
      <c r="U304" s="16"/>
      <c r="V304" s="16"/>
      <c r="W304" s="16"/>
      <c r="X304" s="16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6">
        <v>100</v>
      </c>
      <c r="AJ304" s="16"/>
      <c r="AK304" s="16"/>
      <c r="AL304" s="16"/>
      <c r="AM304" s="16"/>
      <c r="AN304" s="16">
        <v>100</v>
      </c>
      <c r="AO304" s="16"/>
      <c r="AP304" s="16"/>
      <c r="AQ304" s="16"/>
      <c r="AR304" s="16"/>
    </row>
    <row r="305" spans="1:44" ht="33.75" customHeight="1">
      <c r="A305" s="1" t="s">
        <v>376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0" t="s">
        <v>175</v>
      </c>
      <c r="Q305" s="14" t="s">
        <v>176</v>
      </c>
      <c r="R305" s="1"/>
      <c r="S305" s="1"/>
      <c r="T305" s="16"/>
      <c r="U305" s="16"/>
      <c r="V305" s="16"/>
      <c r="W305" s="16"/>
      <c r="X305" s="16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6">
        <v>100</v>
      </c>
      <c r="AJ305" s="16"/>
      <c r="AK305" s="16"/>
      <c r="AL305" s="16"/>
      <c r="AM305" s="16"/>
      <c r="AN305" s="16">
        <v>100</v>
      </c>
      <c r="AO305" s="16"/>
      <c r="AP305" s="16"/>
      <c r="AQ305" s="16"/>
      <c r="AR305" s="16"/>
    </row>
    <row r="306" spans="1:44" ht="33.75" customHeight="1">
      <c r="A306" s="1" t="s">
        <v>378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0" t="s">
        <v>377</v>
      </c>
      <c r="Q306" s="14"/>
      <c r="R306" s="1"/>
      <c r="S306" s="1"/>
      <c r="T306" s="16">
        <v>30</v>
      </c>
      <c r="U306" s="16"/>
      <c r="V306" s="16"/>
      <c r="W306" s="16"/>
      <c r="X306" s="16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6">
        <v>30</v>
      </c>
      <c r="AJ306" s="16"/>
      <c r="AK306" s="16"/>
      <c r="AL306" s="16"/>
      <c r="AM306" s="16"/>
      <c r="AN306" s="16">
        <v>30</v>
      </c>
      <c r="AO306" s="16"/>
      <c r="AP306" s="16"/>
      <c r="AQ306" s="16"/>
      <c r="AR306" s="16"/>
    </row>
    <row r="307" spans="1:44" ht="33.75" customHeight="1">
      <c r="A307" s="1" t="s">
        <v>380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0" t="s">
        <v>379</v>
      </c>
      <c r="Q307" s="14"/>
      <c r="R307" s="1"/>
      <c r="S307" s="1"/>
      <c r="T307" s="16">
        <v>3</v>
      </c>
      <c r="U307" s="16"/>
      <c r="V307" s="16"/>
      <c r="W307" s="16"/>
      <c r="X307" s="16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6">
        <v>3</v>
      </c>
      <c r="AJ307" s="16"/>
      <c r="AK307" s="16"/>
      <c r="AL307" s="16"/>
      <c r="AM307" s="16"/>
      <c r="AN307" s="16">
        <v>3</v>
      </c>
      <c r="AO307" s="16"/>
      <c r="AP307" s="16"/>
      <c r="AQ307" s="16"/>
      <c r="AR307" s="16"/>
    </row>
    <row r="308" spans="1:44" ht="33.75" customHeight="1">
      <c r="A308" s="1" t="s">
        <v>380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0" t="s">
        <v>49</v>
      </c>
      <c r="Q308" s="14" t="s">
        <v>50</v>
      </c>
      <c r="R308" s="1"/>
      <c r="S308" s="1"/>
      <c r="T308" s="16">
        <v>3</v>
      </c>
      <c r="U308" s="16"/>
      <c r="V308" s="16"/>
      <c r="W308" s="16"/>
      <c r="X308" s="16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6">
        <v>3</v>
      </c>
      <c r="AJ308" s="16"/>
      <c r="AK308" s="16"/>
      <c r="AL308" s="16"/>
      <c r="AM308" s="16"/>
      <c r="AN308" s="16">
        <v>3</v>
      </c>
      <c r="AO308" s="16"/>
      <c r="AP308" s="16"/>
      <c r="AQ308" s="16"/>
      <c r="AR308" s="16"/>
    </row>
    <row r="309" spans="1:44" ht="51" customHeight="1">
      <c r="A309" s="1" t="s">
        <v>382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0" t="s">
        <v>381</v>
      </c>
      <c r="Q309" s="14"/>
      <c r="R309" s="1"/>
      <c r="S309" s="1"/>
      <c r="T309" s="16">
        <v>22</v>
      </c>
      <c r="U309" s="16"/>
      <c r="V309" s="16"/>
      <c r="W309" s="16"/>
      <c r="X309" s="16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6">
        <v>22</v>
      </c>
      <c r="AJ309" s="16"/>
      <c r="AK309" s="16"/>
      <c r="AL309" s="16"/>
      <c r="AM309" s="16"/>
      <c r="AN309" s="16">
        <v>22</v>
      </c>
      <c r="AO309" s="16"/>
      <c r="AP309" s="16"/>
      <c r="AQ309" s="16"/>
      <c r="AR309" s="16"/>
    </row>
    <row r="310" spans="1:44" ht="33.75" customHeight="1">
      <c r="A310" s="1" t="s">
        <v>382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0" t="s">
        <v>49</v>
      </c>
      <c r="Q310" s="14" t="s">
        <v>50</v>
      </c>
      <c r="R310" s="1"/>
      <c r="S310" s="1"/>
      <c r="T310" s="16">
        <v>22</v>
      </c>
      <c r="U310" s="16"/>
      <c r="V310" s="16"/>
      <c r="W310" s="16"/>
      <c r="X310" s="16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6">
        <v>22</v>
      </c>
      <c r="AJ310" s="16"/>
      <c r="AK310" s="16"/>
      <c r="AL310" s="16"/>
      <c r="AM310" s="16"/>
      <c r="AN310" s="16">
        <v>22</v>
      </c>
      <c r="AO310" s="16"/>
      <c r="AP310" s="16"/>
      <c r="AQ310" s="16"/>
      <c r="AR310" s="16"/>
    </row>
    <row r="311" spans="1:44" ht="33.75" customHeight="1">
      <c r="A311" s="1" t="s">
        <v>384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0" t="s">
        <v>383</v>
      </c>
      <c r="Q311" s="14"/>
      <c r="R311" s="1"/>
      <c r="S311" s="1"/>
      <c r="T311" s="16">
        <v>5</v>
      </c>
      <c r="U311" s="16"/>
      <c r="V311" s="16"/>
      <c r="W311" s="16"/>
      <c r="X311" s="16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6">
        <v>5</v>
      </c>
      <c r="AJ311" s="16"/>
      <c r="AK311" s="16"/>
      <c r="AL311" s="16"/>
      <c r="AM311" s="16"/>
      <c r="AN311" s="16">
        <v>5</v>
      </c>
      <c r="AO311" s="16"/>
      <c r="AP311" s="16"/>
      <c r="AQ311" s="16"/>
      <c r="AR311" s="16"/>
    </row>
    <row r="312" spans="1:44" ht="33.75" customHeight="1">
      <c r="A312" s="1" t="s">
        <v>384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0" t="s">
        <v>49</v>
      </c>
      <c r="Q312" s="14" t="s">
        <v>50</v>
      </c>
      <c r="R312" s="1"/>
      <c r="S312" s="1"/>
      <c r="T312" s="16">
        <v>5</v>
      </c>
      <c r="U312" s="16"/>
      <c r="V312" s="16"/>
      <c r="W312" s="16"/>
      <c r="X312" s="16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6">
        <v>5</v>
      </c>
      <c r="AJ312" s="16"/>
      <c r="AK312" s="16"/>
      <c r="AL312" s="16"/>
      <c r="AM312" s="16"/>
      <c r="AN312" s="16">
        <v>5</v>
      </c>
      <c r="AO312" s="16"/>
      <c r="AP312" s="16"/>
      <c r="AQ312" s="16"/>
      <c r="AR312" s="16"/>
    </row>
    <row r="313" spans="1:44" ht="33.75" customHeight="1">
      <c r="A313" s="1" t="s">
        <v>386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0" t="s">
        <v>385</v>
      </c>
      <c r="Q313" s="14"/>
      <c r="R313" s="1"/>
      <c r="S313" s="1"/>
      <c r="T313" s="16">
        <v>4107.58</v>
      </c>
      <c r="U313" s="16"/>
      <c r="V313" s="16"/>
      <c r="W313" s="16"/>
      <c r="X313" s="16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6">
        <v>4134.1</v>
      </c>
      <c r="AJ313" s="16"/>
      <c r="AK313" s="16"/>
      <c r="AL313" s="16"/>
      <c r="AM313" s="16"/>
      <c r="AN313" s="16">
        <v>4134.1</v>
      </c>
      <c r="AO313" s="16"/>
      <c r="AP313" s="16"/>
      <c r="AQ313" s="16"/>
      <c r="AR313" s="16"/>
    </row>
    <row r="314" spans="1:44" ht="51" customHeight="1">
      <c r="A314" s="1" t="s">
        <v>388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0" t="s">
        <v>387</v>
      </c>
      <c r="Q314" s="14"/>
      <c r="R314" s="1"/>
      <c r="S314" s="1"/>
      <c r="T314" s="16">
        <v>4107.58</v>
      </c>
      <c r="U314" s="16"/>
      <c r="V314" s="16"/>
      <c r="W314" s="16"/>
      <c r="X314" s="16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6">
        <v>4134.1</v>
      </c>
      <c r="AJ314" s="16"/>
      <c r="AK314" s="16"/>
      <c r="AL314" s="16"/>
      <c r="AM314" s="16"/>
      <c r="AN314" s="16">
        <v>4134.1</v>
      </c>
      <c r="AO314" s="16"/>
      <c r="AP314" s="16"/>
      <c r="AQ314" s="16"/>
      <c r="AR314" s="16"/>
    </row>
    <row r="315" spans="1:44" ht="33.75" customHeight="1">
      <c r="A315" s="1" t="s">
        <v>389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0" t="s">
        <v>185</v>
      </c>
      <c r="Q315" s="14"/>
      <c r="R315" s="1"/>
      <c r="S315" s="1"/>
      <c r="T315" s="16">
        <v>4107.58</v>
      </c>
      <c r="U315" s="16"/>
      <c r="V315" s="16"/>
      <c r="W315" s="16"/>
      <c r="X315" s="16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6">
        <v>4134.1</v>
      </c>
      <c r="AJ315" s="16"/>
      <c r="AK315" s="16"/>
      <c r="AL315" s="16"/>
      <c r="AM315" s="16"/>
      <c r="AN315" s="16">
        <v>4134.1</v>
      </c>
      <c r="AO315" s="16"/>
      <c r="AP315" s="16"/>
      <c r="AQ315" s="16"/>
      <c r="AR315" s="16"/>
    </row>
    <row r="316" spans="1:44" ht="68.25" customHeight="1">
      <c r="A316" s="1" t="s">
        <v>389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0" t="s">
        <v>187</v>
      </c>
      <c r="Q316" s="14" t="s">
        <v>188</v>
      </c>
      <c r="R316" s="1"/>
      <c r="S316" s="1"/>
      <c r="T316" s="16">
        <v>3885.1</v>
      </c>
      <c r="U316" s="16"/>
      <c r="V316" s="16"/>
      <c r="W316" s="16"/>
      <c r="X316" s="16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6">
        <v>4034.1</v>
      </c>
      <c r="AJ316" s="16"/>
      <c r="AK316" s="16"/>
      <c r="AL316" s="16"/>
      <c r="AM316" s="16"/>
      <c r="AN316" s="16">
        <v>4034.1</v>
      </c>
      <c r="AO316" s="16"/>
      <c r="AP316" s="16"/>
      <c r="AQ316" s="16"/>
      <c r="AR316" s="16"/>
    </row>
    <row r="317" spans="1:44" ht="33.75" customHeight="1">
      <c r="A317" s="1" t="s">
        <v>389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0" t="s">
        <v>175</v>
      </c>
      <c r="Q317" s="14" t="s">
        <v>176</v>
      </c>
      <c r="R317" s="1"/>
      <c r="S317" s="1"/>
      <c r="T317" s="16">
        <v>122.48</v>
      </c>
      <c r="U317" s="16"/>
      <c r="V317" s="16"/>
      <c r="W317" s="16"/>
      <c r="X317" s="16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6">
        <v>100</v>
      </c>
      <c r="AJ317" s="16"/>
      <c r="AK317" s="16"/>
      <c r="AL317" s="16"/>
      <c r="AM317" s="16"/>
      <c r="AN317" s="16">
        <v>100</v>
      </c>
      <c r="AO317" s="16"/>
      <c r="AP317" s="16"/>
      <c r="AQ317" s="16"/>
      <c r="AR317" s="16"/>
    </row>
    <row r="318" spans="1:44" ht="33.75" customHeight="1">
      <c r="A318" s="1" t="s">
        <v>389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0" t="s">
        <v>107</v>
      </c>
      <c r="Q318" s="14" t="s">
        <v>108</v>
      </c>
      <c r="R318" s="1"/>
      <c r="S318" s="1"/>
      <c r="T318" s="16">
        <v>100</v>
      </c>
      <c r="U318" s="16"/>
      <c r="V318" s="16"/>
      <c r="W318" s="16"/>
      <c r="X318" s="16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</row>
    <row r="319" spans="1:44" ht="51" customHeight="1">
      <c r="A319" s="1" t="s">
        <v>391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0" t="s">
        <v>390</v>
      </c>
      <c r="Q319" s="14"/>
      <c r="R319" s="1"/>
      <c r="S319" s="1"/>
      <c r="T319" s="16">
        <v>9788.14</v>
      </c>
      <c r="U319" s="16"/>
      <c r="V319" s="16">
        <v>4632.51</v>
      </c>
      <c r="W319" s="16">
        <v>1164.59</v>
      </c>
      <c r="X319" s="16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6">
        <v>9382.3</v>
      </c>
      <c r="AJ319" s="16"/>
      <c r="AK319" s="16"/>
      <c r="AL319" s="16">
        <v>300</v>
      </c>
      <c r="AM319" s="16"/>
      <c r="AN319" s="16">
        <v>9850.4</v>
      </c>
      <c r="AO319" s="16"/>
      <c r="AP319" s="16"/>
      <c r="AQ319" s="16">
        <v>600</v>
      </c>
      <c r="AR319" s="16"/>
    </row>
    <row r="320" spans="1:44" ht="33.75" customHeight="1">
      <c r="A320" s="1" t="s">
        <v>393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0" t="s">
        <v>392</v>
      </c>
      <c r="Q320" s="14"/>
      <c r="R320" s="1"/>
      <c r="S320" s="1"/>
      <c r="T320" s="16">
        <v>4456.34</v>
      </c>
      <c r="U320" s="16"/>
      <c r="V320" s="16">
        <v>1125.75</v>
      </c>
      <c r="W320" s="16">
        <v>545.75</v>
      </c>
      <c r="X320" s="16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6">
        <v>6183.5</v>
      </c>
      <c r="AJ320" s="16"/>
      <c r="AK320" s="16"/>
      <c r="AL320" s="16"/>
      <c r="AM320" s="16"/>
      <c r="AN320" s="16">
        <v>4154</v>
      </c>
      <c r="AO320" s="16"/>
      <c r="AP320" s="16"/>
      <c r="AQ320" s="16"/>
      <c r="AR320" s="16"/>
    </row>
    <row r="321" spans="1:44" ht="33.75" customHeight="1">
      <c r="A321" s="1" t="s">
        <v>395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0" t="s">
        <v>394</v>
      </c>
      <c r="Q321" s="14"/>
      <c r="R321" s="1"/>
      <c r="S321" s="1"/>
      <c r="T321" s="16">
        <v>485</v>
      </c>
      <c r="U321" s="16"/>
      <c r="V321" s="16"/>
      <c r="W321" s="16"/>
      <c r="X321" s="16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6">
        <v>958</v>
      </c>
      <c r="AJ321" s="16"/>
      <c r="AK321" s="16"/>
      <c r="AL321" s="16"/>
      <c r="AM321" s="16"/>
      <c r="AN321" s="16">
        <v>961</v>
      </c>
      <c r="AO321" s="16"/>
      <c r="AP321" s="16"/>
      <c r="AQ321" s="16"/>
      <c r="AR321" s="16"/>
    </row>
    <row r="322" spans="1:44" ht="33.75" customHeight="1">
      <c r="A322" s="1" t="s">
        <v>397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0" t="s">
        <v>396</v>
      </c>
      <c r="Q322" s="14"/>
      <c r="R322" s="1"/>
      <c r="S322" s="1"/>
      <c r="T322" s="16">
        <v>470</v>
      </c>
      <c r="U322" s="16"/>
      <c r="V322" s="16"/>
      <c r="W322" s="16"/>
      <c r="X322" s="16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6">
        <v>940</v>
      </c>
      <c r="AJ322" s="16"/>
      <c r="AK322" s="16"/>
      <c r="AL322" s="16"/>
      <c r="AM322" s="16"/>
      <c r="AN322" s="16">
        <v>940</v>
      </c>
      <c r="AO322" s="16"/>
      <c r="AP322" s="16"/>
      <c r="AQ322" s="16"/>
      <c r="AR322" s="16"/>
    </row>
    <row r="323" spans="1:44" ht="33.75" customHeight="1">
      <c r="A323" s="1" t="s">
        <v>397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0" t="s">
        <v>175</v>
      </c>
      <c r="Q323" s="14" t="s">
        <v>176</v>
      </c>
      <c r="R323" s="1"/>
      <c r="S323" s="1"/>
      <c r="T323" s="16">
        <v>470</v>
      </c>
      <c r="U323" s="16"/>
      <c r="V323" s="16"/>
      <c r="W323" s="16"/>
      <c r="X323" s="16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6">
        <v>940</v>
      </c>
      <c r="AJ323" s="16"/>
      <c r="AK323" s="16"/>
      <c r="AL323" s="16"/>
      <c r="AM323" s="16"/>
      <c r="AN323" s="16">
        <v>940</v>
      </c>
      <c r="AO323" s="16"/>
      <c r="AP323" s="16"/>
      <c r="AQ323" s="16"/>
      <c r="AR323" s="16"/>
    </row>
    <row r="324" spans="1:44" ht="33.75" customHeight="1">
      <c r="A324" s="1" t="s">
        <v>399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0" t="s">
        <v>398</v>
      </c>
      <c r="Q324" s="14"/>
      <c r="R324" s="1"/>
      <c r="S324" s="1"/>
      <c r="T324" s="16">
        <v>15</v>
      </c>
      <c r="U324" s="16"/>
      <c r="V324" s="16"/>
      <c r="W324" s="16"/>
      <c r="X324" s="16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6">
        <v>18</v>
      </c>
      <c r="AJ324" s="16"/>
      <c r="AK324" s="16"/>
      <c r="AL324" s="16"/>
      <c r="AM324" s="16"/>
      <c r="AN324" s="16">
        <v>21</v>
      </c>
      <c r="AO324" s="16"/>
      <c r="AP324" s="16"/>
      <c r="AQ324" s="16"/>
      <c r="AR324" s="16"/>
    </row>
    <row r="325" spans="1:44" ht="33.75" customHeight="1">
      <c r="A325" s="1" t="s">
        <v>399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0" t="s">
        <v>175</v>
      </c>
      <c r="Q325" s="14" t="s">
        <v>176</v>
      </c>
      <c r="R325" s="1"/>
      <c r="S325" s="1"/>
      <c r="T325" s="16">
        <v>15</v>
      </c>
      <c r="U325" s="16"/>
      <c r="V325" s="16"/>
      <c r="W325" s="16"/>
      <c r="X325" s="16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6">
        <v>18</v>
      </c>
      <c r="AJ325" s="16"/>
      <c r="AK325" s="16"/>
      <c r="AL325" s="16"/>
      <c r="AM325" s="16"/>
      <c r="AN325" s="16">
        <v>21</v>
      </c>
      <c r="AO325" s="16"/>
      <c r="AP325" s="16"/>
      <c r="AQ325" s="16"/>
      <c r="AR325" s="16"/>
    </row>
    <row r="326" spans="1:44" ht="33.75" customHeight="1">
      <c r="A326" s="1" t="s">
        <v>401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0" t="s">
        <v>400</v>
      </c>
      <c r="Q326" s="14"/>
      <c r="R326" s="1"/>
      <c r="S326" s="1"/>
      <c r="T326" s="16">
        <v>671</v>
      </c>
      <c r="U326" s="16"/>
      <c r="V326" s="16"/>
      <c r="W326" s="16"/>
      <c r="X326" s="16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6">
        <v>3131</v>
      </c>
      <c r="AJ326" s="16"/>
      <c r="AK326" s="16"/>
      <c r="AL326" s="16"/>
      <c r="AM326" s="16"/>
      <c r="AN326" s="16">
        <v>1131</v>
      </c>
      <c r="AO326" s="16"/>
      <c r="AP326" s="16"/>
      <c r="AQ326" s="16"/>
      <c r="AR326" s="16"/>
    </row>
    <row r="327" spans="1:44" ht="33.75" customHeight="1">
      <c r="A327" s="1" t="s">
        <v>403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0" t="s">
        <v>402</v>
      </c>
      <c r="Q327" s="14"/>
      <c r="R327" s="1"/>
      <c r="S327" s="1"/>
      <c r="T327" s="16">
        <v>120</v>
      </c>
      <c r="U327" s="16"/>
      <c r="V327" s="16"/>
      <c r="W327" s="16"/>
      <c r="X327" s="16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6">
        <v>80</v>
      </c>
      <c r="AJ327" s="16"/>
      <c r="AK327" s="16"/>
      <c r="AL327" s="16"/>
      <c r="AM327" s="16"/>
      <c r="AN327" s="16">
        <v>80</v>
      </c>
      <c r="AO327" s="16"/>
      <c r="AP327" s="16"/>
      <c r="AQ327" s="16"/>
      <c r="AR327" s="16"/>
    </row>
    <row r="328" spans="1:44" ht="33.75" customHeight="1">
      <c r="A328" s="1" t="s">
        <v>403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0" t="s">
        <v>175</v>
      </c>
      <c r="Q328" s="14" t="s">
        <v>176</v>
      </c>
      <c r="R328" s="1"/>
      <c r="S328" s="1"/>
      <c r="T328" s="16">
        <v>120</v>
      </c>
      <c r="U328" s="16"/>
      <c r="V328" s="16"/>
      <c r="W328" s="16"/>
      <c r="X328" s="16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6">
        <v>80</v>
      </c>
      <c r="AJ328" s="16"/>
      <c r="AK328" s="16"/>
      <c r="AL328" s="16"/>
      <c r="AM328" s="16"/>
      <c r="AN328" s="16">
        <v>80</v>
      </c>
      <c r="AO328" s="16"/>
      <c r="AP328" s="16"/>
      <c r="AQ328" s="16"/>
      <c r="AR328" s="16"/>
    </row>
    <row r="329" spans="1:44" ht="33.75" customHeight="1">
      <c r="A329" s="1" t="s">
        <v>405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0" t="s">
        <v>404</v>
      </c>
      <c r="Q329" s="14"/>
      <c r="R329" s="1"/>
      <c r="S329" s="1"/>
      <c r="T329" s="16">
        <v>51</v>
      </c>
      <c r="U329" s="16"/>
      <c r="V329" s="16"/>
      <c r="W329" s="16"/>
      <c r="X329" s="16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6">
        <v>51</v>
      </c>
      <c r="AJ329" s="16"/>
      <c r="AK329" s="16"/>
      <c r="AL329" s="16"/>
      <c r="AM329" s="16"/>
      <c r="AN329" s="16">
        <v>51</v>
      </c>
      <c r="AO329" s="16"/>
      <c r="AP329" s="16"/>
      <c r="AQ329" s="16"/>
      <c r="AR329" s="16"/>
    </row>
    <row r="330" spans="1:44" ht="33.75" customHeight="1">
      <c r="A330" s="1" t="s">
        <v>405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0" t="s">
        <v>175</v>
      </c>
      <c r="Q330" s="14" t="s">
        <v>176</v>
      </c>
      <c r="R330" s="1"/>
      <c r="S330" s="1"/>
      <c r="T330" s="16">
        <v>51</v>
      </c>
      <c r="U330" s="16"/>
      <c r="V330" s="16"/>
      <c r="W330" s="16"/>
      <c r="X330" s="16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6">
        <v>51</v>
      </c>
      <c r="AJ330" s="16"/>
      <c r="AK330" s="16"/>
      <c r="AL330" s="16"/>
      <c r="AM330" s="16"/>
      <c r="AN330" s="16">
        <v>51</v>
      </c>
      <c r="AO330" s="16"/>
      <c r="AP330" s="16"/>
      <c r="AQ330" s="16"/>
      <c r="AR330" s="16"/>
    </row>
    <row r="331" spans="1:44" ht="33.75" customHeight="1">
      <c r="A331" s="1" t="s">
        <v>407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0" t="s">
        <v>406</v>
      </c>
      <c r="Q331" s="14"/>
      <c r="R331" s="1"/>
      <c r="S331" s="1"/>
      <c r="T331" s="16">
        <v>500</v>
      </c>
      <c r="U331" s="16"/>
      <c r="V331" s="16"/>
      <c r="W331" s="16"/>
      <c r="X331" s="16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6">
        <v>3000</v>
      </c>
      <c r="AJ331" s="16"/>
      <c r="AK331" s="16"/>
      <c r="AL331" s="16"/>
      <c r="AM331" s="16"/>
      <c r="AN331" s="16">
        <v>1000</v>
      </c>
      <c r="AO331" s="16"/>
      <c r="AP331" s="16"/>
      <c r="AQ331" s="16"/>
      <c r="AR331" s="16"/>
    </row>
    <row r="332" spans="1:44" ht="33.75" customHeight="1">
      <c r="A332" s="1" t="s">
        <v>407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0" t="s">
        <v>175</v>
      </c>
      <c r="Q332" s="14" t="s">
        <v>176</v>
      </c>
      <c r="R332" s="1"/>
      <c r="S332" s="1"/>
      <c r="T332" s="16"/>
      <c r="U332" s="16"/>
      <c r="V332" s="16"/>
      <c r="W332" s="16"/>
      <c r="X332" s="16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6">
        <v>3000</v>
      </c>
      <c r="AJ332" s="16"/>
      <c r="AK332" s="16"/>
      <c r="AL332" s="16"/>
      <c r="AM332" s="16"/>
      <c r="AN332" s="16">
        <v>1000</v>
      </c>
      <c r="AO332" s="16"/>
      <c r="AP332" s="16"/>
      <c r="AQ332" s="16"/>
      <c r="AR332" s="16"/>
    </row>
    <row r="333" spans="1:44" ht="33.75" customHeight="1">
      <c r="A333" s="1" t="s">
        <v>407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0" t="s">
        <v>49</v>
      </c>
      <c r="Q333" s="14" t="s">
        <v>50</v>
      </c>
      <c r="R333" s="1"/>
      <c r="S333" s="1"/>
      <c r="T333" s="16">
        <v>500</v>
      </c>
      <c r="U333" s="16"/>
      <c r="V333" s="16"/>
      <c r="W333" s="16"/>
      <c r="X333" s="16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</row>
    <row r="334" spans="1:44" ht="33.75" customHeight="1">
      <c r="A334" s="1" t="s">
        <v>409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0" t="s">
        <v>408</v>
      </c>
      <c r="Q334" s="14"/>
      <c r="R334" s="1"/>
      <c r="S334" s="1"/>
      <c r="T334" s="16">
        <v>3300.34</v>
      </c>
      <c r="U334" s="16"/>
      <c r="V334" s="16">
        <v>1125.75</v>
      </c>
      <c r="W334" s="16">
        <v>545.75</v>
      </c>
      <c r="X334" s="16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6">
        <v>2094.5</v>
      </c>
      <c r="AJ334" s="16"/>
      <c r="AK334" s="16"/>
      <c r="AL334" s="16"/>
      <c r="AM334" s="16"/>
      <c r="AN334" s="16">
        <v>2062</v>
      </c>
      <c r="AO334" s="16"/>
      <c r="AP334" s="16"/>
      <c r="AQ334" s="16"/>
      <c r="AR334" s="16"/>
    </row>
    <row r="335" spans="1:44" ht="51" customHeight="1">
      <c r="A335" s="1" t="s">
        <v>411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0" t="s">
        <v>410</v>
      </c>
      <c r="Q335" s="14"/>
      <c r="R335" s="1"/>
      <c r="S335" s="1"/>
      <c r="T335" s="16">
        <v>921.84</v>
      </c>
      <c r="U335" s="16"/>
      <c r="V335" s="16"/>
      <c r="W335" s="16"/>
      <c r="X335" s="16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6">
        <v>1020.5</v>
      </c>
      <c r="AJ335" s="16"/>
      <c r="AK335" s="16"/>
      <c r="AL335" s="16"/>
      <c r="AM335" s="16"/>
      <c r="AN335" s="16">
        <v>1042</v>
      </c>
      <c r="AO335" s="16"/>
      <c r="AP335" s="16"/>
      <c r="AQ335" s="16"/>
      <c r="AR335" s="16"/>
    </row>
    <row r="336" spans="1:44" ht="33.75" customHeight="1">
      <c r="A336" s="1" t="s">
        <v>411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0" t="s">
        <v>175</v>
      </c>
      <c r="Q336" s="14" t="s">
        <v>176</v>
      </c>
      <c r="R336" s="1"/>
      <c r="S336" s="1"/>
      <c r="T336" s="16">
        <v>663.32</v>
      </c>
      <c r="U336" s="16"/>
      <c r="V336" s="16"/>
      <c r="W336" s="16"/>
      <c r="X336" s="16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6">
        <v>720.5</v>
      </c>
      <c r="AJ336" s="16"/>
      <c r="AK336" s="16"/>
      <c r="AL336" s="16"/>
      <c r="AM336" s="16"/>
      <c r="AN336" s="16">
        <v>740</v>
      </c>
      <c r="AO336" s="16"/>
      <c r="AP336" s="16"/>
      <c r="AQ336" s="16"/>
      <c r="AR336" s="16"/>
    </row>
    <row r="337" spans="1:44" ht="33.75" customHeight="1">
      <c r="A337" s="1" t="s">
        <v>411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0" t="s">
        <v>49</v>
      </c>
      <c r="Q337" s="14" t="s">
        <v>50</v>
      </c>
      <c r="R337" s="1"/>
      <c r="S337" s="1"/>
      <c r="T337" s="16">
        <v>238</v>
      </c>
      <c r="U337" s="16"/>
      <c r="V337" s="16"/>
      <c r="W337" s="16"/>
      <c r="X337" s="16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6">
        <v>240</v>
      </c>
      <c r="AJ337" s="16"/>
      <c r="AK337" s="16"/>
      <c r="AL337" s="16"/>
      <c r="AM337" s="16"/>
      <c r="AN337" s="16">
        <v>242</v>
      </c>
      <c r="AO337" s="16"/>
      <c r="AP337" s="16"/>
      <c r="AQ337" s="16"/>
      <c r="AR337" s="16"/>
    </row>
    <row r="338" spans="1:44" ht="33.75" customHeight="1">
      <c r="A338" s="1" t="s">
        <v>411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0" t="s">
        <v>107</v>
      </c>
      <c r="Q338" s="14" t="s">
        <v>108</v>
      </c>
      <c r="R338" s="1"/>
      <c r="S338" s="1"/>
      <c r="T338" s="16">
        <v>20.52</v>
      </c>
      <c r="U338" s="16"/>
      <c r="V338" s="16"/>
      <c r="W338" s="16"/>
      <c r="X338" s="16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6">
        <v>60</v>
      </c>
      <c r="AJ338" s="16"/>
      <c r="AK338" s="16"/>
      <c r="AL338" s="16"/>
      <c r="AM338" s="16"/>
      <c r="AN338" s="16">
        <v>60</v>
      </c>
      <c r="AO338" s="16"/>
      <c r="AP338" s="16"/>
      <c r="AQ338" s="16"/>
      <c r="AR338" s="16"/>
    </row>
    <row r="339" spans="1:44" ht="33.75" customHeight="1">
      <c r="A339" s="1" t="s">
        <v>413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0" t="s">
        <v>412</v>
      </c>
      <c r="Q339" s="14"/>
      <c r="R339" s="1"/>
      <c r="S339" s="1"/>
      <c r="T339" s="16">
        <v>192</v>
      </c>
      <c r="U339" s="16"/>
      <c r="V339" s="16"/>
      <c r="W339" s="16"/>
      <c r="X339" s="16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6">
        <v>374</v>
      </c>
      <c r="AJ339" s="16"/>
      <c r="AK339" s="16"/>
      <c r="AL339" s="16"/>
      <c r="AM339" s="16"/>
      <c r="AN339" s="16">
        <v>420</v>
      </c>
      <c r="AO339" s="16"/>
      <c r="AP339" s="16"/>
      <c r="AQ339" s="16"/>
      <c r="AR339" s="16"/>
    </row>
    <row r="340" spans="1:44" ht="33.75" customHeight="1">
      <c r="A340" s="1" t="s">
        <v>413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0" t="s">
        <v>175</v>
      </c>
      <c r="Q340" s="14" t="s">
        <v>176</v>
      </c>
      <c r="R340" s="1"/>
      <c r="S340" s="1"/>
      <c r="T340" s="16">
        <v>192</v>
      </c>
      <c r="U340" s="16"/>
      <c r="V340" s="16"/>
      <c r="W340" s="16"/>
      <c r="X340" s="16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6">
        <v>374</v>
      </c>
      <c r="AJ340" s="16"/>
      <c r="AK340" s="16"/>
      <c r="AL340" s="16"/>
      <c r="AM340" s="16"/>
      <c r="AN340" s="16">
        <v>420</v>
      </c>
      <c r="AO340" s="16"/>
      <c r="AP340" s="16"/>
      <c r="AQ340" s="16"/>
      <c r="AR340" s="16"/>
    </row>
    <row r="341" spans="1:44" ht="33.75" customHeight="1">
      <c r="A341" s="1" t="s">
        <v>415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0" t="s">
        <v>414</v>
      </c>
      <c r="Q341" s="14"/>
      <c r="R341" s="1"/>
      <c r="S341" s="1"/>
      <c r="T341" s="16">
        <v>215</v>
      </c>
      <c r="U341" s="16"/>
      <c r="V341" s="16"/>
      <c r="W341" s="16"/>
      <c r="X341" s="16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6">
        <v>500</v>
      </c>
      <c r="AJ341" s="16"/>
      <c r="AK341" s="16"/>
      <c r="AL341" s="16"/>
      <c r="AM341" s="16"/>
      <c r="AN341" s="16">
        <v>500</v>
      </c>
      <c r="AO341" s="16"/>
      <c r="AP341" s="16"/>
      <c r="AQ341" s="16"/>
      <c r="AR341" s="16"/>
    </row>
    <row r="342" spans="1:44" ht="33.75" customHeight="1">
      <c r="A342" s="1" t="s">
        <v>415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0" t="s">
        <v>175</v>
      </c>
      <c r="Q342" s="14" t="s">
        <v>176</v>
      </c>
      <c r="R342" s="1"/>
      <c r="S342" s="1"/>
      <c r="T342" s="16">
        <v>215</v>
      </c>
      <c r="U342" s="16"/>
      <c r="V342" s="16"/>
      <c r="W342" s="16"/>
      <c r="X342" s="16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6">
        <v>500</v>
      </c>
      <c r="AJ342" s="16"/>
      <c r="AK342" s="16"/>
      <c r="AL342" s="16"/>
      <c r="AM342" s="16"/>
      <c r="AN342" s="16">
        <v>500</v>
      </c>
      <c r="AO342" s="16"/>
      <c r="AP342" s="16"/>
      <c r="AQ342" s="16"/>
      <c r="AR342" s="16"/>
    </row>
    <row r="343" spans="1:44" ht="51" customHeight="1">
      <c r="A343" s="1" t="s">
        <v>417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0" t="s">
        <v>416</v>
      </c>
      <c r="Q343" s="14"/>
      <c r="R343" s="1"/>
      <c r="S343" s="1"/>
      <c r="T343" s="16">
        <v>300</v>
      </c>
      <c r="U343" s="16"/>
      <c r="V343" s="16"/>
      <c r="W343" s="16"/>
      <c r="X343" s="16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6">
        <v>200</v>
      </c>
      <c r="AJ343" s="16"/>
      <c r="AK343" s="16"/>
      <c r="AL343" s="16"/>
      <c r="AM343" s="16"/>
      <c r="AN343" s="16">
        <v>100</v>
      </c>
      <c r="AO343" s="16"/>
      <c r="AP343" s="16"/>
      <c r="AQ343" s="16"/>
      <c r="AR343" s="16"/>
    </row>
    <row r="344" spans="1:44" ht="33.75" customHeight="1">
      <c r="A344" s="1" t="s">
        <v>417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0" t="s">
        <v>175</v>
      </c>
      <c r="Q344" s="14" t="s">
        <v>176</v>
      </c>
      <c r="R344" s="1"/>
      <c r="S344" s="1"/>
      <c r="T344" s="16">
        <v>150</v>
      </c>
      <c r="U344" s="16"/>
      <c r="V344" s="16"/>
      <c r="W344" s="16"/>
      <c r="X344" s="16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6">
        <v>100</v>
      </c>
      <c r="AJ344" s="16"/>
      <c r="AK344" s="16"/>
      <c r="AL344" s="16"/>
      <c r="AM344" s="16"/>
      <c r="AN344" s="16">
        <v>50</v>
      </c>
      <c r="AO344" s="16"/>
      <c r="AP344" s="16"/>
      <c r="AQ344" s="16"/>
      <c r="AR344" s="16"/>
    </row>
    <row r="345" spans="1:44" ht="33.75" customHeight="1">
      <c r="A345" s="1" t="s">
        <v>417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0" t="s">
        <v>49</v>
      </c>
      <c r="Q345" s="14" t="s">
        <v>50</v>
      </c>
      <c r="R345" s="1"/>
      <c r="S345" s="1"/>
      <c r="T345" s="16">
        <v>150</v>
      </c>
      <c r="U345" s="16"/>
      <c r="V345" s="16"/>
      <c r="W345" s="16"/>
      <c r="X345" s="16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6">
        <v>100</v>
      </c>
      <c r="AJ345" s="16"/>
      <c r="AK345" s="16"/>
      <c r="AL345" s="16"/>
      <c r="AM345" s="16"/>
      <c r="AN345" s="16">
        <v>50</v>
      </c>
      <c r="AO345" s="16"/>
      <c r="AP345" s="16"/>
      <c r="AQ345" s="16"/>
      <c r="AR345" s="16"/>
    </row>
    <row r="346" spans="1:44" ht="51" customHeight="1">
      <c r="A346" s="1" t="s">
        <v>418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0" t="s">
        <v>410</v>
      </c>
      <c r="Q346" s="14"/>
      <c r="R346" s="1"/>
      <c r="S346" s="1"/>
      <c r="T346" s="16">
        <v>1160</v>
      </c>
      <c r="U346" s="16"/>
      <c r="V346" s="16">
        <v>870</v>
      </c>
      <c r="W346" s="16">
        <v>290</v>
      </c>
      <c r="X346" s="16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</row>
    <row r="347" spans="1:44" ht="33.75" customHeight="1">
      <c r="A347" s="1" t="s">
        <v>418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0" t="s">
        <v>175</v>
      </c>
      <c r="Q347" s="14" t="s">
        <v>176</v>
      </c>
      <c r="R347" s="1"/>
      <c r="S347" s="1"/>
      <c r="T347" s="16">
        <v>1160</v>
      </c>
      <c r="U347" s="16"/>
      <c r="V347" s="16">
        <v>870</v>
      </c>
      <c r="W347" s="16">
        <v>290</v>
      </c>
      <c r="X347" s="16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</row>
    <row r="348" spans="1:44" ht="51" customHeight="1">
      <c r="A348" s="1" t="s">
        <v>419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0" t="s">
        <v>410</v>
      </c>
      <c r="Q348" s="14"/>
      <c r="R348" s="1"/>
      <c r="S348" s="1"/>
      <c r="T348" s="16">
        <v>511.5</v>
      </c>
      <c r="U348" s="16"/>
      <c r="V348" s="16">
        <v>255.75</v>
      </c>
      <c r="W348" s="16">
        <v>255.75</v>
      </c>
      <c r="X348" s="16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</row>
    <row r="349" spans="1:44" ht="33.75" customHeight="1">
      <c r="A349" s="1" t="s">
        <v>419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0" t="s">
        <v>175</v>
      </c>
      <c r="Q349" s="14" t="s">
        <v>176</v>
      </c>
      <c r="R349" s="1"/>
      <c r="S349" s="1"/>
      <c r="T349" s="16">
        <v>511.5</v>
      </c>
      <c r="U349" s="16"/>
      <c r="V349" s="16">
        <v>255.75</v>
      </c>
      <c r="W349" s="16">
        <v>255.75</v>
      </c>
      <c r="X349" s="16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</row>
    <row r="350" spans="1:44" ht="33.75" customHeight="1">
      <c r="A350" s="1" t="s">
        <v>421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0" t="s">
        <v>420</v>
      </c>
      <c r="Q350" s="14"/>
      <c r="R350" s="1"/>
      <c r="S350" s="1"/>
      <c r="T350" s="16">
        <v>559.2</v>
      </c>
      <c r="U350" s="16"/>
      <c r="V350" s="16"/>
      <c r="W350" s="16"/>
      <c r="X350" s="16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6">
        <v>1150.8</v>
      </c>
      <c r="AJ350" s="16"/>
      <c r="AK350" s="16"/>
      <c r="AL350" s="16"/>
      <c r="AM350" s="16"/>
      <c r="AN350" s="16">
        <v>1697.4</v>
      </c>
      <c r="AO350" s="16"/>
      <c r="AP350" s="16"/>
      <c r="AQ350" s="16"/>
      <c r="AR350" s="16"/>
    </row>
    <row r="351" spans="1:44" ht="33.75" customHeight="1">
      <c r="A351" s="1" t="s">
        <v>423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0" t="s">
        <v>422</v>
      </c>
      <c r="Q351" s="14"/>
      <c r="R351" s="1"/>
      <c r="S351" s="1"/>
      <c r="T351" s="16">
        <v>149.56</v>
      </c>
      <c r="U351" s="16"/>
      <c r="V351" s="16"/>
      <c r="W351" s="16"/>
      <c r="X351" s="16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6">
        <v>148.8</v>
      </c>
      <c r="AJ351" s="16"/>
      <c r="AK351" s="16"/>
      <c r="AL351" s="16"/>
      <c r="AM351" s="16"/>
      <c r="AN351" s="16">
        <v>150.4</v>
      </c>
      <c r="AO351" s="16"/>
      <c r="AP351" s="16"/>
      <c r="AQ351" s="16"/>
      <c r="AR351" s="16"/>
    </row>
    <row r="352" spans="1:44" ht="33.75" customHeight="1">
      <c r="A352" s="1" t="s">
        <v>425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0" t="s">
        <v>424</v>
      </c>
      <c r="Q352" s="14"/>
      <c r="R352" s="1"/>
      <c r="S352" s="1"/>
      <c r="T352" s="16">
        <v>106</v>
      </c>
      <c r="U352" s="16"/>
      <c r="V352" s="16"/>
      <c r="W352" s="16"/>
      <c r="X352" s="16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6">
        <v>106</v>
      </c>
      <c r="AJ352" s="16"/>
      <c r="AK352" s="16"/>
      <c r="AL352" s="16"/>
      <c r="AM352" s="16"/>
      <c r="AN352" s="16">
        <v>106</v>
      </c>
      <c r="AO352" s="16"/>
      <c r="AP352" s="16"/>
      <c r="AQ352" s="16"/>
      <c r="AR352" s="16"/>
    </row>
    <row r="353" spans="1:44" ht="33.75" customHeight="1">
      <c r="A353" s="1" t="s">
        <v>425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0" t="s">
        <v>175</v>
      </c>
      <c r="Q353" s="14" t="s">
        <v>176</v>
      </c>
      <c r="R353" s="1"/>
      <c r="S353" s="1"/>
      <c r="T353" s="16">
        <v>106</v>
      </c>
      <c r="U353" s="16"/>
      <c r="V353" s="16"/>
      <c r="W353" s="16"/>
      <c r="X353" s="16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6">
        <v>106</v>
      </c>
      <c r="AJ353" s="16"/>
      <c r="AK353" s="16"/>
      <c r="AL353" s="16"/>
      <c r="AM353" s="16"/>
      <c r="AN353" s="16">
        <v>106</v>
      </c>
      <c r="AO353" s="16"/>
      <c r="AP353" s="16"/>
      <c r="AQ353" s="16"/>
      <c r="AR353" s="16"/>
    </row>
    <row r="354" spans="1:44" ht="51" customHeight="1">
      <c r="A354" s="1" t="s">
        <v>427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0" t="s">
        <v>426</v>
      </c>
      <c r="Q354" s="14"/>
      <c r="R354" s="1"/>
      <c r="S354" s="1"/>
      <c r="T354" s="16">
        <v>43.56</v>
      </c>
      <c r="U354" s="16"/>
      <c r="V354" s="16"/>
      <c r="W354" s="16"/>
      <c r="X354" s="16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6">
        <v>42.8</v>
      </c>
      <c r="AJ354" s="16"/>
      <c r="AK354" s="16"/>
      <c r="AL354" s="16"/>
      <c r="AM354" s="16"/>
      <c r="AN354" s="16">
        <v>44.4</v>
      </c>
      <c r="AO354" s="16"/>
      <c r="AP354" s="16"/>
      <c r="AQ354" s="16"/>
      <c r="AR354" s="16"/>
    </row>
    <row r="355" spans="1:44" ht="33.75" customHeight="1">
      <c r="A355" s="1" t="s">
        <v>427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0" t="s">
        <v>175</v>
      </c>
      <c r="Q355" s="14" t="s">
        <v>176</v>
      </c>
      <c r="R355" s="1"/>
      <c r="S355" s="1"/>
      <c r="T355" s="16">
        <v>43.56</v>
      </c>
      <c r="U355" s="16"/>
      <c r="V355" s="16"/>
      <c r="W355" s="16"/>
      <c r="X355" s="16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6">
        <v>42.8</v>
      </c>
      <c r="AJ355" s="16"/>
      <c r="AK355" s="16"/>
      <c r="AL355" s="16"/>
      <c r="AM355" s="16"/>
      <c r="AN355" s="16">
        <v>44.4</v>
      </c>
      <c r="AO355" s="16"/>
      <c r="AP355" s="16"/>
      <c r="AQ355" s="16"/>
      <c r="AR355" s="16"/>
    </row>
    <row r="356" spans="1:44" ht="33.75" customHeight="1">
      <c r="A356" s="1" t="s">
        <v>429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0" t="s">
        <v>428</v>
      </c>
      <c r="Q356" s="14"/>
      <c r="R356" s="1"/>
      <c r="S356" s="1"/>
      <c r="T356" s="16">
        <v>402.64</v>
      </c>
      <c r="U356" s="16"/>
      <c r="V356" s="16"/>
      <c r="W356" s="16"/>
      <c r="X356" s="16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6">
        <v>990</v>
      </c>
      <c r="AJ356" s="16"/>
      <c r="AK356" s="16"/>
      <c r="AL356" s="16"/>
      <c r="AM356" s="16"/>
      <c r="AN356" s="16">
        <v>1535</v>
      </c>
      <c r="AO356" s="16"/>
      <c r="AP356" s="16"/>
      <c r="AQ356" s="16"/>
      <c r="AR356" s="16"/>
    </row>
    <row r="357" spans="1:44" ht="51" customHeight="1">
      <c r="A357" s="1" t="s">
        <v>431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0" t="s">
        <v>430</v>
      </c>
      <c r="Q357" s="14"/>
      <c r="R357" s="1"/>
      <c r="S357" s="1"/>
      <c r="T357" s="16">
        <v>340</v>
      </c>
      <c r="U357" s="16"/>
      <c r="V357" s="16"/>
      <c r="W357" s="16"/>
      <c r="X357" s="16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6">
        <v>420</v>
      </c>
      <c r="AJ357" s="16"/>
      <c r="AK357" s="16"/>
      <c r="AL357" s="16"/>
      <c r="AM357" s="16"/>
      <c r="AN357" s="16">
        <v>460</v>
      </c>
      <c r="AO357" s="16"/>
      <c r="AP357" s="16"/>
      <c r="AQ357" s="16"/>
      <c r="AR357" s="16"/>
    </row>
    <row r="358" spans="1:44" ht="33.75" customHeight="1">
      <c r="A358" s="1" t="s">
        <v>431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0" t="s">
        <v>175</v>
      </c>
      <c r="Q358" s="14" t="s">
        <v>176</v>
      </c>
      <c r="R358" s="1"/>
      <c r="S358" s="1"/>
      <c r="T358" s="16">
        <v>340</v>
      </c>
      <c r="U358" s="16"/>
      <c r="V358" s="16"/>
      <c r="W358" s="16"/>
      <c r="X358" s="16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6">
        <v>420</v>
      </c>
      <c r="AJ358" s="16"/>
      <c r="AK358" s="16"/>
      <c r="AL358" s="16"/>
      <c r="AM358" s="16"/>
      <c r="AN358" s="16">
        <v>460</v>
      </c>
      <c r="AO358" s="16"/>
      <c r="AP358" s="16"/>
      <c r="AQ358" s="16"/>
      <c r="AR358" s="16"/>
    </row>
    <row r="359" spans="1:44" ht="33.75" customHeight="1">
      <c r="A359" s="1" t="s">
        <v>433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0" t="s">
        <v>432</v>
      </c>
      <c r="Q359" s="14"/>
      <c r="R359" s="1"/>
      <c r="S359" s="1"/>
      <c r="T359" s="16"/>
      <c r="U359" s="16"/>
      <c r="V359" s="16"/>
      <c r="W359" s="16"/>
      <c r="X359" s="16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6">
        <v>500</v>
      </c>
      <c r="AJ359" s="16"/>
      <c r="AK359" s="16"/>
      <c r="AL359" s="16"/>
      <c r="AM359" s="16"/>
      <c r="AN359" s="16">
        <v>1000</v>
      </c>
      <c r="AO359" s="16"/>
      <c r="AP359" s="16"/>
      <c r="AQ359" s="16"/>
      <c r="AR359" s="16"/>
    </row>
    <row r="360" spans="1:44" ht="33.75" customHeight="1">
      <c r="A360" s="1" t="s">
        <v>433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0" t="s">
        <v>175</v>
      </c>
      <c r="Q360" s="14" t="s">
        <v>176</v>
      </c>
      <c r="R360" s="1"/>
      <c r="S360" s="1"/>
      <c r="T360" s="16"/>
      <c r="U360" s="16"/>
      <c r="V360" s="16"/>
      <c r="W360" s="16"/>
      <c r="X360" s="16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6">
        <v>500</v>
      </c>
      <c r="AJ360" s="16"/>
      <c r="AK360" s="16"/>
      <c r="AL360" s="16"/>
      <c r="AM360" s="16"/>
      <c r="AN360" s="16">
        <v>1000</v>
      </c>
      <c r="AO360" s="16"/>
      <c r="AP360" s="16"/>
      <c r="AQ360" s="16"/>
      <c r="AR360" s="16"/>
    </row>
    <row r="361" spans="1:44" ht="33.75" customHeight="1">
      <c r="A361" s="1" t="s">
        <v>435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0" t="s">
        <v>434</v>
      </c>
      <c r="Q361" s="14"/>
      <c r="R361" s="1"/>
      <c r="S361" s="1"/>
      <c r="T361" s="16">
        <v>21</v>
      </c>
      <c r="U361" s="16"/>
      <c r="V361" s="16"/>
      <c r="W361" s="16"/>
      <c r="X361" s="16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6">
        <v>24</v>
      </c>
      <c r="AJ361" s="16"/>
      <c r="AK361" s="16"/>
      <c r="AL361" s="16"/>
      <c r="AM361" s="16"/>
      <c r="AN361" s="16">
        <v>27</v>
      </c>
      <c r="AO361" s="16"/>
      <c r="AP361" s="16"/>
      <c r="AQ361" s="16"/>
      <c r="AR361" s="16"/>
    </row>
    <row r="362" spans="1:44" ht="33.75" customHeight="1">
      <c r="A362" s="1" t="s">
        <v>435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0" t="s">
        <v>175</v>
      </c>
      <c r="Q362" s="14" t="s">
        <v>176</v>
      </c>
      <c r="R362" s="1"/>
      <c r="S362" s="1"/>
      <c r="T362" s="16">
        <v>21</v>
      </c>
      <c r="U362" s="16"/>
      <c r="V362" s="16"/>
      <c r="W362" s="16"/>
      <c r="X362" s="16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6">
        <v>24</v>
      </c>
      <c r="AJ362" s="16"/>
      <c r="AK362" s="16"/>
      <c r="AL362" s="16"/>
      <c r="AM362" s="16"/>
      <c r="AN362" s="16">
        <v>27</v>
      </c>
      <c r="AO362" s="16"/>
      <c r="AP362" s="16"/>
      <c r="AQ362" s="16"/>
      <c r="AR362" s="16"/>
    </row>
    <row r="363" spans="1:44" ht="33.75" customHeight="1">
      <c r="A363" s="1" t="s">
        <v>437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0" t="s">
        <v>436</v>
      </c>
      <c r="Q363" s="14"/>
      <c r="R363" s="1"/>
      <c r="S363" s="1"/>
      <c r="T363" s="16">
        <v>41.64</v>
      </c>
      <c r="U363" s="16"/>
      <c r="V363" s="16"/>
      <c r="W363" s="16"/>
      <c r="X363" s="16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6">
        <v>46</v>
      </c>
      <c r="AJ363" s="16"/>
      <c r="AK363" s="16"/>
      <c r="AL363" s="16"/>
      <c r="AM363" s="16"/>
      <c r="AN363" s="16">
        <v>48</v>
      </c>
      <c r="AO363" s="16"/>
      <c r="AP363" s="16"/>
      <c r="AQ363" s="16"/>
      <c r="AR363" s="16"/>
    </row>
    <row r="364" spans="1:44" ht="33.75" customHeight="1">
      <c r="A364" s="1" t="s">
        <v>437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0" t="s">
        <v>175</v>
      </c>
      <c r="Q364" s="14" t="s">
        <v>176</v>
      </c>
      <c r="R364" s="1"/>
      <c r="S364" s="1"/>
      <c r="T364" s="16">
        <v>41.64</v>
      </c>
      <c r="U364" s="16"/>
      <c r="V364" s="16"/>
      <c r="W364" s="16"/>
      <c r="X364" s="16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6">
        <v>46</v>
      </c>
      <c r="AJ364" s="16"/>
      <c r="AK364" s="16"/>
      <c r="AL364" s="16"/>
      <c r="AM364" s="16"/>
      <c r="AN364" s="16">
        <v>48</v>
      </c>
      <c r="AO364" s="16"/>
      <c r="AP364" s="16"/>
      <c r="AQ364" s="16"/>
      <c r="AR364" s="16"/>
    </row>
    <row r="365" spans="1:44" ht="33.75" customHeight="1">
      <c r="A365" s="1" t="s">
        <v>439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0" t="s">
        <v>438</v>
      </c>
      <c r="Q365" s="14"/>
      <c r="R365" s="1"/>
      <c r="S365" s="1"/>
      <c r="T365" s="16">
        <v>7</v>
      </c>
      <c r="U365" s="16"/>
      <c r="V365" s="16"/>
      <c r="W365" s="16"/>
      <c r="X365" s="16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6">
        <v>12</v>
      </c>
      <c r="AJ365" s="16"/>
      <c r="AK365" s="16"/>
      <c r="AL365" s="16"/>
      <c r="AM365" s="16"/>
      <c r="AN365" s="16">
        <v>12</v>
      </c>
      <c r="AO365" s="16"/>
      <c r="AP365" s="16"/>
      <c r="AQ365" s="16"/>
      <c r="AR365" s="16"/>
    </row>
    <row r="366" spans="1:44" ht="33.75" customHeight="1">
      <c r="A366" s="1" t="s">
        <v>441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0" t="s">
        <v>440</v>
      </c>
      <c r="Q366" s="14"/>
      <c r="R366" s="1"/>
      <c r="S366" s="1"/>
      <c r="T366" s="16">
        <v>7</v>
      </c>
      <c r="U366" s="16"/>
      <c r="V366" s="16"/>
      <c r="W366" s="16"/>
      <c r="X366" s="16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6">
        <v>12</v>
      </c>
      <c r="AJ366" s="16"/>
      <c r="AK366" s="16"/>
      <c r="AL366" s="16"/>
      <c r="AM366" s="16"/>
      <c r="AN366" s="16">
        <v>12</v>
      </c>
      <c r="AO366" s="16"/>
      <c r="AP366" s="16"/>
      <c r="AQ366" s="16"/>
      <c r="AR366" s="16"/>
    </row>
    <row r="367" spans="1:44" ht="33.75" customHeight="1">
      <c r="A367" s="1" t="s">
        <v>441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0" t="s">
        <v>175</v>
      </c>
      <c r="Q367" s="14" t="s">
        <v>176</v>
      </c>
      <c r="R367" s="1"/>
      <c r="S367" s="1"/>
      <c r="T367" s="16">
        <v>7</v>
      </c>
      <c r="U367" s="16"/>
      <c r="V367" s="16"/>
      <c r="W367" s="16"/>
      <c r="X367" s="16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6">
        <v>12</v>
      </c>
      <c r="AJ367" s="16"/>
      <c r="AK367" s="16"/>
      <c r="AL367" s="16"/>
      <c r="AM367" s="16"/>
      <c r="AN367" s="16">
        <v>12</v>
      </c>
      <c r="AO367" s="16"/>
      <c r="AP367" s="16"/>
      <c r="AQ367" s="16"/>
      <c r="AR367" s="16"/>
    </row>
    <row r="368" spans="1:44" ht="33.75" customHeight="1">
      <c r="A368" s="1" t="s">
        <v>443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0" t="s">
        <v>442</v>
      </c>
      <c r="Q368" s="14"/>
      <c r="R368" s="1"/>
      <c r="S368" s="1"/>
      <c r="T368" s="16">
        <v>4772.6</v>
      </c>
      <c r="U368" s="16"/>
      <c r="V368" s="16">
        <v>3506.76</v>
      </c>
      <c r="W368" s="16">
        <v>618.84</v>
      </c>
      <c r="X368" s="16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6">
        <v>2048</v>
      </c>
      <c r="AJ368" s="16"/>
      <c r="AK368" s="16"/>
      <c r="AL368" s="16">
        <v>300</v>
      </c>
      <c r="AM368" s="16"/>
      <c r="AN368" s="16">
        <v>3999</v>
      </c>
      <c r="AO368" s="16"/>
      <c r="AP368" s="16"/>
      <c r="AQ368" s="16">
        <v>600</v>
      </c>
      <c r="AR368" s="16"/>
    </row>
    <row r="369" spans="1:44" ht="33.75" customHeight="1">
      <c r="A369" s="1" t="s">
        <v>445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0" t="s">
        <v>444</v>
      </c>
      <c r="Q369" s="14"/>
      <c r="R369" s="1"/>
      <c r="S369" s="1"/>
      <c r="T369" s="16">
        <v>4772.6</v>
      </c>
      <c r="U369" s="16"/>
      <c r="V369" s="16">
        <v>3506.76</v>
      </c>
      <c r="W369" s="16">
        <v>618.84</v>
      </c>
      <c r="X369" s="16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6">
        <v>2048</v>
      </c>
      <c r="AJ369" s="16"/>
      <c r="AK369" s="16"/>
      <c r="AL369" s="16">
        <v>300</v>
      </c>
      <c r="AM369" s="16"/>
      <c r="AN369" s="16">
        <v>3999</v>
      </c>
      <c r="AO369" s="16"/>
      <c r="AP369" s="16"/>
      <c r="AQ369" s="16">
        <v>600</v>
      </c>
      <c r="AR369" s="16"/>
    </row>
    <row r="370" spans="1:44" ht="33.75" customHeight="1">
      <c r="A370" s="1" t="s">
        <v>447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0" t="s">
        <v>446</v>
      </c>
      <c r="Q370" s="14"/>
      <c r="R370" s="1"/>
      <c r="S370" s="1"/>
      <c r="T370" s="16"/>
      <c r="U370" s="16"/>
      <c r="V370" s="16"/>
      <c r="W370" s="16"/>
      <c r="X370" s="16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6">
        <v>300</v>
      </c>
      <c r="AJ370" s="16"/>
      <c r="AK370" s="16"/>
      <c r="AL370" s="16"/>
      <c r="AM370" s="16"/>
      <c r="AN370" s="16">
        <v>300</v>
      </c>
      <c r="AO370" s="16"/>
      <c r="AP370" s="16"/>
      <c r="AQ370" s="16"/>
      <c r="AR370" s="16"/>
    </row>
    <row r="371" spans="1:44" ht="33.75" customHeight="1">
      <c r="A371" s="1" t="s">
        <v>447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0" t="s">
        <v>175</v>
      </c>
      <c r="Q371" s="14" t="s">
        <v>176</v>
      </c>
      <c r="R371" s="1"/>
      <c r="S371" s="1"/>
      <c r="T371" s="16"/>
      <c r="U371" s="16"/>
      <c r="V371" s="16"/>
      <c r="W371" s="16"/>
      <c r="X371" s="16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6">
        <v>300</v>
      </c>
      <c r="AJ371" s="16"/>
      <c r="AK371" s="16"/>
      <c r="AL371" s="16"/>
      <c r="AM371" s="16"/>
      <c r="AN371" s="16">
        <v>300</v>
      </c>
      <c r="AO371" s="16"/>
      <c r="AP371" s="16"/>
      <c r="AQ371" s="16"/>
      <c r="AR371" s="16"/>
    </row>
    <row r="372" spans="1:44" ht="33.75" customHeight="1">
      <c r="A372" s="1" t="s">
        <v>449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0" t="s">
        <v>448</v>
      </c>
      <c r="Q372" s="14"/>
      <c r="R372" s="1"/>
      <c r="S372" s="1"/>
      <c r="T372" s="16"/>
      <c r="U372" s="16"/>
      <c r="V372" s="16"/>
      <c r="W372" s="16"/>
      <c r="X372" s="16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6">
        <v>300</v>
      </c>
      <c r="AJ372" s="16"/>
      <c r="AK372" s="16"/>
      <c r="AL372" s="16"/>
      <c r="AM372" s="16"/>
      <c r="AN372" s="16">
        <v>500</v>
      </c>
      <c r="AO372" s="16"/>
      <c r="AP372" s="16"/>
      <c r="AQ372" s="16"/>
      <c r="AR372" s="16"/>
    </row>
    <row r="373" spans="1:44" ht="33.75" customHeight="1">
      <c r="A373" s="1" t="s">
        <v>449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0" t="s">
        <v>175</v>
      </c>
      <c r="Q373" s="14" t="s">
        <v>176</v>
      </c>
      <c r="R373" s="1"/>
      <c r="S373" s="1"/>
      <c r="T373" s="16"/>
      <c r="U373" s="16"/>
      <c r="V373" s="16"/>
      <c r="W373" s="16"/>
      <c r="X373" s="16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6">
        <v>300</v>
      </c>
      <c r="AJ373" s="16"/>
      <c r="AK373" s="16"/>
      <c r="AL373" s="16"/>
      <c r="AM373" s="16"/>
      <c r="AN373" s="16">
        <v>500</v>
      </c>
      <c r="AO373" s="16"/>
      <c r="AP373" s="16"/>
      <c r="AQ373" s="16"/>
      <c r="AR373" s="16"/>
    </row>
    <row r="374" spans="1:44" ht="51" customHeight="1">
      <c r="A374" s="1" t="s">
        <v>451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0" t="s">
        <v>450</v>
      </c>
      <c r="Q374" s="14"/>
      <c r="R374" s="1"/>
      <c r="S374" s="1"/>
      <c r="T374" s="16">
        <v>150</v>
      </c>
      <c r="U374" s="16"/>
      <c r="V374" s="16"/>
      <c r="W374" s="16"/>
      <c r="X374" s="16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6">
        <v>400</v>
      </c>
      <c r="AJ374" s="16"/>
      <c r="AK374" s="16"/>
      <c r="AL374" s="16"/>
      <c r="AM374" s="16"/>
      <c r="AN374" s="16">
        <v>1000</v>
      </c>
      <c r="AO374" s="16"/>
      <c r="AP374" s="16"/>
      <c r="AQ374" s="16"/>
      <c r="AR374" s="16"/>
    </row>
    <row r="375" spans="1:44" ht="33.75" customHeight="1">
      <c r="A375" s="1" t="s">
        <v>451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0" t="s">
        <v>175</v>
      </c>
      <c r="Q375" s="14" t="s">
        <v>176</v>
      </c>
      <c r="R375" s="1"/>
      <c r="S375" s="1"/>
      <c r="T375" s="16">
        <v>150</v>
      </c>
      <c r="U375" s="16"/>
      <c r="V375" s="16"/>
      <c r="W375" s="16"/>
      <c r="X375" s="16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6">
        <v>400</v>
      </c>
      <c r="AJ375" s="16"/>
      <c r="AK375" s="16"/>
      <c r="AL375" s="16"/>
      <c r="AM375" s="16"/>
      <c r="AN375" s="16">
        <v>1000</v>
      </c>
      <c r="AO375" s="16"/>
      <c r="AP375" s="16"/>
      <c r="AQ375" s="16"/>
      <c r="AR375" s="16"/>
    </row>
    <row r="376" spans="1:44" ht="33.75" customHeight="1">
      <c r="A376" s="1" t="s">
        <v>453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0" t="s">
        <v>452</v>
      </c>
      <c r="Q376" s="14"/>
      <c r="R376" s="1"/>
      <c r="S376" s="1"/>
      <c r="T376" s="16">
        <v>50</v>
      </c>
      <c r="U376" s="16"/>
      <c r="V376" s="16"/>
      <c r="W376" s="16"/>
      <c r="X376" s="16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6">
        <v>200</v>
      </c>
      <c r="AJ376" s="16"/>
      <c r="AK376" s="16"/>
      <c r="AL376" s="16"/>
      <c r="AM376" s="16"/>
      <c r="AN376" s="16">
        <v>250</v>
      </c>
      <c r="AO376" s="16"/>
      <c r="AP376" s="16"/>
      <c r="AQ376" s="16"/>
      <c r="AR376" s="16"/>
    </row>
    <row r="377" spans="1:44" ht="33.75" customHeight="1">
      <c r="A377" s="1" t="s">
        <v>453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0" t="s">
        <v>175</v>
      </c>
      <c r="Q377" s="14" t="s">
        <v>176</v>
      </c>
      <c r="R377" s="1"/>
      <c r="S377" s="1"/>
      <c r="T377" s="16">
        <v>50</v>
      </c>
      <c r="U377" s="16"/>
      <c r="V377" s="16"/>
      <c r="W377" s="16"/>
      <c r="X377" s="16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6">
        <v>200</v>
      </c>
      <c r="AJ377" s="16"/>
      <c r="AK377" s="16"/>
      <c r="AL377" s="16"/>
      <c r="AM377" s="16"/>
      <c r="AN377" s="16">
        <v>250</v>
      </c>
      <c r="AO377" s="16"/>
      <c r="AP377" s="16"/>
      <c r="AQ377" s="16"/>
      <c r="AR377" s="16"/>
    </row>
    <row r="378" spans="1:44" ht="33.75" customHeight="1">
      <c r="A378" s="1" t="s">
        <v>455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0" t="s">
        <v>454</v>
      </c>
      <c r="Q378" s="14"/>
      <c r="R378" s="1"/>
      <c r="S378" s="1"/>
      <c r="T378" s="16">
        <v>100</v>
      </c>
      <c r="U378" s="16"/>
      <c r="V378" s="16"/>
      <c r="W378" s="16"/>
      <c r="X378" s="16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6"/>
      <c r="AJ378" s="16"/>
      <c r="AK378" s="16"/>
      <c r="AL378" s="16"/>
      <c r="AM378" s="16"/>
      <c r="AN378" s="16">
        <v>100</v>
      </c>
      <c r="AO378" s="16"/>
      <c r="AP378" s="16"/>
      <c r="AQ378" s="16"/>
      <c r="AR378" s="16"/>
    </row>
    <row r="379" spans="1:44" ht="33.75" customHeight="1">
      <c r="A379" s="1" t="s">
        <v>455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0" t="s">
        <v>175</v>
      </c>
      <c r="Q379" s="14" t="s">
        <v>176</v>
      </c>
      <c r="R379" s="1"/>
      <c r="S379" s="1"/>
      <c r="T379" s="16">
        <v>100</v>
      </c>
      <c r="U379" s="16"/>
      <c r="V379" s="16"/>
      <c r="W379" s="16"/>
      <c r="X379" s="16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6"/>
      <c r="AJ379" s="16"/>
      <c r="AK379" s="16"/>
      <c r="AL379" s="16"/>
      <c r="AM379" s="16"/>
      <c r="AN379" s="16">
        <v>100</v>
      </c>
      <c r="AO379" s="16"/>
      <c r="AP379" s="16"/>
      <c r="AQ379" s="16"/>
      <c r="AR379" s="16"/>
    </row>
    <row r="380" spans="1:44" ht="33.75" customHeight="1">
      <c r="A380" s="1" t="s">
        <v>457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0" t="s">
        <v>456</v>
      </c>
      <c r="Q380" s="14"/>
      <c r="R380" s="1"/>
      <c r="S380" s="1"/>
      <c r="T380" s="16">
        <v>200</v>
      </c>
      <c r="U380" s="16"/>
      <c r="V380" s="16"/>
      <c r="W380" s="16"/>
      <c r="X380" s="16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6"/>
      <c r="AJ380" s="16"/>
      <c r="AK380" s="16"/>
      <c r="AL380" s="16"/>
      <c r="AM380" s="16"/>
      <c r="AN380" s="16">
        <v>200</v>
      </c>
      <c r="AO380" s="16"/>
      <c r="AP380" s="16"/>
      <c r="AQ380" s="16"/>
      <c r="AR380" s="16"/>
    </row>
    <row r="381" spans="1:44" ht="33.75" customHeight="1">
      <c r="A381" s="1" t="s">
        <v>457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0" t="s">
        <v>175</v>
      </c>
      <c r="Q381" s="14" t="s">
        <v>176</v>
      </c>
      <c r="R381" s="1"/>
      <c r="S381" s="1"/>
      <c r="T381" s="16">
        <v>200</v>
      </c>
      <c r="U381" s="16"/>
      <c r="V381" s="16"/>
      <c r="W381" s="16"/>
      <c r="X381" s="16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6"/>
      <c r="AJ381" s="16"/>
      <c r="AK381" s="16"/>
      <c r="AL381" s="16"/>
      <c r="AM381" s="16"/>
      <c r="AN381" s="16">
        <v>200</v>
      </c>
      <c r="AO381" s="16"/>
      <c r="AP381" s="16"/>
      <c r="AQ381" s="16"/>
      <c r="AR381" s="16"/>
    </row>
    <row r="382" spans="1:44" ht="33.75" customHeight="1">
      <c r="A382" s="1" t="s">
        <v>459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0" t="s">
        <v>458</v>
      </c>
      <c r="Q382" s="14"/>
      <c r="R382" s="1"/>
      <c r="S382" s="1"/>
      <c r="T382" s="16">
        <v>100</v>
      </c>
      <c r="U382" s="16"/>
      <c r="V382" s="16"/>
      <c r="W382" s="16"/>
      <c r="X382" s="16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6">
        <v>500</v>
      </c>
      <c r="AJ382" s="16"/>
      <c r="AK382" s="16"/>
      <c r="AL382" s="16"/>
      <c r="AM382" s="16"/>
      <c r="AN382" s="16">
        <v>1000</v>
      </c>
      <c r="AO382" s="16"/>
      <c r="AP382" s="16"/>
      <c r="AQ382" s="16"/>
      <c r="AR382" s="16"/>
    </row>
    <row r="383" spans="1:44" ht="33.75" customHeight="1">
      <c r="A383" s="1" t="s">
        <v>459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0" t="s">
        <v>175</v>
      </c>
      <c r="Q383" s="14" t="s">
        <v>176</v>
      </c>
      <c r="R383" s="1"/>
      <c r="S383" s="1"/>
      <c r="T383" s="16">
        <v>100</v>
      </c>
      <c r="U383" s="16"/>
      <c r="V383" s="16"/>
      <c r="W383" s="16"/>
      <c r="X383" s="16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6">
        <v>500</v>
      </c>
      <c r="AJ383" s="16"/>
      <c r="AK383" s="16"/>
      <c r="AL383" s="16"/>
      <c r="AM383" s="16"/>
      <c r="AN383" s="16">
        <v>1000</v>
      </c>
      <c r="AO383" s="16"/>
      <c r="AP383" s="16"/>
      <c r="AQ383" s="16"/>
      <c r="AR383" s="16"/>
    </row>
    <row r="384" spans="1:44" ht="33.75" customHeight="1">
      <c r="A384" s="1" t="s">
        <v>461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0" t="s">
        <v>460</v>
      </c>
      <c r="Q384" s="14"/>
      <c r="R384" s="1"/>
      <c r="S384" s="1"/>
      <c r="T384" s="16">
        <v>25</v>
      </c>
      <c r="U384" s="16"/>
      <c r="V384" s="16"/>
      <c r="W384" s="16"/>
      <c r="X384" s="16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6">
        <v>25</v>
      </c>
      <c r="AJ384" s="16"/>
      <c r="AK384" s="16"/>
      <c r="AL384" s="16"/>
      <c r="AM384" s="16"/>
      <c r="AN384" s="16">
        <v>25</v>
      </c>
      <c r="AO384" s="16"/>
      <c r="AP384" s="16"/>
      <c r="AQ384" s="16"/>
      <c r="AR384" s="16"/>
    </row>
    <row r="385" spans="1:44" ht="33.75" customHeight="1">
      <c r="A385" s="1" t="s">
        <v>461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0" t="s">
        <v>175</v>
      </c>
      <c r="Q385" s="14" t="s">
        <v>176</v>
      </c>
      <c r="R385" s="1"/>
      <c r="S385" s="1"/>
      <c r="T385" s="16">
        <v>25</v>
      </c>
      <c r="U385" s="16"/>
      <c r="V385" s="16"/>
      <c r="W385" s="16"/>
      <c r="X385" s="16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6">
        <v>25</v>
      </c>
      <c r="AJ385" s="16"/>
      <c r="AK385" s="16"/>
      <c r="AL385" s="16"/>
      <c r="AM385" s="16"/>
      <c r="AN385" s="16">
        <v>25</v>
      </c>
      <c r="AO385" s="16"/>
      <c r="AP385" s="16"/>
      <c r="AQ385" s="16"/>
      <c r="AR385" s="16"/>
    </row>
    <row r="386" spans="1:44" ht="33.75" customHeight="1">
      <c r="A386" s="1" t="s">
        <v>463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0" t="s">
        <v>462</v>
      </c>
      <c r="Q386" s="14"/>
      <c r="R386" s="1"/>
      <c r="S386" s="1"/>
      <c r="T386" s="16">
        <v>22</v>
      </c>
      <c r="U386" s="16"/>
      <c r="V386" s="16"/>
      <c r="W386" s="16"/>
      <c r="X386" s="16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6">
        <v>23</v>
      </c>
      <c r="AJ386" s="16"/>
      <c r="AK386" s="16"/>
      <c r="AL386" s="16"/>
      <c r="AM386" s="16"/>
      <c r="AN386" s="16">
        <v>24</v>
      </c>
      <c r="AO386" s="16"/>
      <c r="AP386" s="16"/>
      <c r="AQ386" s="16"/>
      <c r="AR386" s="16"/>
    </row>
    <row r="387" spans="1:44" ht="33.75" customHeight="1">
      <c r="A387" s="1" t="s">
        <v>463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0" t="s">
        <v>175</v>
      </c>
      <c r="Q387" s="14" t="s">
        <v>176</v>
      </c>
      <c r="R387" s="1"/>
      <c r="S387" s="1"/>
      <c r="T387" s="16">
        <v>22</v>
      </c>
      <c r="U387" s="16"/>
      <c r="V387" s="16"/>
      <c r="W387" s="16"/>
      <c r="X387" s="16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6">
        <v>23</v>
      </c>
      <c r="AJ387" s="16"/>
      <c r="AK387" s="16"/>
      <c r="AL387" s="16"/>
      <c r="AM387" s="16"/>
      <c r="AN387" s="16">
        <v>24</v>
      </c>
      <c r="AO387" s="16"/>
      <c r="AP387" s="16"/>
      <c r="AQ387" s="16"/>
      <c r="AR387" s="16"/>
    </row>
    <row r="388" spans="1:44" ht="33.75" customHeight="1">
      <c r="A388" s="1" t="s">
        <v>465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0" t="s">
        <v>464</v>
      </c>
      <c r="Q388" s="14"/>
      <c r="R388" s="1"/>
      <c r="S388" s="1"/>
      <c r="T388" s="16">
        <v>2200</v>
      </c>
      <c r="U388" s="16"/>
      <c r="V388" s="16">
        <v>1870</v>
      </c>
      <c r="W388" s="16">
        <v>330</v>
      </c>
      <c r="X388" s="16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6"/>
      <c r="AJ388" s="16"/>
      <c r="AK388" s="16"/>
      <c r="AL388" s="16"/>
      <c r="AM388" s="16"/>
      <c r="AN388" s="16">
        <v>200</v>
      </c>
      <c r="AO388" s="16"/>
      <c r="AP388" s="16"/>
      <c r="AQ388" s="16">
        <v>200</v>
      </c>
      <c r="AR388" s="16"/>
    </row>
    <row r="389" spans="1:44" ht="33.75" customHeight="1">
      <c r="A389" s="1" t="s">
        <v>465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0" t="s">
        <v>175</v>
      </c>
      <c r="Q389" s="14" t="s">
        <v>176</v>
      </c>
      <c r="R389" s="1"/>
      <c r="S389" s="1"/>
      <c r="T389" s="16">
        <v>2200</v>
      </c>
      <c r="U389" s="16"/>
      <c r="V389" s="16">
        <v>1870</v>
      </c>
      <c r="W389" s="16">
        <v>330</v>
      </c>
      <c r="X389" s="16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6"/>
      <c r="AJ389" s="16"/>
      <c r="AK389" s="16"/>
      <c r="AL389" s="16"/>
      <c r="AM389" s="16"/>
      <c r="AN389" s="16">
        <v>200</v>
      </c>
      <c r="AO389" s="16"/>
      <c r="AP389" s="16"/>
      <c r="AQ389" s="16">
        <v>200</v>
      </c>
      <c r="AR389" s="16"/>
    </row>
    <row r="390" spans="1:44" ht="33.75" customHeight="1">
      <c r="A390" s="1" t="s">
        <v>467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0" t="s">
        <v>466</v>
      </c>
      <c r="Q390" s="14"/>
      <c r="R390" s="1"/>
      <c r="S390" s="1"/>
      <c r="T390" s="16">
        <v>1925.6</v>
      </c>
      <c r="U390" s="16"/>
      <c r="V390" s="16">
        <v>1636.76</v>
      </c>
      <c r="W390" s="16">
        <v>288.84</v>
      </c>
      <c r="X390" s="16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6">
        <v>300</v>
      </c>
      <c r="AJ390" s="16"/>
      <c r="AK390" s="16"/>
      <c r="AL390" s="16">
        <v>300</v>
      </c>
      <c r="AM390" s="16"/>
      <c r="AN390" s="16">
        <v>400</v>
      </c>
      <c r="AO390" s="16"/>
      <c r="AP390" s="16"/>
      <c r="AQ390" s="16">
        <v>400</v>
      </c>
      <c r="AR390" s="16"/>
    </row>
    <row r="391" spans="1:44" ht="33.75" customHeight="1">
      <c r="A391" s="1" t="s">
        <v>467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0" t="s">
        <v>175</v>
      </c>
      <c r="Q391" s="14" t="s">
        <v>176</v>
      </c>
      <c r="R391" s="1"/>
      <c r="S391" s="1"/>
      <c r="T391" s="16">
        <v>1925.6</v>
      </c>
      <c r="U391" s="16"/>
      <c r="V391" s="16">
        <v>1636.76</v>
      </c>
      <c r="W391" s="16">
        <v>288.84</v>
      </c>
      <c r="X391" s="16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6">
        <v>300</v>
      </c>
      <c r="AJ391" s="16"/>
      <c r="AK391" s="16"/>
      <c r="AL391" s="16">
        <v>300</v>
      </c>
      <c r="AM391" s="16"/>
      <c r="AN391" s="16">
        <v>400</v>
      </c>
      <c r="AO391" s="16"/>
      <c r="AP391" s="16"/>
      <c r="AQ391" s="16">
        <v>400</v>
      </c>
      <c r="AR391" s="16"/>
    </row>
    <row r="392" spans="1:44" ht="51" customHeight="1">
      <c r="A392" s="1" t="s">
        <v>469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0" t="s">
        <v>468</v>
      </c>
      <c r="Q392" s="14"/>
      <c r="R392" s="1"/>
      <c r="S392" s="1"/>
      <c r="T392" s="16">
        <v>9095.74</v>
      </c>
      <c r="U392" s="16"/>
      <c r="V392" s="16"/>
      <c r="W392" s="16"/>
      <c r="X392" s="16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6">
        <v>9304</v>
      </c>
      <c r="AJ392" s="16"/>
      <c r="AK392" s="16"/>
      <c r="AL392" s="16"/>
      <c r="AM392" s="16"/>
      <c r="AN392" s="16">
        <v>9304</v>
      </c>
      <c r="AO392" s="16"/>
      <c r="AP392" s="16"/>
      <c r="AQ392" s="16"/>
      <c r="AR392" s="16"/>
    </row>
    <row r="393" spans="1:44" ht="33.75" customHeight="1">
      <c r="A393" s="1" t="s">
        <v>471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0" t="s">
        <v>470</v>
      </c>
      <c r="Q393" s="14"/>
      <c r="R393" s="1"/>
      <c r="S393" s="1"/>
      <c r="T393" s="16">
        <v>591.74</v>
      </c>
      <c r="U393" s="16"/>
      <c r="V393" s="16"/>
      <c r="W393" s="16"/>
      <c r="X393" s="16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6">
        <v>800</v>
      </c>
      <c r="AJ393" s="16"/>
      <c r="AK393" s="16"/>
      <c r="AL393" s="16"/>
      <c r="AM393" s="16"/>
      <c r="AN393" s="16">
        <v>800</v>
      </c>
      <c r="AO393" s="16"/>
      <c r="AP393" s="16"/>
      <c r="AQ393" s="16"/>
      <c r="AR393" s="16"/>
    </row>
    <row r="394" spans="1:44" ht="51" customHeight="1">
      <c r="A394" s="1" t="s">
        <v>473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0" t="s">
        <v>472</v>
      </c>
      <c r="Q394" s="14"/>
      <c r="R394" s="1"/>
      <c r="S394" s="1"/>
      <c r="T394" s="16">
        <v>591.74</v>
      </c>
      <c r="U394" s="16"/>
      <c r="V394" s="16"/>
      <c r="W394" s="16"/>
      <c r="X394" s="16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6">
        <v>800</v>
      </c>
      <c r="AJ394" s="16"/>
      <c r="AK394" s="16"/>
      <c r="AL394" s="16"/>
      <c r="AM394" s="16"/>
      <c r="AN394" s="16">
        <v>800</v>
      </c>
      <c r="AO394" s="16"/>
      <c r="AP394" s="16"/>
      <c r="AQ394" s="16"/>
      <c r="AR394" s="16"/>
    </row>
    <row r="395" spans="1:44" ht="51" customHeight="1">
      <c r="A395" s="1" t="s">
        <v>475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0" t="s">
        <v>474</v>
      </c>
      <c r="Q395" s="14"/>
      <c r="R395" s="1"/>
      <c r="S395" s="1"/>
      <c r="T395" s="16">
        <v>591.74</v>
      </c>
      <c r="U395" s="16"/>
      <c r="V395" s="16"/>
      <c r="W395" s="16"/>
      <c r="X395" s="16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6">
        <v>800</v>
      </c>
      <c r="AJ395" s="16"/>
      <c r="AK395" s="16"/>
      <c r="AL395" s="16"/>
      <c r="AM395" s="16"/>
      <c r="AN395" s="16">
        <v>800</v>
      </c>
      <c r="AO395" s="16"/>
      <c r="AP395" s="16"/>
      <c r="AQ395" s="16"/>
      <c r="AR395" s="16"/>
    </row>
    <row r="396" spans="1:44" ht="33.75" customHeight="1">
      <c r="A396" s="1" t="s">
        <v>475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0" t="s">
        <v>107</v>
      </c>
      <c r="Q396" s="14" t="s">
        <v>108</v>
      </c>
      <c r="R396" s="1"/>
      <c r="S396" s="1"/>
      <c r="T396" s="16">
        <v>591.74</v>
      </c>
      <c r="U396" s="16"/>
      <c r="V396" s="16"/>
      <c r="W396" s="16"/>
      <c r="X396" s="16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6">
        <v>800</v>
      </c>
      <c r="AJ396" s="16"/>
      <c r="AK396" s="16"/>
      <c r="AL396" s="16"/>
      <c r="AM396" s="16"/>
      <c r="AN396" s="16">
        <v>800</v>
      </c>
      <c r="AO396" s="16"/>
      <c r="AP396" s="16"/>
      <c r="AQ396" s="16"/>
      <c r="AR396" s="16"/>
    </row>
    <row r="397" spans="1:44" ht="33.75" customHeight="1">
      <c r="A397" s="1" t="s">
        <v>477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0" t="s">
        <v>476</v>
      </c>
      <c r="Q397" s="14"/>
      <c r="R397" s="1"/>
      <c r="S397" s="1"/>
      <c r="T397" s="16">
        <v>8504</v>
      </c>
      <c r="U397" s="16"/>
      <c r="V397" s="16"/>
      <c r="W397" s="16"/>
      <c r="X397" s="16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6">
        <v>8504</v>
      </c>
      <c r="AJ397" s="16"/>
      <c r="AK397" s="16"/>
      <c r="AL397" s="16"/>
      <c r="AM397" s="16"/>
      <c r="AN397" s="16">
        <v>8504</v>
      </c>
      <c r="AO397" s="16"/>
      <c r="AP397" s="16"/>
      <c r="AQ397" s="16"/>
      <c r="AR397" s="16"/>
    </row>
    <row r="398" spans="1:44" ht="33.75" customHeight="1">
      <c r="A398" s="1" t="s">
        <v>479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0" t="s">
        <v>478</v>
      </c>
      <c r="Q398" s="14"/>
      <c r="R398" s="1"/>
      <c r="S398" s="1"/>
      <c r="T398" s="16">
        <v>8504</v>
      </c>
      <c r="U398" s="16"/>
      <c r="V398" s="16"/>
      <c r="W398" s="16"/>
      <c r="X398" s="16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6">
        <v>8504</v>
      </c>
      <c r="AJ398" s="16"/>
      <c r="AK398" s="16"/>
      <c r="AL398" s="16"/>
      <c r="AM398" s="16"/>
      <c r="AN398" s="16">
        <v>8504</v>
      </c>
      <c r="AO398" s="16"/>
      <c r="AP398" s="16"/>
      <c r="AQ398" s="16"/>
      <c r="AR398" s="16"/>
    </row>
    <row r="399" spans="1:44" ht="33.75" customHeight="1">
      <c r="A399" s="1" t="s">
        <v>480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0" t="s">
        <v>185</v>
      </c>
      <c r="Q399" s="14"/>
      <c r="R399" s="1"/>
      <c r="S399" s="1"/>
      <c r="T399" s="16">
        <v>8504</v>
      </c>
      <c r="U399" s="16"/>
      <c r="V399" s="16"/>
      <c r="W399" s="16"/>
      <c r="X399" s="16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6">
        <v>8504</v>
      </c>
      <c r="AJ399" s="16"/>
      <c r="AK399" s="16"/>
      <c r="AL399" s="16"/>
      <c r="AM399" s="16"/>
      <c r="AN399" s="16">
        <v>8504</v>
      </c>
      <c r="AO399" s="16"/>
      <c r="AP399" s="16"/>
      <c r="AQ399" s="16"/>
      <c r="AR399" s="16"/>
    </row>
    <row r="400" spans="1:44" ht="68.25" customHeight="1">
      <c r="A400" s="1" t="s">
        <v>480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0" t="s">
        <v>187</v>
      </c>
      <c r="Q400" s="14" t="s">
        <v>188</v>
      </c>
      <c r="R400" s="1"/>
      <c r="S400" s="1"/>
      <c r="T400" s="16">
        <v>8076.72</v>
      </c>
      <c r="U400" s="16"/>
      <c r="V400" s="16"/>
      <c r="W400" s="16"/>
      <c r="X400" s="16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6">
        <v>8104</v>
      </c>
      <c r="AJ400" s="16"/>
      <c r="AK400" s="16"/>
      <c r="AL400" s="16"/>
      <c r="AM400" s="16"/>
      <c r="AN400" s="16">
        <v>8104</v>
      </c>
      <c r="AO400" s="16"/>
      <c r="AP400" s="16"/>
      <c r="AQ400" s="16"/>
      <c r="AR400" s="16"/>
    </row>
    <row r="401" spans="1:44" ht="33.75" customHeight="1">
      <c r="A401" s="1" t="s">
        <v>480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0" t="s">
        <v>175</v>
      </c>
      <c r="Q401" s="14" t="s">
        <v>176</v>
      </c>
      <c r="R401" s="1"/>
      <c r="S401" s="1"/>
      <c r="T401" s="16">
        <v>400</v>
      </c>
      <c r="U401" s="16"/>
      <c r="V401" s="16"/>
      <c r="W401" s="16"/>
      <c r="X401" s="16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6">
        <v>400</v>
      </c>
      <c r="AJ401" s="16"/>
      <c r="AK401" s="16"/>
      <c r="AL401" s="16"/>
      <c r="AM401" s="16"/>
      <c r="AN401" s="16">
        <v>400</v>
      </c>
      <c r="AO401" s="16"/>
      <c r="AP401" s="16"/>
      <c r="AQ401" s="16"/>
      <c r="AR401" s="16"/>
    </row>
    <row r="402" spans="1:44" ht="33.75" customHeight="1">
      <c r="A402" s="1" t="s">
        <v>480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0" t="s">
        <v>123</v>
      </c>
      <c r="Q402" s="14" t="s">
        <v>124</v>
      </c>
      <c r="R402" s="1"/>
      <c r="S402" s="1"/>
      <c r="T402" s="16">
        <v>27.28</v>
      </c>
      <c r="U402" s="16"/>
      <c r="V402" s="16"/>
      <c r="W402" s="16"/>
      <c r="X402" s="16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</row>
    <row r="403" spans="1:44" ht="33.75" customHeight="1">
      <c r="A403" s="1" t="s">
        <v>482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0" t="s">
        <v>481</v>
      </c>
      <c r="Q403" s="14"/>
      <c r="R403" s="1"/>
      <c r="S403" s="1"/>
      <c r="T403" s="16">
        <v>5344.88</v>
      </c>
      <c r="U403" s="16"/>
      <c r="V403" s="16">
        <v>4275.43</v>
      </c>
      <c r="W403" s="16">
        <v>475.05</v>
      </c>
      <c r="X403" s="16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6">
        <v>685.4</v>
      </c>
      <c r="AJ403" s="16"/>
      <c r="AK403" s="16"/>
      <c r="AL403" s="16"/>
      <c r="AM403" s="16"/>
      <c r="AN403" s="16">
        <v>685.4</v>
      </c>
      <c r="AO403" s="16"/>
      <c r="AP403" s="16"/>
      <c r="AQ403" s="16"/>
      <c r="AR403" s="16"/>
    </row>
    <row r="404" spans="1:44" ht="33.75" customHeight="1">
      <c r="A404" s="1" t="s">
        <v>484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0" t="s">
        <v>483</v>
      </c>
      <c r="Q404" s="14"/>
      <c r="R404" s="1"/>
      <c r="S404" s="1"/>
      <c r="T404" s="16">
        <v>4750.48</v>
      </c>
      <c r="U404" s="16"/>
      <c r="V404" s="16">
        <v>4275.43</v>
      </c>
      <c r="W404" s="16">
        <v>475.05</v>
      </c>
      <c r="X404" s="16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</row>
    <row r="405" spans="1:44" ht="33.75" customHeight="1">
      <c r="A405" s="1" t="s">
        <v>486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0" t="s">
        <v>485</v>
      </c>
      <c r="Q405" s="14"/>
      <c r="R405" s="1"/>
      <c r="S405" s="1"/>
      <c r="T405" s="16">
        <v>4750.48</v>
      </c>
      <c r="U405" s="16"/>
      <c r="V405" s="16">
        <v>4275.43</v>
      </c>
      <c r="W405" s="16">
        <v>475.05</v>
      </c>
      <c r="X405" s="16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</row>
    <row r="406" spans="1:44" ht="33.75" customHeight="1">
      <c r="A406" s="1" t="s">
        <v>488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0" t="s">
        <v>487</v>
      </c>
      <c r="Q406" s="14"/>
      <c r="R406" s="1"/>
      <c r="S406" s="1"/>
      <c r="T406" s="16">
        <v>4750.48</v>
      </c>
      <c r="U406" s="16"/>
      <c r="V406" s="16">
        <v>4275.43</v>
      </c>
      <c r="W406" s="16">
        <v>475.05</v>
      </c>
      <c r="X406" s="16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</row>
    <row r="407" spans="1:44" ht="33.75" customHeight="1">
      <c r="A407" s="1" t="s">
        <v>488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0" t="s">
        <v>175</v>
      </c>
      <c r="Q407" s="14" t="s">
        <v>176</v>
      </c>
      <c r="R407" s="1"/>
      <c r="S407" s="1"/>
      <c r="T407" s="16">
        <v>2360.66</v>
      </c>
      <c r="U407" s="16"/>
      <c r="V407" s="16">
        <v>2124.59</v>
      </c>
      <c r="W407" s="16">
        <v>236.07</v>
      </c>
      <c r="X407" s="16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</row>
    <row r="408" spans="1:44" ht="33.75" customHeight="1">
      <c r="A408" s="1" t="s">
        <v>488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0" t="s">
        <v>49</v>
      </c>
      <c r="Q408" s="14" t="s">
        <v>50</v>
      </c>
      <c r="R408" s="1"/>
      <c r="S408" s="1"/>
      <c r="T408" s="16">
        <v>2389.82</v>
      </c>
      <c r="U408" s="16"/>
      <c r="V408" s="16">
        <v>2150.84</v>
      </c>
      <c r="W408" s="16">
        <v>238.98</v>
      </c>
      <c r="X408" s="16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</row>
    <row r="409" spans="1:44" ht="33.75" customHeight="1">
      <c r="A409" s="1" t="s">
        <v>490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0" t="s">
        <v>489</v>
      </c>
      <c r="Q409" s="14"/>
      <c r="R409" s="1"/>
      <c r="S409" s="1"/>
      <c r="T409" s="16">
        <v>402</v>
      </c>
      <c r="U409" s="16"/>
      <c r="V409" s="16"/>
      <c r="W409" s="16"/>
      <c r="X409" s="16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6">
        <v>442</v>
      </c>
      <c r="AJ409" s="16"/>
      <c r="AK409" s="16"/>
      <c r="AL409" s="16"/>
      <c r="AM409" s="16"/>
      <c r="AN409" s="16">
        <v>442</v>
      </c>
      <c r="AO409" s="16"/>
      <c r="AP409" s="16"/>
      <c r="AQ409" s="16"/>
      <c r="AR409" s="16"/>
    </row>
    <row r="410" spans="1:44" ht="33.75" customHeight="1">
      <c r="A410" s="1" t="s">
        <v>492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0" t="s">
        <v>491</v>
      </c>
      <c r="Q410" s="14"/>
      <c r="R410" s="1"/>
      <c r="S410" s="1"/>
      <c r="T410" s="16">
        <v>214</v>
      </c>
      <c r="U410" s="16"/>
      <c r="V410" s="16"/>
      <c r="W410" s="16"/>
      <c r="X410" s="16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6">
        <v>234</v>
      </c>
      <c r="AJ410" s="16"/>
      <c r="AK410" s="16"/>
      <c r="AL410" s="16"/>
      <c r="AM410" s="16"/>
      <c r="AN410" s="16">
        <v>234</v>
      </c>
      <c r="AO410" s="16"/>
      <c r="AP410" s="16"/>
      <c r="AQ410" s="16"/>
      <c r="AR410" s="16"/>
    </row>
    <row r="411" spans="1:44" ht="33.75" customHeight="1">
      <c r="A411" s="1" t="s">
        <v>494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0" t="s">
        <v>493</v>
      </c>
      <c r="Q411" s="14"/>
      <c r="R411" s="1"/>
      <c r="S411" s="1"/>
      <c r="T411" s="16">
        <v>214</v>
      </c>
      <c r="U411" s="16"/>
      <c r="V411" s="16"/>
      <c r="W411" s="16"/>
      <c r="X411" s="16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6">
        <v>234</v>
      </c>
      <c r="AJ411" s="16"/>
      <c r="AK411" s="16"/>
      <c r="AL411" s="16"/>
      <c r="AM411" s="16"/>
      <c r="AN411" s="16">
        <v>234</v>
      </c>
      <c r="AO411" s="16"/>
      <c r="AP411" s="16"/>
      <c r="AQ411" s="16"/>
      <c r="AR411" s="16"/>
    </row>
    <row r="412" spans="1:44" ht="33.75" customHeight="1">
      <c r="A412" s="1" t="s">
        <v>494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0" t="s">
        <v>49</v>
      </c>
      <c r="Q412" s="14" t="s">
        <v>50</v>
      </c>
      <c r="R412" s="1"/>
      <c r="S412" s="1"/>
      <c r="T412" s="16">
        <v>214</v>
      </c>
      <c r="U412" s="16"/>
      <c r="V412" s="16"/>
      <c r="W412" s="16"/>
      <c r="X412" s="16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6">
        <v>234</v>
      </c>
      <c r="AJ412" s="16"/>
      <c r="AK412" s="16"/>
      <c r="AL412" s="16"/>
      <c r="AM412" s="16"/>
      <c r="AN412" s="16">
        <v>234</v>
      </c>
      <c r="AO412" s="16"/>
      <c r="AP412" s="16"/>
      <c r="AQ412" s="16"/>
      <c r="AR412" s="16"/>
    </row>
    <row r="413" spans="1:44" ht="33.75" customHeight="1">
      <c r="A413" s="1" t="s">
        <v>496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0" t="s">
        <v>495</v>
      </c>
      <c r="Q413" s="14"/>
      <c r="R413" s="1"/>
      <c r="S413" s="1"/>
      <c r="T413" s="16">
        <v>140</v>
      </c>
      <c r="U413" s="16"/>
      <c r="V413" s="16"/>
      <c r="W413" s="16"/>
      <c r="X413" s="16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6">
        <v>160</v>
      </c>
      <c r="AJ413" s="16"/>
      <c r="AK413" s="16"/>
      <c r="AL413" s="16"/>
      <c r="AM413" s="16"/>
      <c r="AN413" s="16">
        <v>160</v>
      </c>
      <c r="AO413" s="16"/>
      <c r="AP413" s="16"/>
      <c r="AQ413" s="16"/>
      <c r="AR413" s="16"/>
    </row>
    <row r="414" spans="1:44" ht="33.75" customHeight="1">
      <c r="A414" s="1" t="s">
        <v>498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0" t="s">
        <v>497</v>
      </c>
      <c r="Q414" s="14"/>
      <c r="R414" s="1"/>
      <c r="S414" s="1"/>
      <c r="T414" s="16">
        <v>140</v>
      </c>
      <c r="U414" s="16"/>
      <c r="V414" s="16"/>
      <c r="W414" s="16"/>
      <c r="X414" s="16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6">
        <v>160</v>
      </c>
      <c r="AJ414" s="16"/>
      <c r="AK414" s="16"/>
      <c r="AL414" s="16"/>
      <c r="AM414" s="16"/>
      <c r="AN414" s="16">
        <v>160</v>
      </c>
      <c r="AO414" s="16"/>
      <c r="AP414" s="16"/>
      <c r="AQ414" s="16"/>
      <c r="AR414" s="16"/>
    </row>
    <row r="415" spans="1:44" ht="33.75" customHeight="1">
      <c r="A415" s="1" t="s">
        <v>498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0" t="s">
        <v>49</v>
      </c>
      <c r="Q415" s="14" t="s">
        <v>50</v>
      </c>
      <c r="R415" s="1"/>
      <c r="S415" s="1"/>
      <c r="T415" s="16">
        <v>140</v>
      </c>
      <c r="U415" s="16"/>
      <c r="V415" s="16"/>
      <c r="W415" s="16"/>
      <c r="X415" s="16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6">
        <v>160</v>
      </c>
      <c r="AJ415" s="16"/>
      <c r="AK415" s="16"/>
      <c r="AL415" s="16"/>
      <c r="AM415" s="16"/>
      <c r="AN415" s="16">
        <v>160</v>
      </c>
      <c r="AO415" s="16"/>
      <c r="AP415" s="16"/>
      <c r="AQ415" s="16"/>
      <c r="AR415" s="16"/>
    </row>
    <row r="416" spans="1:44" ht="33.75" customHeight="1">
      <c r="A416" s="1" t="s">
        <v>500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0" t="s">
        <v>499</v>
      </c>
      <c r="Q416" s="14"/>
      <c r="R416" s="1"/>
      <c r="S416" s="1"/>
      <c r="T416" s="16">
        <v>48</v>
      </c>
      <c r="U416" s="16"/>
      <c r="V416" s="16"/>
      <c r="W416" s="16"/>
      <c r="X416" s="16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6">
        <v>48</v>
      </c>
      <c r="AJ416" s="16"/>
      <c r="AK416" s="16"/>
      <c r="AL416" s="16"/>
      <c r="AM416" s="16"/>
      <c r="AN416" s="16">
        <v>48</v>
      </c>
      <c r="AO416" s="16"/>
      <c r="AP416" s="16"/>
      <c r="AQ416" s="16"/>
      <c r="AR416" s="16"/>
    </row>
    <row r="417" spans="1:44" ht="33.75" customHeight="1">
      <c r="A417" s="1" t="s">
        <v>502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0" t="s">
        <v>501</v>
      </c>
      <c r="Q417" s="14"/>
      <c r="R417" s="1"/>
      <c r="S417" s="1"/>
      <c r="T417" s="16">
        <v>10</v>
      </c>
      <c r="U417" s="16"/>
      <c r="V417" s="16"/>
      <c r="W417" s="16"/>
      <c r="X417" s="16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6">
        <v>10</v>
      </c>
      <c r="AJ417" s="16"/>
      <c r="AK417" s="16"/>
      <c r="AL417" s="16"/>
      <c r="AM417" s="16"/>
      <c r="AN417" s="16">
        <v>10</v>
      </c>
      <c r="AO417" s="16"/>
      <c r="AP417" s="16"/>
      <c r="AQ417" s="16"/>
      <c r="AR417" s="16"/>
    </row>
    <row r="418" spans="1:44" ht="33.75" customHeight="1">
      <c r="A418" s="1" t="s">
        <v>502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0" t="s">
        <v>49</v>
      </c>
      <c r="Q418" s="14" t="s">
        <v>50</v>
      </c>
      <c r="R418" s="1"/>
      <c r="S418" s="1"/>
      <c r="T418" s="16">
        <v>10</v>
      </c>
      <c r="U418" s="16"/>
      <c r="V418" s="16"/>
      <c r="W418" s="16"/>
      <c r="X418" s="16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6">
        <v>10</v>
      </c>
      <c r="AJ418" s="16"/>
      <c r="AK418" s="16"/>
      <c r="AL418" s="16"/>
      <c r="AM418" s="16"/>
      <c r="AN418" s="16">
        <v>10</v>
      </c>
      <c r="AO418" s="16"/>
      <c r="AP418" s="16"/>
      <c r="AQ418" s="16"/>
      <c r="AR418" s="16"/>
    </row>
    <row r="419" spans="1:44" ht="33.75" customHeight="1">
      <c r="A419" s="1" t="s">
        <v>504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0" t="s">
        <v>503</v>
      </c>
      <c r="Q419" s="14"/>
      <c r="R419" s="1"/>
      <c r="S419" s="1"/>
      <c r="T419" s="16">
        <v>30</v>
      </c>
      <c r="U419" s="16"/>
      <c r="V419" s="16"/>
      <c r="W419" s="16"/>
      <c r="X419" s="16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6">
        <v>30</v>
      </c>
      <c r="AJ419" s="16"/>
      <c r="AK419" s="16"/>
      <c r="AL419" s="16"/>
      <c r="AM419" s="16"/>
      <c r="AN419" s="16">
        <v>30</v>
      </c>
      <c r="AO419" s="16"/>
      <c r="AP419" s="16"/>
      <c r="AQ419" s="16"/>
      <c r="AR419" s="16"/>
    </row>
    <row r="420" spans="1:44" ht="33.75" customHeight="1">
      <c r="A420" s="1" t="s">
        <v>504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0" t="s">
        <v>49</v>
      </c>
      <c r="Q420" s="14" t="s">
        <v>50</v>
      </c>
      <c r="R420" s="1"/>
      <c r="S420" s="1"/>
      <c r="T420" s="16">
        <v>30</v>
      </c>
      <c r="U420" s="16"/>
      <c r="V420" s="16"/>
      <c r="W420" s="16"/>
      <c r="X420" s="16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6">
        <v>30</v>
      </c>
      <c r="AJ420" s="16"/>
      <c r="AK420" s="16"/>
      <c r="AL420" s="16"/>
      <c r="AM420" s="16"/>
      <c r="AN420" s="16">
        <v>30</v>
      </c>
      <c r="AO420" s="16"/>
      <c r="AP420" s="16"/>
      <c r="AQ420" s="16"/>
      <c r="AR420" s="16"/>
    </row>
    <row r="421" spans="1:44" ht="33.75" customHeight="1">
      <c r="A421" s="1" t="s">
        <v>506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0" t="s">
        <v>505</v>
      </c>
      <c r="Q421" s="14"/>
      <c r="R421" s="1"/>
      <c r="S421" s="1"/>
      <c r="T421" s="16">
        <v>3</v>
      </c>
      <c r="U421" s="16"/>
      <c r="V421" s="16"/>
      <c r="W421" s="16"/>
      <c r="X421" s="16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6">
        <v>3</v>
      </c>
      <c r="AJ421" s="16"/>
      <c r="AK421" s="16"/>
      <c r="AL421" s="16"/>
      <c r="AM421" s="16"/>
      <c r="AN421" s="16">
        <v>3</v>
      </c>
      <c r="AO421" s="16"/>
      <c r="AP421" s="16"/>
      <c r="AQ421" s="16"/>
      <c r="AR421" s="16"/>
    </row>
    <row r="422" spans="1:44" ht="33.75" customHeight="1">
      <c r="A422" s="1" t="s">
        <v>506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0" t="s">
        <v>49</v>
      </c>
      <c r="Q422" s="14" t="s">
        <v>50</v>
      </c>
      <c r="R422" s="1"/>
      <c r="S422" s="1"/>
      <c r="T422" s="16">
        <v>3</v>
      </c>
      <c r="U422" s="16"/>
      <c r="V422" s="16"/>
      <c r="W422" s="16"/>
      <c r="X422" s="16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6">
        <v>3</v>
      </c>
      <c r="AJ422" s="16"/>
      <c r="AK422" s="16"/>
      <c r="AL422" s="16"/>
      <c r="AM422" s="16"/>
      <c r="AN422" s="16">
        <v>3</v>
      </c>
      <c r="AO422" s="16"/>
      <c r="AP422" s="16"/>
      <c r="AQ422" s="16"/>
      <c r="AR422" s="16"/>
    </row>
    <row r="423" spans="1:44" ht="51" customHeight="1">
      <c r="A423" s="1" t="s">
        <v>508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0" t="s">
        <v>507</v>
      </c>
      <c r="Q423" s="14"/>
      <c r="R423" s="1"/>
      <c r="S423" s="1"/>
      <c r="T423" s="16">
        <v>5</v>
      </c>
      <c r="U423" s="16"/>
      <c r="V423" s="16"/>
      <c r="W423" s="16"/>
      <c r="X423" s="16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6">
        <v>5</v>
      </c>
      <c r="AJ423" s="16"/>
      <c r="AK423" s="16"/>
      <c r="AL423" s="16"/>
      <c r="AM423" s="16"/>
      <c r="AN423" s="16">
        <v>5</v>
      </c>
      <c r="AO423" s="16"/>
      <c r="AP423" s="16"/>
      <c r="AQ423" s="16"/>
      <c r="AR423" s="16"/>
    </row>
    <row r="424" spans="1:44" ht="33.75" customHeight="1">
      <c r="A424" s="1" t="s">
        <v>508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0" t="s">
        <v>49</v>
      </c>
      <c r="Q424" s="14" t="s">
        <v>50</v>
      </c>
      <c r="R424" s="1"/>
      <c r="S424" s="1"/>
      <c r="T424" s="16">
        <v>5</v>
      </c>
      <c r="U424" s="16"/>
      <c r="V424" s="16"/>
      <c r="W424" s="16"/>
      <c r="X424" s="16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6">
        <v>5</v>
      </c>
      <c r="AJ424" s="16"/>
      <c r="AK424" s="16"/>
      <c r="AL424" s="16"/>
      <c r="AM424" s="16"/>
      <c r="AN424" s="16">
        <v>5</v>
      </c>
      <c r="AO424" s="16"/>
      <c r="AP424" s="16"/>
      <c r="AQ424" s="16"/>
      <c r="AR424" s="16"/>
    </row>
    <row r="425" spans="1:44" ht="33.75" customHeight="1">
      <c r="A425" s="1" t="s">
        <v>510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0" t="s">
        <v>509</v>
      </c>
      <c r="Q425" s="14"/>
      <c r="R425" s="1"/>
      <c r="S425" s="1"/>
      <c r="T425" s="16">
        <v>192.4</v>
      </c>
      <c r="U425" s="16"/>
      <c r="V425" s="16"/>
      <c r="W425" s="16"/>
      <c r="X425" s="16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6">
        <v>243.4</v>
      </c>
      <c r="AJ425" s="16"/>
      <c r="AK425" s="16"/>
      <c r="AL425" s="16"/>
      <c r="AM425" s="16"/>
      <c r="AN425" s="16">
        <v>243.4</v>
      </c>
      <c r="AO425" s="16"/>
      <c r="AP425" s="16"/>
      <c r="AQ425" s="16"/>
      <c r="AR425" s="16"/>
    </row>
    <row r="426" spans="1:44" ht="33.75" customHeight="1">
      <c r="A426" s="1" t="s">
        <v>512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0" t="s">
        <v>511</v>
      </c>
      <c r="Q426" s="14"/>
      <c r="R426" s="1"/>
      <c r="S426" s="1"/>
      <c r="T426" s="16">
        <v>86.4</v>
      </c>
      <c r="U426" s="16"/>
      <c r="V426" s="16"/>
      <c r="W426" s="16"/>
      <c r="X426" s="16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6">
        <v>86.4</v>
      </c>
      <c r="AJ426" s="16"/>
      <c r="AK426" s="16"/>
      <c r="AL426" s="16"/>
      <c r="AM426" s="16"/>
      <c r="AN426" s="16">
        <v>86.4</v>
      </c>
      <c r="AO426" s="16"/>
      <c r="AP426" s="16"/>
      <c r="AQ426" s="16"/>
      <c r="AR426" s="16"/>
    </row>
    <row r="427" spans="1:44" ht="33.75" customHeight="1">
      <c r="A427" s="1" t="s">
        <v>514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0" t="s">
        <v>513</v>
      </c>
      <c r="Q427" s="14"/>
      <c r="R427" s="1"/>
      <c r="S427" s="1"/>
      <c r="T427" s="16">
        <v>86.4</v>
      </c>
      <c r="U427" s="16"/>
      <c r="V427" s="16"/>
      <c r="W427" s="16"/>
      <c r="X427" s="16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6">
        <v>86.4</v>
      </c>
      <c r="AJ427" s="16"/>
      <c r="AK427" s="16"/>
      <c r="AL427" s="16"/>
      <c r="AM427" s="16"/>
      <c r="AN427" s="16">
        <v>86.4</v>
      </c>
      <c r="AO427" s="16"/>
      <c r="AP427" s="16"/>
      <c r="AQ427" s="16"/>
      <c r="AR427" s="16"/>
    </row>
    <row r="428" spans="1:44" ht="33.75" customHeight="1">
      <c r="A428" s="1" t="s">
        <v>514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0" t="s">
        <v>49</v>
      </c>
      <c r="Q428" s="14" t="s">
        <v>50</v>
      </c>
      <c r="R428" s="1"/>
      <c r="S428" s="1"/>
      <c r="T428" s="16">
        <v>86.4</v>
      </c>
      <c r="U428" s="16"/>
      <c r="V428" s="16"/>
      <c r="W428" s="16"/>
      <c r="X428" s="16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6">
        <v>86.4</v>
      </c>
      <c r="AJ428" s="16"/>
      <c r="AK428" s="16"/>
      <c r="AL428" s="16"/>
      <c r="AM428" s="16"/>
      <c r="AN428" s="16">
        <v>86.4</v>
      </c>
      <c r="AO428" s="16"/>
      <c r="AP428" s="16"/>
      <c r="AQ428" s="16"/>
      <c r="AR428" s="16"/>
    </row>
    <row r="429" spans="1:44" ht="51" customHeight="1">
      <c r="A429" s="1" t="s">
        <v>516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0" t="s">
        <v>515</v>
      </c>
      <c r="Q429" s="14"/>
      <c r="R429" s="1"/>
      <c r="S429" s="1"/>
      <c r="T429" s="16">
        <v>106</v>
      </c>
      <c r="U429" s="16"/>
      <c r="V429" s="16"/>
      <c r="W429" s="16"/>
      <c r="X429" s="16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6">
        <v>157</v>
      </c>
      <c r="AJ429" s="16"/>
      <c r="AK429" s="16"/>
      <c r="AL429" s="16"/>
      <c r="AM429" s="16"/>
      <c r="AN429" s="16">
        <v>157</v>
      </c>
      <c r="AO429" s="16"/>
      <c r="AP429" s="16"/>
      <c r="AQ429" s="16"/>
      <c r="AR429" s="16"/>
    </row>
    <row r="430" spans="1:44" ht="33.75" customHeight="1">
      <c r="A430" s="1" t="s">
        <v>518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0" t="s">
        <v>517</v>
      </c>
      <c r="Q430" s="14"/>
      <c r="R430" s="1"/>
      <c r="S430" s="1"/>
      <c r="T430" s="16">
        <v>66</v>
      </c>
      <c r="U430" s="16"/>
      <c r="V430" s="16"/>
      <c r="W430" s="16"/>
      <c r="X430" s="16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6">
        <v>117</v>
      </c>
      <c r="AJ430" s="16"/>
      <c r="AK430" s="16"/>
      <c r="AL430" s="16"/>
      <c r="AM430" s="16"/>
      <c r="AN430" s="16">
        <v>117</v>
      </c>
      <c r="AO430" s="16"/>
      <c r="AP430" s="16"/>
      <c r="AQ430" s="16"/>
      <c r="AR430" s="16"/>
    </row>
    <row r="431" spans="1:44" ht="33.75" customHeight="1">
      <c r="A431" s="1" t="s">
        <v>518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0" t="s">
        <v>49</v>
      </c>
      <c r="Q431" s="14" t="s">
        <v>50</v>
      </c>
      <c r="R431" s="1"/>
      <c r="S431" s="1"/>
      <c r="T431" s="16">
        <v>66</v>
      </c>
      <c r="U431" s="16"/>
      <c r="V431" s="16"/>
      <c r="W431" s="16"/>
      <c r="X431" s="16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6">
        <v>117</v>
      </c>
      <c r="AJ431" s="16"/>
      <c r="AK431" s="16"/>
      <c r="AL431" s="16"/>
      <c r="AM431" s="16"/>
      <c r="AN431" s="16">
        <v>117</v>
      </c>
      <c r="AO431" s="16"/>
      <c r="AP431" s="16"/>
      <c r="AQ431" s="16"/>
      <c r="AR431" s="16"/>
    </row>
    <row r="432" spans="1:44" ht="33.75" customHeight="1">
      <c r="A432" s="1" t="s">
        <v>520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0" t="s">
        <v>519</v>
      </c>
      <c r="Q432" s="14"/>
      <c r="R432" s="1"/>
      <c r="S432" s="1"/>
      <c r="T432" s="16">
        <v>40</v>
      </c>
      <c r="U432" s="16"/>
      <c r="V432" s="16"/>
      <c r="W432" s="16"/>
      <c r="X432" s="16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6">
        <v>40</v>
      </c>
      <c r="AJ432" s="16"/>
      <c r="AK432" s="16"/>
      <c r="AL432" s="16"/>
      <c r="AM432" s="16"/>
      <c r="AN432" s="16">
        <v>40</v>
      </c>
      <c r="AO432" s="16"/>
      <c r="AP432" s="16"/>
      <c r="AQ432" s="16"/>
      <c r="AR432" s="16"/>
    </row>
    <row r="433" spans="1:44" ht="33.75" customHeight="1">
      <c r="A433" s="1" t="s">
        <v>520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0" t="s">
        <v>49</v>
      </c>
      <c r="Q433" s="14" t="s">
        <v>50</v>
      </c>
      <c r="R433" s="1"/>
      <c r="S433" s="1"/>
      <c r="T433" s="16">
        <v>40</v>
      </c>
      <c r="U433" s="16"/>
      <c r="V433" s="16"/>
      <c r="W433" s="16"/>
      <c r="X433" s="16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6">
        <v>40</v>
      </c>
      <c r="AJ433" s="16"/>
      <c r="AK433" s="16"/>
      <c r="AL433" s="16"/>
      <c r="AM433" s="16"/>
      <c r="AN433" s="16">
        <v>40</v>
      </c>
      <c r="AO433" s="16"/>
      <c r="AP433" s="16"/>
      <c r="AQ433" s="16"/>
      <c r="AR433" s="16"/>
    </row>
    <row r="434" spans="1:44" ht="33.75" customHeight="1">
      <c r="A434" s="1" t="s">
        <v>522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0" t="s">
        <v>521</v>
      </c>
      <c r="Q434" s="14"/>
      <c r="R434" s="1"/>
      <c r="S434" s="1"/>
      <c r="T434" s="16">
        <f>9563.8-14.23-72.8</f>
        <v>9476.77</v>
      </c>
      <c r="U434" s="16">
        <v>6874.29</v>
      </c>
      <c r="V434" s="16">
        <v>1554.49</v>
      </c>
      <c r="W434" s="16">
        <v>934.95</v>
      </c>
      <c r="X434" s="16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6">
        <v>9564.36</v>
      </c>
      <c r="AJ434" s="16">
        <v>7389.35</v>
      </c>
      <c r="AK434" s="16">
        <v>1038.23</v>
      </c>
      <c r="AL434" s="16">
        <v>936.4</v>
      </c>
      <c r="AM434" s="16"/>
      <c r="AN434" s="16">
        <v>10966.61</v>
      </c>
      <c r="AO434" s="16">
        <v>7722.2</v>
      </c>
      <c r="AP434" s="16">
        <v>1940.97</v>
      </c>
      <c r="AQ434" s="16">
        <v>1073.68</v>
      </c>
      <c r="AR434" s="16"/>
    </row>
    <row r="435" spans="1:44" ht="33.75" customHeight="1">
      <c r="A435" s="1" t="s">
        <v>524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0" t="s">
        <v>523</v>
      </c>
      <c r="Q435" s="14"/>
      <c r="R435" s="1"/>
      <c r="S435" s="1"/>
      <c r="T435" s="16">
        <f>9563.8-14.23-72.8</f>
        <v>9476.77</v>
      </c>
      <c r="U435" s="16">
        <v>6874.29</v>
      </c>
      <c r="V435" s="16">
        <v>1554.49</v>
      </c>
      <c r="W435" s="16">
        <v>934.95</v>
      </c>
      <c r="X435" s="16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6">
        <v>9564.36</v>
      </c>
      <c r="AJ435" s="16">
        <v>7389.35</v>
      </c>
      <c r="AK435" s="16">
        <v>1038.23</v>
      </c>
      <c r="AL435" s="16">
        <v>936.4</v>
      </c>
      <c r="AM435" s="16"/>
      <c r="AN435" s="16">
        <v>10966.61</v>
      </c>
      <c r="AO435" s="16">
        <v>7722.2</v>
      </c>
      <c r="AP435" s="16">
        <v>1940.97</v>
      </c>
      <c r="AQ435" s="16">
        <v>1073.68</v>
      </c>
      <c r="AR435" s="16"/>
    </row>
    <row r="436" spans="1:46" ht="33.75" customHeight="1">
      <c r="A436" s="1" t="s">
        <v>526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0" t="s">
        <v>525</v>
      </c>
      <c r="Q436" s="14"/>
      <c r="R436" s="1"/>
      <c r="S436" s="1"/>
      <c r="T436" s="16">
        <f>1523.7-14.23-72.8</f>
        <v>1436.67</v>
      </c>
      <c r="U436" s="16"/>
      <c r="V436" s="16">
        <v>1192.68</v>
      </c>
      <c r="W436" s="16">
        <v>130.94</v>
      </c>
      <c r="X436" s="16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6">
        <v>921.85</v>
      </c>
      <c r="AJ436" s="16"/>
      <c r="AK436" s="16">
        <v>649.32</v>
      </c>
      <c r="AL436" s="16">
        <v>72.15</v>
      </c>
      <c r="AM436" s="16"/>
      <c r="AN436" s="16">
        <v>1934.81</v>
      </c>
      <c r="AO436" s="16"/>
      <c r="AP436" s="16">
        <v>1534.53</v>
      </c>
      <c r="AQ436" s="16">
        <v>170.5</v>
      </c>
      <c r="AR436" s="16"/>
      <c r="AT436" s="106"/>
    </row>
    <row r="437" spans="1:44" ht="33.75" customHeight="1">
      <c r="A437" s="1" t="s">
        <v>528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0" t="s">
        <v>527</v>
      </c>
      <c r="Q437" s="14"/>
      <c r="R437" s="1"/>
      <c r="S437" s="1"/>
      <c r="T437" s="16">
        <f>200.08-72.8</f>
        <v>127.28000000000002</v>
      </c>
      <c r="U437" s="16"/>
      <c r="V437" s="16"/>
      <c r="W437" s="16"/>
      <c r="X437" s="16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6">
        <v>200.39</v>
      </c>
      <c r="AJ437" s="16"/>
      <c r="AK437" s="16"/>
      <c r="AL437" s="16"/>
      <c r="AM437" s="16"/>
      <c r="AN437" s="16">
        <v>229.77</v>
      </c>
      <c r="AO437" s="16"/>
      <c r="AP437" s="16"/>
      <c r="AQ437" s="16"/>
      <c r="AR437" s="16"/>
    </row>
    <row r="438" spans="1:44" ht="33.75" customHeight="1">
      <c r="A438" s="1" t="s">
        <v>528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0" t="s">
        <v>175</v>
      </c>
      <c r="Q438" s="14" t="s">
        <v>176</v>
      </c>
      <c r="R438" s="1"/>
      <c r="S438" s="1"/>
      <c r="T438" s="16">
        <f>200.08-72.8</f>
        <v>127.28000000000002</v>
      </c>
      <c r="U438" s="16"/>
      <c r="V438" s="16"/>
      <c r="W438" s="16"/>
      <c r="X438" s="16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6">
        <v>200.39</v>
      </c>
      <c r="AJ438" s="16"/>
      <c r="AK438" s="16"/>
      <c r="AL438" s="16"/>
      <c r="AM438" s="16"/>
      <c r="AN438" s="16">
        <v>229.77</v>
      </c>
      <c r="AO438" s="16"/>
      <c r="AP438" s="16"/>
      <c r="AQ438" s="16"/>
      <c r="AR438" s="16"/>
    </row>
    <row r="439" spans="1:44" ht="51" customHeight="1">
      <c r="A439" s="1" t="s">
        <v>530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0" t="s">
        <v>529</v>
      </c>
      <c r="Q439" s="14"/>
      <c r="R439" s="1"/>
      <c r="S439" s="1"/>
      <c r="T439" s="16">
        <f>1323.62-14.22</f>
        <v>1309.3999999999999</v>
      </c>
      <c r="U439" s="16"/>
      <c r="V439" s="16">
        <v>1192.68</v>
      </c>
      <c r="W439" s="16">
        <v>130.94</v>
      </c>
      <c r="X439" s="16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6">
        <v>721.46</v>
      </c>
      <c r="AJ439" s="16"/>
      <c r="AK439" s="16">
        <v>649.32</v>
      </c>
      <c r="AL439" s="16">
        <v>72.15</v>
      </c>
      <c r="AM439" s="16"/>
      <c r="AN439" s="16">
        <v>1705.04</v>
      </c>
      <c r="AO439" s="16"/>
      <c r="AP439" s="16">
        <v>1534.53</v>
      </c>
      <c r="AQ439" s="16">
        <v>170.5</v>
      </c>
      <c r="AR439" s="16"/>
    </row>
    <row r="440" spans="1:44" ht="33.75" customHeight="1">
      <c r="A440" s="1" t="s">
        <v>530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0" t="s">
        <v>175</v>
      </c>
      <c r="Q440" s="14" t="s">
        <v>176</v>
      </c>
      <c r="R440" s="1"/>
      <c r="S440" s="1"/>
      <c r="T440" s="16">
        <f>1323.62-14.22</f>
        <v>1309.3999999999999</v>
      </c>
      <c r="U440" s="16"/>
      <c r="V440" s="16">
        <v>1192.68</v>
      </c>
      <c r="W440" s="16">
        <v>130.94</v>
      </c>
      <c r="X440" s="16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6">
        <v>721.46</v>
      </c>
      <c r="AJ440" s="16"/>
      <c r="AK440" s="16">
        <v>649.32</v>
      </c>
      <c r="AL440" s="16">
        <v>72.15</v>
      </c>
      <c r="AM440" s="16"/>
      <c r="AN440" s="16">
        <v>1705.04</v>
      </c>
      <c r="AO440" s="16"/>
      <c r="AP440" s="16">
        <v>1534.53</v>
      </c>
      <c r="AQ440" s="16">
        <v>170.5</v>
      </c>
      <c r="AR440" s="16"/>
    </row>
    <row r="441" spans="1:44" ht="33.75" customHeight="1">
      <c r="A441" s="1" t="s">
        <v>532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0" t="s">
        <v>531</v>
      </c>
      <c r="Q441" s="14"/>
      <c r="R441" s="1"/>
      <c r="S441" s="1"/>
      <c r="T441" s="16">
        <v>8040.1</v>
      </c>
      <c r="U441" s="16">
        <v>6874.29</v>
      </c>
      <c r="V441" s="16">
        <v>361.8</v>
      </c>
      <c r="W441" s="16">
        <v>804.01</v>
      </c>
      <c r="X441" s="16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6">
        <v>8642.51</v>
      </c>
      <c r="AJ441" s="16">
        <v>7389.35</v>
      </c>
      <c r="AK441" s="16">
        <v>388.91</v>
      </c>
      <c r="AL441" s="16">
        <v>864.25</v>
      </c>
      <c r="AM441" s="16"/>
      <c r="AN441" s="16">
        <v>9031.81</v>
      </c>
      <c r="AO441" s="16">
        <v>7722.2</v>
      </c>
      <c r="AP441" s="16">
        <v>406.43</v>
      </c>
      <c r="AQ441" s="16">
        <v>903.18</v>
      </c>
      <c r="AR441" s="16"/>
    </row>
    <row r="442" spans="1:44" ht="33.75" customHeight="1">
      <c r="A442" s="1" t="s">
        <v>534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0" t="s">
        <v>533</v>
      </c>
      <c r="Q442" s="14"/>
      <c r="R442" s="1"/>
      <c r="S442" s="1"/>
      <c r="T442" s="16">
        <v>8040.1</v>
      </c>
      <c r="U442" s="16">
        <v>6874.29</v>
      </c>
      <c r="V442" s="16">
        <v>361.8</v>
      </c>
      <c r="W442" s="16">
        <v>804.01</v>
      </c>
      <c r="X442" s="16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6">
        <v>8642.51</v>
      </c>
      <c r="AJ442" s="16">
        <v>7389.35</v>
      </c>
      <c r="AK442" s="16">
        <v>388.91</v>
      </c>
      <c r="AL442" s="16">
        <v>864.25</v>
      </c>
      <c r="AM442" s="16"/>
      <c r="AN442" s="16">
        <v>9031.81</v>
      </c>
      <c r="AO442" s="16">
        <v>7722.2</v>
      </c>
      <c r="AP442" s="16">
        <v>406.43</v>
      </c>
      <c r="AQ442" s="16">
        <v>903.18</v>
      </c>
      <c r="AR442" s="16"/>
    </row>
    <row r="443" spans="1:44" ht="33.75" customHeight="1">
      <c r="A443" s="1" t="s">
        <v>534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0" t="s">
        <v>175</v>
      </c>
      <c r="Q443" s="14" t="s">
        <v>176</v>
      </c>
      <c r="R443" s="1"/>
      <c r="S443" s="1"/>
      <c r="T443" s="16">
        <v>8040.1</v>
      </c>
      <c r="U443" s="16">
        <v>6874.29</v>
      </c>
      <c r="V443" s="16">
        <v>361.8</v>
      </c>
      <c r="W443" s="16">
        <v>804.01</v>
      </c>
      <c r="X443" s="16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6">
        <v>8642.51</v>
      </c>
      <c r="AJ443" s="16">
        <v>7389.35</v>
      </c>
      <c r="AK443" s="16">
        <v>388.91</v>
      </c>
      <c r="AL443" s="16">
        <v>864.25</v>
      </c>
      <c r="AM443" s="16"/>
      <c r="AN443" s="16">
        <v>9031.81</v>
      </c>
      <c r="AO443" s="16">
        <v>7722.2</v>
      </c>
      <c r="AP443" s="16">
        <v>406.43</v>
      </c>
      <c r="AQ443" s="16">
        <v>903.18</v>
      </c>
      <c r="AR443" s="16"/>
    </row>
    <row r="444" spans="1:44" ht="51" customHeight="1">
      <c r="A444" s="1" t="s">
        <v>536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0" t="s">
        <v>535</v>
      </c>
      <c r="Q444" s="14"/>
      <c r="R444" s="1"/>
      <c r="S444" s="1"/>
      <c r="T444" s="16">
        <v>42224.77</v>
      </c>
      <c r="U444" s="16"/>
      <c r="V444" s="16">
        <v>33809.24</v>
      </c>
      <c r="W444" s="16">
        <v>8295.2</v>
      </c>
      <c r="X444" s="16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6">
        <v>10064.08</v>
      </c>
      <c r="AJ444" s="16"/>
      <c r="AK444" s="16">
        <v>10064.08</v>
      </c>
      <c r="AL444" s="16"/>
      <c r="AM444" s="16"/>
      <c r="AN444" s="16">
        <v>10068.92</v>
      </c>
      <c r="AO444" s="16"/>
      <c r="AP444" s="16">
        <v>10068.92</v>
      </c>
      <c r="AQ444" s="16"/>
      <c r="AR444" s="16"/>
    </row>
    <row r="445" spans="1:44" ht="85.5" customHeight="1">
      <c r="A445" s="1" t="s">
        <v>538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0" t="s">
        <v>537</v>
      </c>
      <c r="Q445" s="14"/>
      <c r="R445" s="1"/>
      <c r="S445" s="1"/>
      <c r="T445" s="16">
        <v>31609.41</v>
      </c>
      <c r="U445" s="16"/>
      <c r="V445" s="16">
        <v>23616.8</v>
      </c>
      <c r="W445" s="16">
        <v>7872.27</v>
      </c>
      <c r="X445" s="16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</row>
    <row r="446" spans="1:44" ht="68.25" customHeight="1">
      <c r="A446" s="1" t="s">
        <v>540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0" t="s">
        <v>539</v>
      </c>
      <c r="Q446" s="14"/>
      <c r="R446" s="1"/>
      <c r="S446" s="1"/>
      <c r="T446" s="16">
        <v>31609.41</v>
      </c>
      <c r="U446" s="16"/>
      <c r="V446" s="16">
        <v>23616.8</v>
      </c>
      <c r="W446" s="16">
        <v>7872.27</v>
      </c>
      <c r="X446" s="16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</row>
    <row r="447" spans="1:44" ht="51" customHeight="1">
      <c r="A447" s="1" t="s">
        <v>1161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0" t="s">
        <v>1160</v>
      </c>
      <c r="Q447" s="14"/>
      <c r="R447" s="1"/>
      <c r="S447" s="1"/>
      <c r="T447" s="16">
        <v>120.34</v>
      </c>
      <c r="U447" s="16"/>
      <c r="V447" s="16"/>
      <c r="W447" s="16"/>
      <c r="X447" s="16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</row>
    <row r="448" spans="1:44" ht="33.75" customHeight="1">
      <c r="A448" s="1" t="s">
        <v>1161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0" t="s">
        <v>123</v>
      </c>
      <c r="Q448" s="14" t="s">
        <v>124</v>
      </c>
      <c r="R448" s="1"/>
      <c r="S448" s="1"/>
      <c r="T448" s="16">
        <v>120.34</v>
      </c>
      <c r="U448" s="16"/>
      <c r="V448" s="16"/>
      <c r="W448" s="16"/>
      <c r="X448" s="16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</row>
    <row r="449" spans="1:44" ht="33.75" customHeight="1">
      <c r="A449" s="1" t="s">
        <v>542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0" t="s">
        <v>541</v>
      </c>
      <c r="Q449" s="14"/>
      <c r="R449" s="1"/>
      <c r="S449" s="1"/>
      <c r="T449" s="16">
        <v>31489.07</v>
      </c>
      <c r="U449" s="16"/>
      <c r="V449" s="16">
        <v>23616.8</v>
      </c>
      <c r="W449" s="16">
        <v>7872.27</v>
      </c>
      <c r="X449" s="16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</row>
    <row r="450" spans="1:44" ht="33.75" customHeight="1">
      <c r="A450" s="1" t="s">
        <v>542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0" t="s">
        <v>123</v>
      </c>
      <c r="Q450" s="14" t="s">
        <v>124</v>
      </c>
      <c r="R450" s="1"/>
      <c r="S450" s="1"/>
      <c r="T450" s="16">
        <v>31489.07</v>
      </c>
      <c r="U450" s="16"/>
      <c r="V450" s="16">
        <v>23616.8</v>
      </c>
      <c r="W450" s="16">
        <v>7872.27</v>
      </c>
      <c r="X450" s="16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</row>
    <row r="451" spans="1:44" ht="51" customHeight="1">
      <c r="A451" s="1" t="s">
        <v>544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0" t="s">
        <v>543</v>
      </c>
      <c r="Q451" s="14"/>
      <c r="R451" s="1"/>
      <c r="S451" s="1"/>
      <c r="T451" s="16">
        <v>1691.72</v>
      </c>
      <c r="U451" s="16"/>
      <c r="V451" s="16">
        <v>1268.79</v>
      </c>
      <c r="W451" s="16">
        <v>422.93</v>
      </c>
      <c r="X451" s="16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</row>
    <row r="452" spans="1:44" ht="68.25" customHeight="1">
      <c r="A452" s="1" t="s">
        <v>546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0" t="s">
        <v>545</v>
      </c>
      <c r="Q452" s="14"/>
      <c r="R452" s="1"/>
      <c r="S452" s="1"/>
      <c r="T452" s="16">
        <v>1691.72</v>
      </c>
      <c r="U452" s="16"/>
      <c r="V452" s="16">
        <v>1268.79</v>
      </c>
      <c r="W452" s="16">
        <v>422.93</v>
      </c>
      <c r="X452" s="16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</row>
    <row r="453" spans="1:44" ht="33.75" customHeight="1">
      <c r="A453" s="1" t="s">
        <v>548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0" t="s">
        <v>547</v>
      </c>
      <c r="Q453" s="14"/>
      <c r="R453" s="1"/>
      <c r="S453" s="1"/>
      <c r="T453" s="16">
        <v>1691.72</v>
      </c>
      <c r="U453" s="16"/>
      <c r="V453" s="16">
        <v>1268.79</v>
      </c>
      <c r="W453" s="16">
        <v>422.93</v>
      </c>
      <c r="X453" s="16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</row>
    <row r="454" spans="1:44" ht="33.75" customHeight="1">
      <c r="A454" s="1" t="s">
        <v>548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0" t="s">
        <v>62</v>
      </c>
      <c r="Q454" s="14" t="s">
        <v>63</v>
      </c>
      <c r="R454" s="1"/>
      <c r="S454" s="1"/>
      <c r="T454" s="16">
        <v>1691.72</v>
      </c>
      <c r="U454" s="16"/>
      <c r="V454" s="16">
        <v>1268.79</v>
      </c>
      <c r="W454" s="16">
        <v>422.93</v>
      </c>
      <c r="X454" s="16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</row>
    <row r="455" spans="1:44" ht="119.25" customHeight="1">
      <c r="A455" s="1" t="s">
        <v>550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 t="s">
        <v>549</v>
      </c>
      <c r="Q455" s="14"/>
      <c r="R455" s="1"/>
      <c r="S455" s="1"/>
      <c r="T455" s="16">
        <v>8923.64</v>
      </c>
      <c r="U455" s="16"/>
      <c r="V455" s="16">
        <v>8923.64</v>
      </c>
      <c r="W455" s="16"/>
      <c r="X455" s="16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6">
        <v>10064.08</v>
      </c>
      <c r="AJ455" s="16"/>
      <c r="AK455" s="16">
        <v>10064.08</v>
      </c>
      <c r="AL455" s="16"/>
      <c r="AM455" s="16"/>
      <c r="AN455" s="16">
        <v>10068.92</v>
      </c>
      <c r="AO455" s="16"/>
      <c r="AP455" s="16">
        <v>10068.92</v>
      </c>
      <c r="AQ455" s="16"/>
      <c r="AR455" s="16"/>
    </row>
    <row r="456" spans="1:44" ht="102" customHeight="1">
      <c r="A456" s="1" t="s">
        <v>552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 t="s">
        <v>551</v>
      </c>
      <c r="Q456" s="14"/>
      <c r="R456" s="1"/>
      <c r="S456" s="1"/>
      <c r="T456" s="16">
        <v>8923.64</v>
      </c>
      <c r="U456" s="16"/>
      <c r="V456" s="16">
        <v>8923.64</v>
      </c>
      <c r="W456" s="16"/>
      <c r="X456" s="16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6">
        <v>10064.08</v>
      </c>
      <c r="AJ456" s="16"/>
      <c r="AK456" s="16">
        <v>10064.08</v>
      </c>
      <c r="AL456" s="16"/>
      <c r="AM456" s="16"/>
      <c r="AN456" s="16">
        <v>10068.92</v>
      </c>
      <c r="AO456" s="16"/>
      <c r="AP456" s="16">
        <v>10068.92</v>
      </c>
      <c r="AQ456" s="16"/>
      <c r="AR456" s="16"/>
    </row>
    <row r="457" spans="1:44" ht="51" customHeight="1">
      <c r="A457" s="1" t="s">
        <v>554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0" t="s">
        <v>553</v>
      </c>
      <c r="Q457" s="14"/>
      <c r="R457" s="1"/>
      <c r="S457" s="1"/>
      <c r="T457" s="16">
        <v>105.82</v>
      </c>
      <c r="U457" s="16"/>
      <c r="V457" s="16">
        <v>105.82</v>
      </c>
      <c r="W457" s="16"/>
      <c r="X457" s="16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6">
        <v>144.03</v>
      </c>
      <c r="AJ457" s="16"/>
      <c r="AK457" s="16">
        <v>144.03</v>
      </c>
      <c r="AL457" s="16"/>
      <c r="AM457" s="16"/>
      <c r="AN457" s="16">
        <v>148.87</v>
      </c>
      <c r="AO457" s="16"/>
      <c r="AP457" s="16">
        <v>148.87</v>
      </c>
      <c r="AQ457" s="16"/>
      <c r="AR457" s="16"/>
    </row>
    <row r="458" spans="1:44" ht="33.75" customHeight="1">
      <c r="A458" s="1" t="s">
        <v>554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0" t="s">
        <v>175</v>
      </c>
      <c r="Q458" s="14" t="s">
        <v>176</v>
      </c>
      <c r="R458" s="1"/>
      <c r="S458" s="1"/>
      <c r="T458" s="16">
        <v>105.82</v>
      </c>
      <c r="U458" s="16"/>
      <c r="V458" s="16">
        <v>105.82</v>
      </c>
      <c r="W458" s="16"/>
      <c r="X458" s="16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6">
        <v>144.03</v>
      </c>
      <c r="AJ458" s="16"/>
      <c r="AK458" s="16">
        <v>144.03</v>
      </c>
      <c r="AL458" s="16"/>
      <c r="AM458" s="16"/>
      <c r="AN458" s="16">
        <v>148.87</v>
      </c>
      <c r="AO458" s="16"/>
      <c r="AP458" s="16">
        <v>148.87</v>
      </c>
      <c r="AQ458" s="16"/>
      <c r="AR458" s="16"/>
    </row>
    <row r="459" spans="1:44" ht="102" customHeight="1">
      <c r="A459" s="1" t="s">
        <v>556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 t="s">
        <v>555</v>
      </c>
      <c r="Q459" s="14"/>
      <c r="R459" s="1"/>
      <c r="S459" s="1"/>
      <c r="T459" s="16">
        <v>8817.82</v>
      </c>
      <c r="U459" s="16"/>
      <c r="V459" s="16">
        <v>8817.82</v>
      </c>
      <c r="W459" s="16"/>
      <c r="X459" s="16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6">
        <v>9920.05</v>
      </c>
      <c r="AJ459" s="16"/>
      <c r="AK459" s="16">
        <v>9920.05</v>
      </c>
      <c r="AL459" s="16"/>
      <c r="AM459" s="16"/>
      <c r="AN459" s="16">
        <v>9920.05</v>
      </c>
      <c r="AO459" s="16"/>
      <c r="AP459" s="16">
        <v>9920.05</v>
      </c>
      <c r="AQ459" s="16"/>
      <c r="AR459" s="16"/>
    </row>
    <row r="460" spans="1:44" ht="33.75" customHeight="1">
      <c r="A460" s="1" t="s">
        <v>556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0" t="s">
        <v>62</v>
      </c>
      <c r="Q460" s="14" t="s">
        <v>63</v>
      </c>
      <c r="R460" s="1"/>
      <c r="S460" s="1"/>
      <c r="T460" s="16">
        <v>8817.82</v>
      </c>
      <c r="U460" s="16"/>
      <c r="V460" s="16">
        <v>8817.82</v>
      </c>
      <c r="W460" s="16"/>
      <c r="X460" s="16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6">
        <v>9920.05</v>
      </c>
      <c r="AJ460" s="16"/>
      <c r="AK460" s="16">
        <v>9920.05</v>
      </c>
      <c r="AL460" s="16"/>
      <c r="AM460" s="16"/>
      <c r="AN460" s="16">
        <v>9920.05</v>
      </c>
      <c r="AO460" s="16"/>
      <c r="AP460" s="16">
        <v>9920.05</v>
      </c>
      <c r="AQ460" s="16"/>
      <c r="AR460" s="16"/>
    </row>
    <row r="461" spans="1:44" ht="51" customHeight="1">
      <c r="A461" s="1" t="s">
        <v>558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0" t="s">
        <v>557</v>
      </c>
      <c r="Q461" s="14"/>
      <c r="R461" s="1"/>
      <c r="S461" s="1"/>
      <c r="T461" s="16">
        <v>50510.29</v>
      </c>
      <c r="U461" s="16">
        <v>6672.17</v>
      </c>
      <c r="V461" s="16">
        <v>5445.34</v>
      </c>
      <c r="W461" s="16">
        <v>6067.58</v>
      </c>
      <c r="X461" s="16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6">
        <v>32712.12</v>
      </c>
      <c r="AJ461" s="16">
        <v>4787.42</v>
      </c>
      <c r="AK461" s="16">
        <v>2264.29</v>
      </c>
      <c r="AL461" s="16">
        <v>2810.62</v>
      </c>
      <c r="AM461" s="16"/>
      <c r="AN461" s="16">
        <v>32556.32</v>
      </c>
      <c r="AO461" s="16">
        <v>4787.41</v>
      </c>
      <c r="AP461" s="16">
        <v>2089.4</v>
      </c>
      <c r="AQ461" s="16">
        <v>2735.66</v>
      </c>
      <c r="AR461" s="16"/>
    </row>
    <row r="462" spans="1:44" ht="33.75" customHeight="1">
      <c r="A462" s="1" t="s">
        <v>560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0" t="s">
        <v>559</v>
      </c>
      <c r="Q462" s="14"/>
      <c r="R462" s="1"/>
      <c r="S462" s="1"/>
      <c r="T462" s="16">
        <v>27347.49</v>
      </c>
      <c r="U462" s="16">
        <v>6672.17</v>
      </c>
      <c r="V462" s="16">
        <v>5445.34</v>
      </c>
      <c r="W462" s="16">
        <v>6067.58</v>
      </c>
      <c r="X462" s="16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6">
        <v>17451.72</v>
      </c>
      <c r="AJ462" s="16">
        <v>4787.42</v>
      </c>
      <c r="AK462" s="16">
        <v>2264.29</v>
      </c>
      <c r="AL462" s="16">
        <v>2810.62</v>
      </c>
      <c r="AM462" s="16"/>
      <c r="AN462" s="16">
        <v>17276.82</v>
      </c>
      <c r="AO462" s="16">
        <v>4787.41</v>
      </c>
      <c r="AP462" s="16">
        <v>2089.4</v>
      </c>
      <c r="AQ462" s="16">
        <v>2735.66</v>
      </c>
      <c r="AR462" s="16"/>
    </row>
    <row r="463" spans="1:44" ht="33.75" customHeight="1">
      <c r="A463" s="1" t="s">
        <v>562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0" t="s">
        <v>561</v>
      </c>
      <c r="Q463" s="14"/>
      <c r="R463" s="1"/>
      <c r="S463" s="1"/>
      <c r="T463" s="16">
        <v>10329.5</v>
      </c>
      <c r="U463" s="16"/>
      <c r="V463" s="16">
        <v>997.1</v>
      </c>
      <c r="W463" s="16">
        <v>170</v>
      </c>
      <c r="X463" s="16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6">
        <v>8082.98</v>
      </c>
      <c r="AJ463" s="16"/>
      <c r="AK463" s="16">
        <v>493.6</v>
      </c>
      <c r="AL463" s="16"/>
      <c r="AM463" s="16"/>
      <c r="AN463" s="16">
        <v>8157.94</v>
      </c>
      <c r="AO463" s="16"/>
      <c r="AP463" s="16">
        <v>493.6</v>
      </c>
      <c r="AQ463" s="16"/>
      <c r="AR463" s="16"/>
    </row>
    <row r="464" spans="1:44" ht="33.75" customHeight="1">
      <c r="A464" s="1" t="s">
        <v>564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0" t="s">
        <v>563</v>
      </c>
      <c r="Q464" s="14"/>
      <c r="R464" s="1"/>
      <c r="S464" s="1"/>
      <c r="T464" s="16">
        <v>6900</v>
      </c>
      <c r="U464" s="16"/>
      <c r="V464" s="16"/>
      <c r="W464" s="16"/>
      <c r="X464" s="16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6">
        <v>4189.38</v>
      </c>
      <c r="AJ464" s="16"/>
      <c r="AK464" s="16"/>
      <c r="AL464" s="16"/>
      <c r="AM464" s="16"/>
      <c r="AN464" s="16">
        <v>4264.34</v>
      </c>
      <c r="AO464" s="16"/>
      <c r="AP464" s="16"/>
      <c r="AQ464" s="16"/>
      <c r="AR464" s="16"/>
    </row>
    <row r="465" spans="1:44" ht="33.75" customHeight="1">
      <c r="A465" s="1" t="s">
        <v>564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0" t="s">
        <v>175</v>
      </c>
      <c r="Q465" s="14" t="s">
        <v>176</v>
      </c>
      <c r="R465" s="1"/>
      <c r="S465" s="1"/>
      <c r="T465" s="16">
        <v>6700</v>
      </c>
      <c r="U465" s="16"/>
      <c r="V465" s="16"/>
      <c r="W465" s="16"/>
      <c r="X465" s="16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6">
        <v>4189.38</v>
      </c>
      <c r="AJ465" s="16"/>
      <c r="AK465" s="16"/>
      <c r="AL465" s="16"/>
      <c r="AM465" s="16"/>
      <c r="AN465" s="16">
        <v>4264.34</v>
      </c>
      <c r="AO465" s="16"/>
      <c r="AP465" s="16"/>
      <c r="AQ465" s="16"/>
      <c r="AR465" s="16"/>
    </row>
    <row r="466" spans="1:44" ht="33.75" customHeight="1">
      <c r="A466" s="1" t="s">
        <v>564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0" t="s">
        <v>49</v>
      </c>
      <c r="Q466" s="14" t="s">
        <v>50</v>
      </c>
      <c r="R466" s="1"/>
      <c r="S466" s="1"/>
      <c r="T466" s="16">
        <v>200</v>
      </c>
      <c r="U466" s="16"/>
      <c r="V466" s="16"/>
      <c r="W466" s="16"/>
      <c r="X466" s="16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</row>
    <row r="467" spans="1:44" ht="33.75" customHeight="1">
      <c r="A467" s="1" t="s">
        <v>566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0" t="s">
        <v>565</v>
      </c>
      <c r="Q467" s="14"/>
      <c r="R467" s="1"/>
      <c r="S467" s="1"/>
      <c r="T467" s="16">
        <v>170</v>
      </c>
      <c r="U467" s="16"/>
      <c r="V467" s="16"/>
      <c r="W467" s="16"/>
      <c r="X467" s="16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6">
        <v>250</v>
      </c>
      <c r="AJ467" s="16"/>
      <c r="AK467" s="16"/>
      <c r="AL467" s="16"/>
      <c r="AM467" s="16"/>
      <c r="AN467" s="16">
        <v>250</v>
      </c>
      <c r="AO467" s="16"/>
      <c r="AP467" s="16"/>
      <c r="AQ467" s="16"/>
      <c r="AR467" s="16"/>
    </row>
    <row r="468" spans="1:44" ht="33.75" customHeight="1">
      <c r="A468" s="1" t="s">
        <v>566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0" t="s">
        <v>49</v>
      </c>
      <c r="Q468" s="14" t="s">
        <v>50</v>
      </c>
      <c r="R468" s="1"/>
      <c r="S468" s="1"/>
      <c r="T468" s="16">
        <v>170</v>
      </c>
      <c r="U468" s="16"/>
      <c r="V468" s="16"/>
      <c r="W468" s="16"/>
      <c r="X468" s="16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6">
        <v>250</v>
      </c>
      <c r="AJ468" s="16"/>
      <c r="AK468" s="16"/>
      <c r="AL468" s="16"/>
      <c r="AM468" s="16"/>
      <c r="AN468" s="16">
        <v>250</v>
      </c>
      <c r="AO468" s="16"/>
      <c r="AP468" s="16"/>
      <c r="AQ468" s="16"/>
      <c r="AR468" s="16"/>
    </row>
    <row r="469" spans="1:44" ht="33.75" customHeight="1">
      <c r="A469" s="1" t="s">
        <v>568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0" t="s">
        <v>567</v>
      </c>
      <c r="Q469" s="14"/>
      <c r="R469" s="1"/>
      <c r="S469" s="1"/>
      <c r="T469" s="16">
        <v>80</v>
      </c>
      <c r="U469" s="16"/>
      <c r="V469" s="16"/>
      <c r="W469" s="16"/>
      <c r="X469" s="16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6">
        <v>200</v>
      </c>
      <c r="AJ469" s="16"/>
      <c r="AK469" s="16"/>
      <c r="AL469" s="16"/>
      <c r="AM469" s="16"/>
      <c r="AN469" s="16">
        <v>200</v>
      </c>
      <c r="AO469" s="16"/>
      <c r="AP469" s="16"/>
      <c r="AQ469" s="16"/>
      <c r="AR469" s="16"/>
    </row>
    <row r="470" spans="1:44" ht="33.75" customHeight="1">
      <c r="A470" s="1" t="s">
        <v>568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0" t="s">
        <v>175</v>
      </c>
      <c r="Q470" s="14" t="s">
        <v>176</v>
      </c>
      <c r="R470" s="1"/>
      <c r="S470" s="1"/>
      <c r="T470" s="16">
        <v>80</v>
      </c>
      <c r="U470" s="16"/>
      <c r="V470" s="16"/>
      <c r="W470" s="16"/>
      <c r="X470" s="16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</row>
    <row r="471" spans="1:44" ht="33.75" customHeight="1">
      <c r="A471" s="1" t="s">
        <v>568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0" t="s">
        <v>49</v>
      </c>
      <c r="Q471" s="14" t="s">
        <v>50</v>
      </c>
      <c r="R471" s="1"/>
      <c r="S471" s="1"/>
      <c r="T471" s="16"/>
      <c r="U471" s="16"/>
      <c r="V471" s="16"/>
      <c r="W471" s="16"/>
      <c r="X471" s="16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6">
        <v>200</v>
      </c>
      <c r="AJ471" s="16"/>
      <c r="AK471" s="16"/>
      <c r="AL471" s="16"/>
      <c r="AM471" s="16"/>
      <c r="AN471" s="16">
        <v>200</v>
      </c>
      <c r="AO471" s="16"/>
      <c r="AP471" s="16"/>
      <c r="AQ471" s="16"/>
      <c r="AR471" s="16"/>
    </row>
    <row r="472" spans="1:44" ht="33.75" customHeight="1">
      <c r="A472" s="1" t="s">
        <v>570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0" t="s">
        <v>569</v>
      </c>
      <c r="Q472" s="14"/>
      <c r="R472" s="1"/>
      <c r="S472" s="1"/>
      <c r="T472" s="16"/>
      <c r="U472" s="16"/>
      <c r="V472" s="16"/>
      <c r="W472" s="16"/>
      <c r="X472" s="16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6">
        <v>200</v>
      </c>
      <c r="AJ472" s="16"/>
      <c r="AK472" s="16"/>
      <c r="AL472" s="16"/>
      <c r="AM472" s="16"/>
      <c r="AN472" s="16">
        <v>200</v>
      </c>
      <c r="AO472" s="16"/>
      <c r="AP472" s="16"/>
      <c r="AQ472" s="16"/>
      <c r="AR472" s="16"/>
    </row>
    <row r="473" spans="1:44" ht="33.75" customHeight="1">
      <c r="A473" s="1" t="s">
        <v>570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0" t="s">
        <v>49</v>
      </c>
      <c r="Q473" s="14" t="s">
        <v>50</v>
      </c>
      <c r="R473" s="1"/>
      <c r="S473" s="1"/>
      <c r="T473" s="16"/>
      <c r="U473" s="16"/>
      <c r="V473" s="16"/>
      <c r="W473" s="16"/>
      <c r="X473" s="16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6">
        <v>200</v>
      </c>
      <c r="AJ473" s="16"/>
      <c r="AK473" s="16"/>
      <c r="AL473" s="16"/>
      <c r="AM473" s="16"/>
      <c r="AN473" s="16">
        <v>200</v>
      </c>
      <c r="AO473" s="16"/>
      <c r="AP473" s="16"/>
      <c r="AQ473" s="16"/>
      <c r="AR473" s="16"/>
    </row>
    <row r="474" spans="1:44" ht="33.75" customHeight="1">
      <c r="A474" s="1" t="s">
        <v>572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0" t="s">
        <v>571</v>
      </c>
      <c r="Q474" s="14"/>
      <c r="R474" s="1"/>
      <c r="S474" s="1"/>
      <c r="T474" s="16">
        <v>150</v>
      </c>
      <c r="U474" s="16"/>
      <c r="V474" s="16"/>
      <c r="W474" s="16"/>
      <c r="X474" s="16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6">
        <v>250</v>
      </c>
      <c r="AJ474" s="16"/>
      <c r="AK474" s="16"/>
      <c r="AL474" s="16"/>
      <c r="AM474" s="16"/>
      <c r="AN474" s="16">
        <v>250</v>
      </c>
      <c r="AO474" s="16"/>
      <c r="AP474" s="16"/>
      <c r="AQ474" s="16"/>
      <c r="AR474" s="16"/>
    </row>
    <row r="475" spans="1:44" ht="33.75" customHeight="1">
      <c r="A475" s="1" t="s">
        <v>572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0" t="s">
        <v>49</v>
      </c>
      <c r="Q475" s="14" t="s">
        <v>50</v>
      </c>
      <c r="R475" s="1"/>
      <c r="S475" s="1"/>
      <c r="T475" s="16">
        <v>150</v>
      </c>
      <c r="U475" s="16"/>
      <c r="V475" s="16"/>
      <c r="W475" s="16"/>
      <c r="X475" s="16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6">
        <v>250</v>
      </c>
      <c r="AJ475" s="16"/>
      <c r="AK475" s="16"/>
      <c r="AL475" s="16"/>
      <c r="AM475" s="16"/>
      <c r="AN475" s="16">
        <v>250</v>
      </c>
      <c r="AO475" s="16"/>
      <c r="AP475" s="16"/>
      <c r="AQ475" s="16"/>
      <c r="AR475" s="16"/>
    </row>
    <row r="476" spans="1:44" ht="33.75" customHeight="1">
      <c r="A476" s="1" t="s">
        <v>574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0" t="s">
        <v>573</v>
      </c>
      <c r="Q476" s="14"/>
      <c r="R476" s="1"/>
      <c r="S476" s="1"/>
      <c r="T476" s="16">
        <v>1000</v>
      </c>
      <c r="U476" s="16"/>
      <c r="V476" s="16"/>
      <c r="W476" s="16"/>
      <c r="X476" s="16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6">
        <v>1000</v>
      </c>
      <c r="AJ476" s="16"/>
      <c r="AK476" s="16"/>
      <c r="AL476" s="16"/>
      <c r="AM476" s="16"/>
      <c r="AN476" s="16">
        <v>1000</v>
      </c>
      <c r="AO476" s="16"/>
      <c r="AP476" s="16"/>
      <c r="AQ476" s="16"/>
      <c r="AR476" s="16"/>
    </row>
    <row r="477" spans="1:44" ht="33.75" customHeight="1">
      <c r="A477" s="1" t="s">
        <v>574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0" t="s">
        <v>175</v>
      </c>
      <c r="Q477" s="14" t="s">
        <v>176</v>
      </c>
      <c r="R477" s="1"/>
      <c r="S477" s="1"/>
      <c r="T477" s="16">
        <v>1000</v>
      </c>
      <c r="U477" s="16"/>
      <c r="V477" s="16"/>
      <c r="W477" s="16"/>
      <c r="X477" s="16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6">
        <v>1000</v>
      </c>
      <c r="AJ477" s="16"/>
      <c r="AK477" s="16"/>
      <c r="AL477" s="16"/>
      <c r="AM477" s="16"/>
      <c r="AN477" s="16">
        <v>1000</v>
      </c>
      <c r="AO477" s="16"/>
      <c r="AP477" s="16"/>
      <c r="AQ477" s="16"/>
      <c r="AR477" s="16"/>
    </row>
    <row r="478" spans="1:44" ht="33.75" customHeight="1">
      <c r="A478" s="1" t="s">
        <v>576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0" t="s">
        <v>575</v>
      </c>
      <c r="Q478" s="14"/>
      <c r="R478" s="1"/>
      <c r="S478" s="1"/>
      <c r="T478" s="16">
        <v>100</v>
      </c>
      <c r="U478" s="16"/>
      <c r="V478" s="16"/>
      <c r="W478" s="16"/>
      <c r="X478" s="16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6">
        <v>250</v>
      </c>
      <c r="AJ478" s="16"/>
      <c r="AK478" s="16"/>
      <c r="AL478" s="16"/>
      <c r="AM478" s="16"/>
      <c r="AN478" s="16">
        <v>250</v>
      </c>
      <c r="AO478" s="16"/>
      <c r="AP478" s="16"/>
      <c r="AQ478" s="16"/>
      <c r="AR478" s="16"/>
    </row>
    <row r="479" spans="1:44" ht="33.75" customHeight="1">
      <c r="A479" s="1" t="s">
        <v>576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0" t="s">
        <v>49</v>
      </c>
      <c r="Q479" s="14" t="s">
        <v>50</v>
      </c>
      <c r="R479" s="1"/>
      <c r="S479" s="1"/>
      <c r="T479" s="16">
        <v>100</v>
      </c>
      <c r="U479" s="16"/>
      <c r="V479" s="16"/>
      <c r="W479" s="16"/>
      <c r="X479" s="16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6">
        <v>250</v>
      </c>
      <c r="AJ479" s="16"/>
      <c r="AK479" s="16"/>
      <c r="AL479" s="16"/>
      <c r="AM479" s="16"/>
      <c r="AN479" s="16">
        <v>250</v>
      </c>
      <c r="AO479" s="16"/>
      <c r="AP479" s="16"/>
      <c r="AQ479" s="16"/>
      <c r="AR479" s="16"/>
    </row>
    <row r="480" spans="1:44" ht="33.75" customHeight="1">
      <c r="A480" s="1" t="s">
        <v>578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0" t="s">
        <v>577</v>
      </c>
      <c r="Q480" s="14"/>
      <c r="R480" s="1"/>
      <c r="S480" s="1"/>
      <c r="T480" s="16">
        <v>100</v>
      </c>
      <c r="U480" s="16"/>
      <c r="V480" s="16"/>
      <c r="W480" s="16"/>
      <c r="X480" s="16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6">
        <v>300</v>
      </c>
      <c r="AJ480" s="16"/>
      <c r="AK480" s="16"/>
      <c r="AL480" s="16"/>
      <c r="AM480" s="16"/>
      <c r="AN480" s="16">
        <v>300</v>
      </c>
      <c r="AO480" s="16"/>
      <c r="AP480" s="16"/>
      <c r="AQ480" s="16"/>
      <c r="AR480" s="16"/>
    </row>
    <row r="481" spans="1:44" ht="33.75" customHeight="1">
      <c r="A481" s="1" t="s">
        <v>578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0" t="s">
        <v>49</v>
      </c>
      <c r="Q481" s="14" t="s">
        <v>50</v>
      </c>
      <c r="R481" s="1"/>
      <c r="S481" s="1"/>
      <c r="T481" s="16">
        <v>100</v>
      </c>
      <c r="U481" s="16"/>
      <c r="V481" s="16"/>
      <c r="W481" s="16"/>
      <c r="X481" s="16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6">
        <v>300</v>
      </c>
      <c r="AJ481" s="16"/>
      <c r="AK481" s="16"/>
      <c r="AL481" s="16"/>
      <c r="AM481" s="16"/>
      <c r="AN481" s="16">
        <v>300</v>
      </c>
      <c r="AO481" s="16"/>
      <c r="AP481" s="16"/>
      <c r="AQ481" s="16"/>
      <c r="AR481" s="16"/>
    </row>
    <row r="482" spans="1:44" ht="33.75" customHeight="1">
      <c r="A482" s="1" t="s">
        <v>580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0" t="s">
        <v>579</v>
      </c>
      <c r="Q482" s="14"/>
      <c r="R482" s="1"/>
      <c r="S482" s="1"/>
      <c r="T482" s="16">
        <v>112.4</v>
      </c>
      <c r="U482" s="16"/>
      <c r="V482" s="16"/>
      <c r="W482" s="16"/>
      <c r="X482" s="16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6">
        <v>200</v>
      </c>
      <c r="AJ482" s="16"/>
      <c r="AK482" s="16"/>
      <c r="AL482" s="16"/>
      <c r="AM482" s="16"/>
      <c r="AN482" s="16">
        <v>200</v>
      </c>
      <c r="AO482" s="16"/>
      <c r="AP482" s="16"/>
      <c r="AQ482" s="16"/>
      <c r="AR482" s="16"/>
    </row>
    <row r="483" spans="1:44" ht="33.75" customHeight="1">
      <c r="A483" s="1" t="s">
        <v>580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0" t="s">
        <v>49</v>
      </c>
      <c r="Q483" s="14" t="s">
        <v>50</v>
      </c>
      <c r="R483" s="1"/>
      <c r="S483" s="1"/>
      <c r="T483" s="16">
        <v>112.4</v>
      </c>
      <c r="U483" s="16"/>
      <c r="V483" s="16"/>
      <c r="W483" s="16"/>
      <c r="X483" s="16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6">
        <v>200</v>
      </c>
      <c r="AJ483" s="16"/>
      <c r="AK483" s="16"/>
      <c r="AL483" s="16"/>
      <c r="AM483" s="16"/>
      <c r="AN483" s="16">
        <v>200</v>
      </c>
      <c r="AO483" s="16"/>
      <c r="AP483" s="16"/>
      <c r="AQ483" s="16"/>
      <c r="AR483" s="16"/>
    </row>
    <row r="484" spans="1:44" ht="33.75" customHeight="1">
      <c r="A484" s="1" t="s">
        <v>582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0" t="s">
        <v>581</v>
      </c>
      <c r="Q484" s="14"/>
      <c r="R484" s="1"/>
      <c r="S484" s="1"/>
      <c r="T484" s="16">
        <v>550</v>
      </c>
      <c r="U484" s="16"/>
      <c r="V484" s="16"/>
      <c r="W484" s="16"/>
      <c r="X484" s="16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6">
        <v>750</v>
      </c>
      <c r="AJ484" s="16"/>
      <c r="AK484" s="16"/>
      <c r="AL484" s="16"/>
      <c r="AM484" s="16"/>
      <c r="AN484" s="16">
        <v>750</v>
      </c>
      <c r="AO484" s="16"/>
      <c r="AP484" s="16"/>
      <c r="AQ484" s="16"/>
      <c r="AR484" s="16"/>
    </row>
    <row r="485" spans="1:44" ht="33.75" customHeight="1">
      <c r="A485" s="1" t="s">
        <v>582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0" t="s">
        <v>175</v>
      </c>
      <c r="Q485" s="14" t="s">
        <v>176</v>
      </c>
      <c r="R485" s="1"/>
      <c r="S485" s="1"/>
      <c r="T485" s="16">
        <v>20</v>
      </c>
      <c r="U485" s="16"/>
      <c r="V485" s="16"/>
      <c r="W485" s="16"/>
      <c r="X485" s="16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</row>
    <row r="486" spans="1:44" ht="33.75" customHeight="1">
      <c r="A486" s="1" t="s">
        <v>582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0" t="s">
        <v>49</v>
      </c>
      <c r="Q486" s="14" t="s">
        <v>50</v>
      </c>
      <c r="R486" s="1"/>
      <c r="S486" s="1"/>
      <c r="T486" s="16">
        <v>530</v>
      </c>
      <c r="U486" s="16"/>
      <c r="V486" s="16"/>
      <c r="W486" s="16"/>
      <c r="X486" s="16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6">
        <v>750</v>
      </c>
      <c r="AJ486" s="16"/>
      <c r="AK486" s="16"/>
      <c r="AL486" s="16"/>
      <c r="AM486" s="16"/>
      <c r="AN486" s="16">
        <v>750</v>
      </c>
      <c r="AO486" s="16"/>
      <c r="AP486" s="16"/>
      <c r="AQ486" s="16"/>
      <c r="AR486" s="16"/>
    </row>
    <row r="487" spans="1:44" ht="51" customHeight="1">
      <c r="A487" s="1" t="s">
        <v>584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0" t="s">
        <v>583</v>
      </c>
      <c r="Q487" s="14"/>
      <c r="R487" s="1"/>
      <c r="S487" s="1"/>
      <c r="T487" s="16">
        <v>493.6</v>
      </c>
      <c r="U487" s="16"/>
      <c r="V487" s="16">
        <v>493.6</v>
      </c>
      <c r="W487" s="16"/>
      <c r="X487" s="16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6">
        <v>493.6</v>
      </c>
      <c r="AJ487" s="16"/>
      <c r="AK487" s="16">
        <v>493.6</v>
      </c>
      <c r="AL487" s="16"/>
      <c r="AM487" s="16"/>
      <c r="AN487" s="16">
        <v>493.6</v>
      </c>
      <c r="AO487" s="16"/>
      <c r="AP487" s="16">
        <v>493.6</v>
      </c>
      <c r="AQ487" s="16"/>
      <c r="AR487" s="16"/>
    </row>
    <row r="488" spans="1:44" ht="33.75" customHeight="1">
      <c r="A488" s="1" t="s">
        <v>584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0" t="s">
        <v>175</v>
      </c>
      <c r="Q488" s="14" t="s">
        <v>176</v>
      </c>
      <c r="R488" s="1"/>
      <c r="S488" s="1"/>
      <c r="T488" s="16">
        <v>493.6</v>
      </c>
      <c r="U488" s="16"/>
      <c r="V488" s="16">
        <v>493.6</v>
      </c>
      <c r="W488" s="16"/>
      <c r="X488" s="16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6">
        <v>493.6</v>
      </c>
      <c r="AJ488" s="16"/>
      <c r="AK488" s="16">
        <v>493.6</v>
      </c>
      <c r="AL488" s="16"/>
      <c r="AM488" s="16"/>
      <c r="AN488" s="16">
        <v>493.6</v>
      </c>
      <c r="AO488" s="16"/>
      <c r="AP488" s="16">
        <v>493.6</v>
      </c>
      <c r="AQ488" s="16"/>
      <c r="AR488" s="16"/>
    </row>
    <row r="489" spans="1:44" ht="33.75" customHeight="1">
      <c r="A489" s="1" t="s">
        <v>586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0" t="s">
        <v>585</v>
      </c>
      <c r="Q489" s="14"/>
      <c r="R489" s="1"/>
      <c r="S489" s="1"/>
      <c r="T489" s="16">
        <v>673.5</v>
      </c>
      <c r="U489" s="16"/>
      <c r="V489" s="16">
        <v>503.5</v>
      </c>
      <c r="W489" s="16">
        <v>170</v>
      </c>
      <c r="X489" s="16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</row>
    <row r="490" spans="1:44" ht="33.75" customHeight="1">
      <c r="A490" s="1" t="s">
        <v>586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0" t="s">
        <v>175</v>
      </c>
      <c r="Q490" s="14" t="s">
        <v>176</v>
      </c>
      <c r="R490" s="1"/>
      <c r="S490" s="1"/>
      <c r="T490" s="16">
        <v>673.5</v>
      </c>
      <c r="U490" s="16"/>
      <c r="V490" s="16">
        <v>503.5</v>
      </c>
      <c r="W490" s="16">
        <v>170</v>
      </c>
      <c r="X490" s="16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</row>
    <row r="491" spans="1:44" ht="33.75" customHeight="1">
      <c r="A491" s="1" t="s">
        <v>588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0" t="s">
        <v>587</v>
      </c>
      <c r="Q491" s="14"/>
      <c r="R491" s="1"/>
      <c r="S491" s="1"/>
      <c r="T491" s="16">
        <v>13057.08</v>
      </c>
      <c r="U491" s="16">
        <v>6672.17</v>
      </c>
      <c r="V491" s="16">
        <v>2467.79</v>
      </c>
      <c r="W491" s="16">
        <v>3917.12</v>
      </c>
      <c r="X491" s="16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6">
        <v>9368.74</v>
      </c>
      <c r="AJ491" s="16">
        <v>4787.42</v>
      </c>
      <c r="AK491" s="16">
        <v>1770.69</v>
      </c>
      <c r="AL491" s="16">
        <v>2810.62</v>
      </c>
      <c r="AM491" s="16"/>
      <c r="AN491" s="16">
        <v>9118.88</v>
      </c>
      <c r="AO491" s="16">
        <v>4787.41</v>
      </c>
      <c r="AP491" s="16">
        <v>1595.8</v>
      </c>
      <c r="AQ491" s="16">
        <v>2735.66</v>
      </c>
      <c r="AR491" s="16"/>
    </row>
    <row r="492" spans="1:44" ht="33.75" customHeight="1">
      <c r="A492" s="1" t="s">
        <v>590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0" t="s">
        <v>589</v>
      </c>
      <c r="Q492" s="14"/>
      <c r="R492" s="1"/>
      <c r="S492" s="1"/>
      <c r="T492" s="16">
        <v>13057.08</v>
      </c>
      <c r="U492" s="16">
        <v>6672.17</v>
      </c>
      <c r="V492" s="16">
        <v>2467.79</v>
      </c>
      <c r="W492" s="16">
        <v>3917.12</v>
      </c>
      <c r="X492" s="16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6">
        <v>9368.74</v>
      </c>
      <c r="AJ492" s="16">
        <v>4787.42</v>
      </c>
      <c r="AK492" s="16">
        <v>1770.69</v>
      </c>
      <c r="AL492" s="16">
        <v>2810.62</v>
      </c>
      <c r="AM492" s="16"/>
      <c r="AN492" s="16">
        <v>9118.88</v>
      </c>
      <c r="AO492" s="16">
        <v>4787.41</v>
      </c>
      <c r="AP492" s="16">
        <v>1595.8</v>
      </c>
      <c r="AQ492" s="16">
        <v>2735.66</v>
      </c>
      <c r="AR492" s="16"/>
    </row>
    <row r="493" spans="1:44" ht="33.75" customHeight="1">
      <c r="A493" s="1" t="s">
        <v>590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0" t="s">
        <v>175</v>
      </c>
      <c r="Q493" s="14" t="s">
        <v>176</v>
      </c>
      <c r="R493" s="1"/>
      <c r="S493" s="1"/>
      <c r="T493" s="16">
        <v>13057.08</v>
      </c>
      <c r="U493" s="16">
        <v>6672.17</v>
      </c>
      <c r="V493" s="16">
        <v>2467.79</v>
      </c>
      <c r="W493" s="16">
        <v>3917.12</v>
      </c>
      <c r="X493" s="16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6">
        <v>9368.74</v>
      </c>
      <c r="AJ493" s="16">
        <v>4787.42</v>
      </c>
      <c r="AK493" s="16">
        <v>1770.69</v>
      </c>
      <c r="AL493" s="16">
        <v>2810.62</v>
      </c>
      <c r="AM493" s="16"/>
      <c r="AN493" s="16">
        <v>9118.88</v>
      </c>
      <c r="AO493" s="16">
        <v>4787.41</v>
      </c>
      <c r="AP493" s="16">
        <v>1595.8</v>
      </c>
      <c r="AQ493" s="16">
        <v>2735.66</v>
      </c>
      <c r="AR493" s="16"/>
    </row>
    <row r="494" spans="1:44" ht="51" customHeight="1">
      <c r="A494" s="1" t="s">
        <v>591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0" t="s">
        <v>68</v>
      </c>
      <c r="Q494" s="14"/>
      <c r="R494" s="1"/>
      <c r="S494" s="1"/>
      <c r="T494" s="16">
        <v>3960.91</v>
      </c>
      <c r="U494" s="16"/>
      <c r="V494" s="16">
        <v>1980.46</v>
      </c>
      <c r="W494" s="16">
        <v>1980.46</v>
      </c>
      <c r="X494" s="16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</row>
    <row r="495" spans="1:44" ht="33.75" customHeight="1">
      <c r="A495" s="1" t="s">
        <v>592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0" t="s">
        <v>222</v>
      </c>
      <c r="Q495" s="14"/>
      <c r="R495" s="1"/>
      <c r="S495" s="1"/>
      <c r="T495" s="16">
        <v>3960.91</v>
      </c>
      <c r="U495" s="16"/>
      <c r="V495" s="16">
        <v>1980.46</v>
      </c>
      <c r="W495" s="16">
        <v>1980.46</v>
      </c>
      <c r="X495" s="16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</row>
    <row r="496" spans="1:44" ht="33.75" customHeight="1">
      <c r="A496" s="1" t="s">
        <v>592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0" t="s">
        <v>175</v>
      </c>
      <c r="Q496" s="14" t="s">
        <v>176</v>
      </c>
      <c r="R496" s="1"/>
      <c r="S496" s="1"/>
      <c r="T496" s="16">
        <v>3960.91</v>
      </c>
      <c r="U496" s="16"/>
      <c r="V496" s="16">
        <v>1980.46</v>
      </c>
      <c r="W496" s="16">
        <v>1980.46</v>
      </c>
      <c r="X496" s="16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</row>
    <row r="497" spans="1:44" ht="33.75" customHeight="1">
      <c r="A497" s="1" t="s">
        <v>593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0" t="s">
        <v>332</v>
      </c>
      <c r="Q497" s="14"/>
      <c r="R497" s="1"/>
      <c r="S497" s="1"/>
      <c r="T497" s="16">
        <v>12575.6</v>
      </c>
      <c r="U497" s="16"/>
      <c r="V497" s="16"/>
      <c r="W497" s="16"/>
      <c r="X497" s="16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6">
        <v>5200</v>
      </c>
      <c r="AJ497" s="16"/>
      <c r="AK497" s="16"/>
      <c r="AL497" s="16"/>
      <c r="AM497" s="16"/>
      <c r="AN497" s="16">
        <v>5219.1</v>
      </c>
      <c r="AO497" s="16"/>
      <c r="AP497" s="16"/>
      <c r="AQ497" s="16"/>
      <c r="AR497" s="16"/>
    </row>
    <row r="498" spans="1:44" ht="33.75" customHeight="1">
      <c r="A498" s="1" t="s">
        <v>594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0" t="s">
        <v>361</v>
      </c>
      <c r="Q498" s="14"/>
      <c r="R498" s="1"/>
      <c r="S498" s="1"/>
      <c r="T498" s="16">
        <v>600</v>
      </c>
      <c r="U498" s="16"/>
      <c r="V498" s="16"/>
      <c r="W498" s="16"/>
      <c r="X498" s="16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6">
        <v>700</v>
      </c>
      <c r="AJ498" s="16"/>
      <c r="AK498" s="16"/>
      <c r="AL498" s="16"/>
      <c r="AM498" s="16"/>
      <c r="AN498" s="16">
        <v>700</v>
      </c>
      <c r="AO498" s="16"/>
      <c r="AP498" s="16"/>
      <c r="AQ498" s="16"/>
      <c r="AR498" s="16"/>
    </row>
    <row r="499" spans="1:44" ht="33.75" customHeight="1">
      <c r="A499" s="1" t="s">
        <v>596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0" t="s">
        <v>595</v>
      </c>
      <c r="Q499" s="14"/>
      <c r="R499" s="1"/>
      <c r="S499" s="1"/>
      <c r="T499" s="16">
        <v>200</v>
      </c>
      <c r="U499" s="16"/>
      <c r="V499" s="16"/>
      <c r="W499" s="16"/>
      <c r="X499" s="16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6">
        <v>200</v>
      </c>
      <c r="AJ499" s="16"/>
      <c r="AK499" s="16"/>
      <c r="AL499" s="16"/>
      <c r="AM499" s="16"/>
      <c r="AN499" s="16">
        <v>200</v>
      </c>
      <c r="AO499" s="16"/>
      <c r="AP499" s="16"/>
      <c r="AQ499" s="16"/>
      <c r="AR499" s="16"/>
    </row>
    <row r="500" spans="1:44" ht="33.75" customHeight="1">
      <c r="A500" s="1" t="s">
        <v>596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0" t="s">
        <v>49</v>
      </c>
      <c r="Q500" s="14" t="s">
        <v>50</v>
      </c>
      <c r="R500" s="1"/>
      <c r="S500" s="1"/>
      <c r="T500" s="16">
        <v>200</v>
      </c>
      <c r="U500" s="16"/>
      <c r="V500" s="16"/>
      <c r="W500" s="16"/>
      <c r="X500" s="16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6">
        <v>200</v>
      </c>
      <c r="AJ500" s="16"/>
      <c r="AK500" s="16"/>
      <c r="AL500" s="16"/>
      <c r="AM500" s="16"/>
      <c r="AN500" s="16">
        <v>200</v>
      </c>
      <c r="AO500" s="16"/>
      <c r="AP500" s="16"/>
      <c r="AQ500" s="16"/>
      <c r="AR500" s="16"/>
    </row>
    <row r="501" spans="1:44" ht="33.75" customHeight="1">
      <c r="A501" s="1" t="s">
        <v>598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0" t="s">
        <v>597</v>
      </c>
      <c r="Q501" s="14"/>
      <c r="R501" s="1"/>
      <c r="S501" s="1"/>
      <c r="T501" s="16">
        <v>400</v>
      </c>
      <c r="U501" s="16"/>
      <c r="V501" s="16"/>
      <c r="W501" s="16"/>
      <c r="X501" s="16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6">
        <v>500</v>
      </c>
      <c r="AJ501" s="16"/>
      <c r="AK501" s="16"/>
      <c r="AL501" s="16"/>
      <c r="AM501" s="16"/>
      <c r="AN501" s="16">
        <v>500</v>
      </c>
      <c r="AO501" s="16"/>
      <c r="AP501" s="16"/>
      <c r="AQ501" s="16"/>
      <c r="AR501" s="16"/>
    </row>
    <row r="502" spans="1:44" ht="33.75" customHeight="1">
      <c r="A502" s="1" t="s">
        <v>598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0" t="s">
        <v>49</v>
      </c>
      <c r="Q502" s="14" t="s">
        <v>50</v>
      </c>
      <c r="R502" s="1"/>
      <c r="S502" s="1"/>
      <c r="T502" s="16">
        <v>400</v>
      </c>
      <c r="U502" s="16"/>
      <c r="V502" s="16"/>
      <c r="W502" s="16"/>
      <c r="X502" s="16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6">
        <v>500</v>
      </c>
      <c r="AJ502" s="16"/>
      <c r="AK502" s="16"/>
      <c r="AL502" s="16"/>
      <c r="AM502" s="16"/>
      <c r="AN502" s="16">
        <v>500</v>
      </c>
      <c r="AO502" s="16"/>
      <c r="AP502" s="16"/>
      <c r="AQ502" s="16"/>
      <c r="AR502" s="16"/>
    </row>
    <row r="503" spans="1:44" ht="33.75" customHeight="1">
      <c r="A503" s="1" t="s">
        <v>600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0" t="s">
        <v>599</v>
      </c>
      <c r="Q503" s="14"/>
      <c r="R503" s="1"/>
      <c r="S503" s="1"/>
      <c r="T503" s="16">
        <v>11975.6</v>
      </c>
      <c r="U503" s="16"/>
      <c r="V503" s="16"/>
      <c r="W503" s="16"/>
      <c r="X503" s="16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6">
        <v>4500</v>
      </c>
      <c r="AJ503" s="16"/>
      <c r="AK503" s="16"/>
      <c r="AL503" s="16"/>
      <c r="AM503" s="16"/>
      <c r="AN503" s="16">
        <v>4519.1</v>
      </c>
      <c r="AO503" s="16"/>
      <c r="AP503" s="16"/>
      <c r="AQ503" s="16"/>
      <c r="AR503" s="16"/>
    </row>
    <row r="504" spans="1:44" ht="33.75" customHeight="1">
      <c r="A504" s="1" t="s">
        <v>602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0" t="s">
        <v>601</v>
      </c>
      <c r="Q504" s="14"/>
      <c r="R504" s="1"/>
      <c r="S504" s="1"/>
      <c r="T504" s="16">
        <v>11975.6</v>
      </c>
      <c r="U504" s="16"/>
      <c r="V504" s="16"/>
      <c r="W504" s="16"/>
      <c r="X504" s="16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6">
        <v>4500</v>
      </c>
      <c r="AJ504" s="16"/>
      <c r="AK504" s="16"/>
      <c r="AL504" s="16"/>
      <c r="AM504" s="16"/>
      <c r="AN504" s="16">
        <v>4519.1</v>
      </c>
      <c r="AO504" s="16"/>
      <c r="AP504" s="16"/>
      <c r="AQ504" s="16"/>
      <c r="AR504" s="16"/>
    </row>
    <row r="505" spans="1:44" ht="33.75" customHeight="1">
      <c r="A505" s="1" t="s">
        <v>602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0" t="s">
        <v>175</v>
      </c>
      <c r="Q505" s="14" t="s">
        <v>176</v>
      </c>
      <c r="R505" s="1"/>
      <c r="S505" s="1"/>
      <c r="T505" s="16">
        <v>1138.28</v>
      </c>
      <c r="U505" s="16"/>
      <c r="V505" s="16"/>
      <c r="W505" s="16"/>
      <c r="X505" s="16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6">
        <v>3500</v>
      </c>
      <c r="AJ505" s="16"/>
      <c r="AK505" s="16"/>
      <c r="AL505" s="16"/>
      <c r="AM505" s="16"/>
      <c r="AN505" s="16">
        <v>3519.1</v>
      </c>
      <c r="AO505" s="16"/>
      <c r="AP505" s="16"/>
      <c r="AQ505" s="16"/>
      <c r="AR505" s="16"/>
    </row>
    <row r="506" spans="1:44" ht="33.75" customHeight="1">
      <c r="A506" s="1" t="s">
        <v>602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0" t="s">
        <v>107</v>
      </c>
      <c r="Q506" s="14" t="s">
        <v>108</v>
      </c>
      <c r="R506" s="1"/>
      <c r="S506" s="1"/>
      <c r="T506" s="16">
        <v>10837.31</v>
      </c>
      <c r="U506" s="16"/>
      <c r="V506" s="16"/>
      <c r="W506" s="16"/>
      <c r="X506" s="16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6">
        <v>1000</v>
      </c>
      <c r="AJ506" s="16"/>
      <c r="AK506" s="16"/>
      <c r="AL506" s="16"/>
      <c r="AM506" s="16"/>
      <c r="AN506" s="16">
        <v>1000</v>
      </c>
      <c r="AO506" s="16"/>
      <c r="AP506" s="16"/>
      <c r="AQ506" s="16"/>
      <c r="AR506" s="16"/>
    </row>
    <row r="507" spans="1:44" ht="33.75" customHeight="1">
      <c r="A507" s="1" t="s">
        <v>603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0" t="s">
        <v>385</v>
      </c>
      <c r="Q507" s="14"/>
      <c r="R507" s="1"/>
      <c r="S507" s="1"/>
      <c r="T507" s="16">
        <v>10587.2</v>
      </c>
      <c r="U507" s="16"/>
      <c r="V507" s="16"/>
      <c r="W507" s="16"/>
      <c r="X507" s="16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6">
        <v>10060.4</v>
      </c>
      <c r="AJ507" s="16"/>
      <c r="AK507" s="16"/>
      <c r="AL507" s="16"/>
      <c r="AM507" s="16"/>
      <c r="AN507" s="16">
        <v>10060.4</v>
      </c>
      <c r="AO507" s="16"/>
      <c r="AP507" s="16"/>
      <c r="AQ507" s="16"/>
      <c r="AR507" s="16"/>
    </row>
    <row r="508" spans="1:44" ht="33.75" customHeight="1">
      <c r="A508" s="1" t="s">
        <v>605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0" t="s">
        <v>604</v>
      </c>
      <c r="Q508" s="14"/>
      <c r="R508" s="1"/>
      <c r="S508" s="1"/>
      <c r="T508" s="16">
        <v>10587.2</v>
      </c>
      <c r="U508" s="16"/>
      <c r="V508" s="16"/>
      <c r="W508" s="16"/>
      <c r="X508" s="16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6">
        <v>10060.4</v>
      </c>
      <c r="AJ508" s="16"/>
      <c r="AK508" s="16"/>
      <c r="AL508" s="16"/>
      <c r="AM508" s="16"/>
      <c r="AN508" s="16">
        <v>10060.4</v>
      </c>
      <c r="AO508" s="16"/>
      <c r="AP508" s="16"/>
      <c r="AQ508" s="16"/>
      <c r="AR508" s="16"/>
    </row>
    <row r="509" spans="1:44" ht="33.75" customHeight="1">
      <c r="A509" s="1" t="s">
        <v>606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0" t="s">
        <v>47</v>
      </c>
      <c r="Q509" s="14"/>
      <c r="R509" s="1"/>
      <c r="S509" s="1"/>
      <c r="T509" s="16">
        <v>10587.2</v>
      </c>
      <c r="U509" s="16"/>
      <c r="V509" s="16"/>
      <c r="W509" s="16"/>
      <c r="X509" s="16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6">
        <v>10060.4</v>
      </c>
      <c r="AJ509" s="16"/>
      <c r="AK509" s="16"/>
      <c r="AL509" s="16"/>
      <c r="AM509" s="16"/>
      <c r="AN509" s="16">
        <v>10060.4</v>
      </c>
      <c r="AO509" s="16"/>
      <c r="AP509" s="16"/>
      <c r="AQ509" s="16"/>
      <c r="AR509" s="16"/>
    </row>
    <row r="510" spans="1:44" ht="33.75" customHeight="1">
      <c r="A510" s="1" t="s">
        <v>606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0" t="s">
        <v>49</v>
      </c>
      <c r="Q510" s="14" t="s">
        <v>50</v>
      </c>
      <c r="R510" s="1"/>
      <c r="S510" s="1"/>
      <c r="T510" s="16">
        <v>10587.2</v>
      </c>
      <c r="U510" s="16"/>
      <c r="V510" s="16"/>
      <c r="W510" s="16"/>
      <c r="X510" s="16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6">
        <v>10060.4</v>
      </c>
      <c r="AJ510" s="16"/>
      <c r="AK510" s="16"/>
      <c r="AL510" s="16"/>
      <c r="AM510" s="16"/>
      <c r="AN510" s="16">
        <v>10060.4</v>
      </c>
      <c r="AO510" s="16"/>
      <c r="AP510" s="16"/>
      <c r="AQ510" s="16"/>
      <c r="AR510" s="16"/>
    </row>
    <row r="511" spans="1:44" ht="33.75" customHeight="1">
      <c r="A511" s="1" t="s">
        <v>608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0" t="s">
        <v>607</v>
      </c>
      <c r="Q511" s="14"/>
      <c r="R511" s="1"/>
      <c r="S511" s="1"/>
      <c r="T511" s="16">
        <v>10778.41</v>
      </c>
      <c r="U511" s="16">
        <v>1814.36</v>
      </c>
      <c r="V511" s="16">
        <v>2963.35</v>
      </c>
      <c r="W511" s="16">
        <v>600</v>
      </c>
      <c r="X511" s="16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6">
        <v>11253.05</v>
      </c>
      <c r="AJ511" s="16"/>
      <c r="AK511" s="16">
        <v>5440.05</v>
      </c>
      <c r="AL511" s="16">
        <v>500</v>
      </c>
      <c r="AM511" s="16"/>
      <c r="AN511" s="16">
        <v>14283.83</v>
      </c>
      <c r="AO511" s="16"/>
      <c r="AP511" s="16">
        <v>8470.83</v>
      </c>
      <c r="AQ511" s="16">
        <v>500</v>
      </c>
      <c r="AR511" s="16"/>
    </row>
    <row r="512" spans="1:44" ht="33.75" customHeight="1">
      <c r="A512" s="1" t="s">
        <v>610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0" t="s">
        <v>609</v>
      </c>
      <c r="Q512" s="14"/>
      <c r="R512" s="1"/>
      <c r="S512" s="1"/>
      <c r="T512" s="16">
        <v>5046.5</v>
      </c>
      <c r="U512" s="16"/>
      <c r="V512" s="16"/>
      <c r="W512" s="16"/>
      <c r="X512" s="16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6">
        <v>4733</v>
      </c>
      <c r="AJ512" s="16"/>
      <c r="AK512" s="16"/>
      <c r="AL512" s="16"/>
      <c r="AM512" s="16"/>
      <c r="AN512" s="16">
        <v>4733</v>
      </c>
      <c r="AO512" s="16"/>
      <c r="AP512" s="16"/>
      <c r="AQ512" s="16"/>
      <c r="AR512" s="16"/>
    </row>
    <row r="513" spans="1:44" ht="33.75" customHeight="1">
      <c r="A513" s="1" t="s">
        <v>612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0" t="s">
        <v>611</v>
      </c>
      <c r="Q513" s="14"/>
      <c r="R513" s="1"/>
      <c r="S513" s="1"/>
      <c r="T513" s="16">
        <v>4786.5</v>
      </c>
      <c r="U513" s="16"/>
      <c r="V513" s="16"/>
      <c r="W513" s="16"/>
      <c r="X513" s="16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6">
        <v>4723</v>
      </c>
      <c r="AJ513" s="16"/>
      <c r="AK513" s="16"/>
      <c r="AL513" s="16"/>
      <c r="AM513" s="16"/>
      <c r="AN513" s="16">
        <v>4723</v>
      </c>
      <c r="AO513" s="16"/>
      <c r="AP513" s="16"/>
      <c r="AQ513" s="16"/>
      <c r="AR513" s="16"/>
    </row>
    <row r="514" spans="1:44" ht="33.75" customHeight="1">
      <c r="A514" s="1" t="s">
        <v>613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0" t="s">
        <v>47</v>
      </c>
      <c r="Q514" s="14"/>
      <c r="R514" s="1"/>
      <c r="S514" s="1"/>
      <c r="T514" s="16">
        <v>4786.5</v>
      </c>
      <c r="U514" s="16"/>
      <c r="V514" s="16"/>
      <c r="W514" s="16"/>
      <c r="X514" s="16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6">
        <v>4723</v>
      </c>
      <c r="AJ514" s="16"/>
      <c r="AK514" s="16"/>
      <c r="AL514" s="16"/>
      <c r="AM514" s="16"/>
      <c r="AN514" s="16">
        <v>4723</v>
      </c>
      <c r="AO514" s="16"/>
      <c r="AP514" s="16"/>
      <c r="AQ514" s="16"/>
      <c r="AR514" s="16"/>
    </row>
    <row r="515" spans="1:44" ht="33.75" customHeight="1">
      <c r="A515" s="1" t="s">
        <v>613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0" t="s">
        <v>49</v>
      </c>
      <c r="Q515" s="14" t="s">
        <v>50</v>
      </c>
      <c r="R515" s="1"/>
      <c r="S515" s="1"/>
      <c r="T515" s="16">
        <v>4786.5</v>
      </c>
      <c r="U515" s="16"/>
      <c r="V515" s="16"/>
      <c r="W515" s="16"/>
      <c r="X515" s="16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6">
        <v>4723</v>
      </c>
      <c r="AJ515" s="16"/>
      <c r="AK515" s="16"/>
      <c r="AL515" s="16"/>
      <c r="AM515" s="16"/>
      <c r="AN515" s="16">
        <v>4723</v>
      </c>
      <c r="AO515" s="16"/>
      <c r="AP515" s="16"/>
      <c r="AQ515" s="16"/>
      <c r="AR515" s="16"/>
    </row>
    <row r="516" spans="1:44" ht="33.75" customHeight="1">
      <c r="A516" s="1" t="s">
        <v>615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0" t="s">
        <v>614</v>
      </c>
      <c r="Q516" s="14"/>
      <c r="R516" s="1"/>
      <c r="S516" s="1"/>
      <c r="T516" s="16">
        <v>260</v>
      </c>
      <c r="U516" s="16"/>
      <c r="V516" s="16"/>
      <c r="W516" s="16"/>
      <c r="X516" s="16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</row>
    <row r="517" spans="1:44" ht="33.75" customHeight="1">
      <c r="A517" s="1" t="s">
        <v>617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0" t="s">
        <v>616</v>
      </c>
      <c r="Q517" s="14"/>
      <c r="R517" s="1"/>
      <c r="S517" s="1"/>
      <c r="T517" s="16">
        <v>260</v>
      </c>
      <c r="U517" s="16"/>
      <c r="V517" s="16"/>
      <c r="W517" s="16"/>
      <c r="X517" s="16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</row>
    <row r="518" spans="1:44" ht="33.75" customHeight="1">
      <c r="A518" s="1" t="s">
        <v>617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0" t="s">
        <v>49</v>
      </c>
      <c r="Q518" s="14" t="s">
        <v>50</v>
      </c>
      <c r="R518" s="1"/>
      <c r="S518" s="1"/>
      <c r="T518" s="16">
        <v>260</v>
      </c>
      <c r="U518" s="16"/>
      <c r="V518" s="16"/>
      <c r="W518" s="16"/>
      <c r="X518" s="16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</row>
    <row r="519" spans="1:44" ht="51" customHeight="1">
      <c r="A519" s="1" t="s">
        <v>618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0" t="s">
        <v>208</v>
      </c>
      <c r="Q519" s="14"/>
      <c r="R519" s="1"/>
      <c r="S519" s="1"/>
      <c r="T519" s="16"/>
      <c r="U519" s="16"/>
      <c r="V519" s="16"/>
      <c r="W519" s="16"/>
      <c r="X519" s="16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6">
        <v>10</v>
      </c>
      <c r="AJ519" s="16"/>
      <c r="AK519" s="16"/>
      <c r="AL519" s="16"/>
      <c r="AM519" s="16"/>
      <c r="AN519" s="16">
        <v>10</v>
      </c>
      <c r="AO519" s="16"/>
      <c r="AP519" s="16"/>
      <c r="AQ519" s="16"/>
      <c r="AR519" s="16"/>
    </row>
    <row r="520" spans="1:44" ht="33.75" customHeight="1">
      <c r="A520" s="1" t="s">
        <v>620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0" t="s">
        <v>619</v>
      </c>
      <c r="Q520" s="14"/>
      <c r="R520" s="1"/>
      <c r="S520" s="1"/>
      <c r="T520" s="16"/>
      <c r="U520" s="16"/>
      <c r="V520" s="16"/>
      <c r="W520" s="16"/>
      <c r="X520" s="16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6">
        <v>10</v>
      </c>
      <c r="AJ520" s="16"/>
      <c r="AK520" s="16"/>
      <c r="AL520" s="16"/>
      <c r="AM520" s="16"/>
      <c r="AN520" s="16">
        <v>10</v>
      </c>
      <c r="AO520" s="16"/>
      <c r="AP520" s="16"/>
      <c r="AQ520" s="16"/>
      <c r="AR520" s="16"/>
    </row>
    <row r="521" spans="1:44" ht="33.75" customHeight="1">
      <c r="A521" s="1" t="s">
        <v>620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0" t="s">
        <v>49</v>
      </c>
      <c r="Q521" s="14" t="s">
        <v>50</v>
      </c>
      <c r="R521" s="1"/>
      <c r="S521" s="1"/>
      <c r="T521" s="16"/>
      <c r="U521" s="16"/>
      <c r="V521" s="16"/>
      <c r="W521" s="16"/>
      <c r="X521" s="16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6">
        <v>10</v>
      </c>
      <c r="AJ521" s="16"/>
      <c r="AK521" s="16"/>
      <c r="AL521" s="16"/>
      <c r="AM521" s="16"/>
      <c r="AN521" s="16">
        <v>10</v>
      </c>
      <c r="AO521" s="16"/>
      <c r="AP521" s="16"/>
      <c r="AQ521" s="16"/>
      <c r="AR521" s="16"/>
    </row>
    <row r="522" spans="1:44" ht="33.75" customHeight="1">
      <c r="A522" s="1" t="s">
        <v>622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0" t="s">
        <v>621</v>
      </c>
      <c r="Q522" s="14"/>
      <c r="R522" s="1"/>
      <c r="S522" s="1"/>
      <c r="T522" s="16">
        <v>354.2</v>
      </c>
      <c r="U522" s="16"/>
      <c r="V522" s="16"/>
      <c r="W522" s="16"/>
      <c r="X522" s="16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6">
        <v>570</v>
      </c>
      <c r="AJ522" s="16"/>
      <c r="AK522" s="16"/>
      <c r="AL522" s="16"/>
      <c r="AM522" s="16"/>
      <c r="AN522" s="16">
        <v>570</v>
      </c>
      <c r="AO522" s="16"/>
      <c r="AP522" s="16"/>
      <c r="AQ522" s="16"/>
      <c r="AR522" s="16"/>
    </row>
    <row r="523" spans="1:44" ht="33.75" customHeight="1">
      <c r="A523" s="1" t="s">
        <v>624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0" t="s">
        <v>623</v>
      </c>
      <c r="Q523" s="14"/>
      <c r="R523" s="1"/>
      <c r="S523" s="1"/>
      <c r="T523" s="16">
        <v>33</v>
      </c>
      <c r="U523" s="16"/>
      <c r="V523" s="16"/>
      <c r="W523" s="16"/>
      <c r="X523" s="16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6">
        <v>40</v>
      </c>
      <c r="AJ523" s="16"/>
      <c r="AK523" s="16"/>
      <c r="AL523" s="16"/>
      <c r="AM523" s="16"/>
      <c r="AN523" s="16">
        <v>40</v>
      </c>
      <c r="AO523" s="16"/>
      <c r="AP523" s="16"/>
      <c r="AQ523" s="16"/>
      <c r="AR523" s="16"/>
    </row>
    <row r="524" spans="1:44" ht="33.75" customHeight="1">
      <c r="A524" s="1" t="s">
        <v>626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0" t="s">
        <v>625</v>
      </c>
      <c r="Q524" s="14"/>
      <c r="R524" s="1"/>
      <c r="S524" s="1"/>
      <c r="T524" s="16">
        <v>23</v>
      </c>
      <c r="U524" s="16"/>
      <c r="V524" s="16"/>
      <c r="W524" s="16"/>
      <c r="X524" s="16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6">
        <v>30</v>
      </c>
      <c r="AJ524" s="16"/>
      <c r="AK524" s="16"/>
      <c r="AL524" s="16"/>
      <c r="AM524" s="16"/>
      <c r="AN524" s="16">
        <v>30</v>
      </c>
      <c r="AO524" s="16"/>
      <c r="AP524" s="16"/>
      <c r="AQ524" s="16"/>
      <c r="AR524" s="16"/>
    </row>
    <row r="525" spans="1:44" ht="33.75" customHeight="1">
      <c r="A525" s="1" t="s">
        <v>626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0" t="s">
        <v>49</v>
      </c>
      <c r="Q525" s="14" t="s">
        <v>50</v>
      </c>
      <c r="R525" s="1"/>
      <c r="S525" s="1"/>
      <c r="T525" s="16">
        <v>23</v>
      </c>
      <c r="U525" s="16"/>
      <c r="V525" s="16"/>
      <c r="W525" s="16"/>
      <c r="X525" s="16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6">
        <v>30</v>
      </c>
      <c r="AJ525" s="16"/>
      <c r="AK525" s="16"/>
      <c r="AL525" s="16"/>
      <c r="AM525" s="16"/>
      <c r="AN525" s="16">
        <v>30</v>
      </c>
      <c r="AO525" s="16"/>
      <c r="AP525" s="16"/>
      <c r="AQ525" s="16"/>
      <c r="AR525" s="16"/>
    </row>
    <row r="526" spans="1:44" ht="33.75" customHeight="1">
      <c r="A526" s="1" t="s">
        <v>628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0" t="s">
        <v>627</v>
      </c>
      <c r="Q526" s="14"/>
      <c r="R526" s="1"/>
      <c r="S526" s="1"/>
      <c r="T526" s="16">
        <v>10</v>
      </c>
      <c r="U526" s="16"/>
      <c r="V526" s="16"/>
      <c r="W526" s="16"/>
      <c r="X526" s="16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6">
        <v>10</v>
      </c>
      <c r="AJ526" s="16"/>
      <c r="AK526" s="16"/>
      <c r="AL526" s="16"/>
      <c r="AM526" s="16"/>
      <c r="AN526" s="16">
        <v>10</v>
      </c>
      <c r="AO526" s="16"/>
      <c r="AP526" s="16"/>
      <c r="AQ526" s="16"/>
      <c r="AR526" s="16"/>
    </row>
    <row r="527" spans="1:44" ht="33.75" customHeight="1">
      <c r="A527" s="1" t="s">
        <v>628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0" t="s">
        <v>49</v>
      </c>
      <c r="Q527" s="14" t="s">
        <v>50</v>
      </c>
      <c r="R527" s="1"/>
      <c r="S527" s="1"/>
      <c r="T527" s="16">
        <v>10</v>
      </c>
      <c r="U527" s="16"/>
      <c r="V527" s="16"/>
      <c r="W527" s="16"/>
      <c r="X527" s="16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6">
        <v>10</v>
      </c>
      <c r="AJ527" s="16"/>
      <c r="AK527" s="16"/>
      <c r="AL527" s="16"/>
      <c r="AM527" s="16"/>
      <c r="AN527" s="16">
        <v>10</v>
      </c>
      <c r="AO527" s="16"/>
      <c r="AP527" s="16"/>
      <c r="AQ527" s="16"/>
      <c r="AR527" s="16"/>
    </row>
    <row r="528" spans="1:44" ht="33.75" customHeight="1">
      <c r="A528" s="1" t="s">
        <v>630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0" t="s">
        <v>629</v>
      </c>
      <c r="Q528" s="14"/>
      <c r="R528" s="1"/>
      <c r="S528" s="1"/>
      <c r="T528" s="16">
        <v>93.5</v>
      </c>
      <c r="U528" s="16"/>
      <c r="V528" s="16"/>
      <c r="W528" s="16"/>
      <c r="X528" s="16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6">
        <v>105</v>
      </c>
      <c r="AJ528" s="16"/>
      <c r="AK528" s="16"/>
      <c r="AL528" s="16"/>
      <c r="AM528" s="16"/>
      <c r="AN528" s="16">
        <v>105</v>
      </c>
      <c r="AO528" s="16"/>
      <c r="AP528" s="16"/>
      <c r="AQ528" s="16"/>
      <c r="AR528" s="16"/>
    </row>
    <row r="529" spans="1:44" ht="33.75" customHeight="1">
      <c r="A529" s="1" t="s">
        <v>632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0" t="s">
        <v>631</v>
      </c>
      <c r="Q529" s="14"/>
      <c r="R529" s="1"/>
      <c r="S529" s="1"/>
      <c r="T529" s="16">
        <v>53.5</v>
      </c>
      <c r="U529" s="16"/>
      <c r="V529" s="16"/>
      <c r="W529" s="16"/>
      <c r="X529" s="16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6">
        <v>55</v>
      </c>
      <c r="AJ529" s="16"/>
      <c r="AK529" s="16"/>
      <c r="AL529" s="16"/>
      <c r="AM529" s="16"/>
      <c r="AN529" s="16">
        <v>55</v>
      </c>
      <c r="AO529" s="16"/>
      <c r="AP529" s="16"/>
      <c r="AQ529" s="16"/>
      <c r="AR529" s="16"/>
    </row>
    <row r="530" spans="1:44" ht="33.75" customHeight="1">
      <c r="A530" s="1" t="s">
        <v>632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0" t="s">
        <v>49</v>
      </c>
      <c r="Q530" s="14" t="s">
        <v>50</v>
      </c>
      <c r="R530" s="1"/>
      <c r="S530" s="1"/>
      <c r="T530" s="16">
        <v>53.5</v>
      </c>
      <c r="U530" s="16"/>
      <c r="V530" s="16"/>
      <c r="W530" s="16"/>
      <c r="X530" s="16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6">
        <v>55</v>
      </c>
      <c r="AJ530" s="16"/>
      <c r="AK530" s="16"/>
      <c r="AL530" s="16"/>
      <c r="AM530" s="16"/>
      <c r="AN530" s="16">
        <v>55</v>
      </c>
      <c r="AO530" s="16"/>
      <c r="AP530" s="16"/>
      <c r="AQ530" s="16"/>
      <c r="AR530" s="16"/>
    </row>
    <row r="531" spans="1:44" ht="33.75" customHeight="1">
      <c r="A531" s="1" t="s">
        <v>634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0" t="s">
        <v>633</v>
      </c>
      <c r="Q531" s="14"/>
      <c r="R531" s="1"/>
      <c r="S531" s="1"/>
      <c r="T531" s="16">
        <v>35</v>
      </c>
      <c r="U531" s="16"/>
      <c r="V531" s="16"/>
      <c r="W531" s="16"/>
      <c r="X531" s="16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6">
        <v>40</v>
      </c>
      <c r="AJ531" s="16"/>
      <c r="AK531" s="16"/>
      <c r="AL531" s="16"/>
      <c r="AM531" s="16"/>
      <c r="AN531" s="16">
        <v>40</v>
      </c>
      <c r="AO531" s="16"/>
      <c r="AP531" s="16"/>
      <c r="AQ531" s="16"/>
      <c r="AR531" s="16"/>
    </row>
    <row r="532" spans="1:44" ht="33.75" customHeight="1">
      <c r="A532" s="1" t="s">
        <v>634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0" t="s">
        <v>49</v>
      </c>
      <c r="Q532" s="14" t="s">
        <v>50</v>
      </c>
      <c r="R532" s="1"/>
      <c r="S532" s="1"/>
      <c r="T532" s="16">
        <v>35</v>
      </c>
      <c r="U532" s="16"/>
      <c r="V532" s="16"/>
      <c r="W532" s="16"/>
      <c r="X532" s="16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6">
        <v>40</v>
      </c>
      <c r="AJ532" s="16"/>
      <c r="AK532" s="16"/>
      <c r="AL532" s="16"/>
      <c r="AM532" s="16"/>
      <c r="AN532" s="16">
        <v>40</v>
      </c>
      <c r="AO532" s="16"/>
      <c r="AP532" s="16"/>
      <c r="AQ532" s="16"/>
      <c r="AR532" s="16"/>
    </row>
    <row r="533" spans="1:44" ht="33.75" customHeight="1">
      <c r="A533" s="1" t="s">
        <v>636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0" t="s">
        <v>635</v>
      </c>
      <c r="Q533" s="14"/>
      <c r="R533" s="1"/>
      <c r="S533" s="1"/>
      <c r="T533" s="16">
        <v>5</v>
      </c>
      <c r="U533" s="16"/>
      <c r="V533" s="16"/>
      <c r="W533" s="16"/>
      <c r="X533" s="16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6">
        <v>10</v>
      </c>
      <c r="AJ533" s="16"/>
      <c r="AK533" s="16"/>
      <c r="AL533" s="16"/>
      <c r="AM533" s="16"/>
      <c r="AN533" s="16">
        <v>10</v>
      </c>
      <c r="AO533" s="16"/>
      <c r="AP533" s="16"/>
      <c r="AQ533" s="16"/>
      <c r="AR533" s="16"/>
    </row>
    <row r="534" spans="1:44" ht="33.75" customHeight="1">
      <c r="A534" s="1" t="s">
        <v>636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0" t="s">
        <v>49</v>
      </c>
      <c r="Q534" s="14" t="s">
        <v>50</v>
      </c>
      <c r="R534" s="1"/>
      <c r="S534" s="1"/>
      <c r="T534" s="16">
        <v>5</v>
      </c>
      <c r="U534" s="16"/>
      <c r="V534" s="16"/>
      <c r="W534" s="16"/>
      <c r="X534" s="16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6">
        <v>10</v>
      </c>
      <c r="AJ534" s="16"/>
      <c r="AK534" s="16"/>
      <c r="AL534" s="16"/>
      <c r="AM534" s="16"/>
      <c r="AN534" s="16">
        <v>10</v>
      </c>
      <c r="AO534" s="16"/>
      <c r="AP534" s="16"/>
      <c r="AQ534" s="16"/>
      <c r="AR534" s="16"/>
    </row>
    <row r="535" spans="1:44" ht="33.75" customHeight="1">
      <c r="A535" s="1" t="s">
        <v>638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0" t="s">
        <v>637</v>
      </c>
      <c r="Q535" s="14"/>
      <c r="R535" s="1"/>
      <c r="S535" s="1"/>
      <c r="T535" s="16">
        <v>227.7</v>
      </c>
      <c r="U535" s="16"/>
      <c r="V535" s="16"/>
      <c r="W535" s="16"/>
      <c r="X535" s="16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6">
        <v>425</v>
      </c>
      <c r="AJ535" s="16"/>
      <c r="AK535" s="16"/>
      <c r="AL535" s="16"/>
      <c r="AM535" s="16"/>
      <c r="AN535" s="16">
        <v>425</v>
      </c>
      <c r="AO535" s="16"/>
      <c r="AP535" s="16"/>
      <c r="AQ535" s="16"/>
      <c r="AR535" s="16"/>
    </row>
    <row r="536" spans="1:44" ht="51" customHeight="1">
      <c r="A536" s="1" t="s">
        <v>640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0" t="s">
        <v>639</v>
      </c>
      <c r="Q536" s="14"/>
      <c r="R536" s="1"/>
      <c r="S536" s="1"/>
      <c r="T536" s="16">
        <v>87.7</v>
      </c>
      <c r="U536" s="16"/>
      <c r="V536" s="16"/>
      <c r="W536" s="16"/>
      <c r="X536" s="16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6">
        <v>100</v>
      </c>
      <c r="AJ536" s="16"/>
      <c r="AK536" s="16"/>
      <c r="AL536" s="16"/>
      <c r="AM536" s="16"/>
      <c r="AN536" s="16">
        <v>100</v>
      </c>
      <c r="AO536" s="16"/>
      <c r="AP536" s="16"/>
      <c r="AQ536" s="16"/>
      <c r="AR536" s="16"/>
    </row>
    <row r="537" spans="1:44" ht="33.75" customHeight="1">
      <c r="A537" s="1" t="s">
        <v>640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0" t="s">
        <v>49</v>
      </c>
      <c r="Q537" s="14" t="s">
        <v>50</v>
      </c>
      <c r="R537" s="1"/>
      <c r="S537" s="1"/>
      <c r="T537" s="16">
        <v>87.7</v>
      </c>
      <c r="U537" s="16"/>
      <c r="V537" s="16"/>
      <c r="W537" s="16"/>
      <c r="X537" s="16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6">
        <v>100</v>
      </c>
      <c r="AJ537" s="16"/>
      <c r="AK537" s="16"/>
      <c r="AL537" s="16"/>
      <c r="AM537" s="16"/>
      <c r="AN537" s="16">
        <v>100</v>
      </c>
      <c r="AO537" s="16"/>
      <c r="AP537" s="16"/>
      <c r="AQ537" s="16"/>
      <c r="AR537" s="16"/>
    </row>
    <row r="538" spans="1:44" ht="33.75" customHeight="1">
      <c r="A538" s="1" t="s">
        <v>642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0" t="s">
        <v>641</v>
      </c>
      <c r="Q538" s="14"/>
      <c r="R538" s="1"/>
      <c r="S538" s="1"/>
      <c r="T538" s="16">
        <v>23</v>
      </c>
      <c r="U538" s="16"/>
      <c r="V538" s="16"/>
      <c r="W538" s="16"/>
      <c r="X538" s="16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6">
        <v>25</v>
      </c>
      <c r="AJ538" s="16"/>
      <c r="AK538" s="16"/>
      <c r="AL538" s="16"/>
      <c r="AM538" s="16"/>
      <c r="AN538" s="16">
        <v>25</v>
      </c>
      <c r="AO538" s="16"/>
      <c r="AP538" s="16"/>
      <c r="AQ538" s="16"/>
      <c r="AR538" s="16"/>
    </row>
    <row r="539" spans="1:44" ht="33.75" customHeight="1">
      <c r="A539" s="1" t="s">
        <v>642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0" t="s">
        <v>49</v>
      </c>
      <c r="Q539" s="14" t="s">
        <v>50</v>
      </c>
      <c r="R539" s="1"/>
      <c r="S539" s="1"/>
      <c r="T539" s="16">
        <v>23</v>
      </c>
      <c r="U539" s="16"/>
      <c r="V539" s="16"/>
      <c r="W539" s="16"/>
      <c r="X539" s="16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6">
        <v>25</v>
      </c>
      <c r="AJ539" s="16"/>
      <c r="AK539" s="16"/>
      <c r="AL539" s="16"/>
      <c r="AM539" s="16"/>
      <c r="AN539" s="16">
        <v>25</v>
      </c>
      <c r="AO539" s="16"/>
      <c r="AP539" s="16"/>
      <c r="AQ539" s="16"/>
      <c r="AR539" s="16"/>
    </row>
    <row r="540" spans="1:44" ht="33.75" customHeight="1">
      <c r="A540" s="1" t="s">
        <v>644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0" t="s">
        <v>643</v>
      </c>
      <c r="Q540" s="14"/>
      <c r="R540" s="1"/>
      <c r="S540" s="1"/>
      <c r="T540" s="16">
        <v>117</v>
      </c>
      <c r="U540" s="16"/>
      <c r="V540" s="16"/>
      <c r="W540" s="16"/>
      <c r="X540" s="16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6">
        <v>300</v>
      </c>
      <c r="AJ540" s="16"/>
      <c r="AK540" s="16"/>
      <c r="AL540" s="16"/>
      <c r="AM540" s="16"/>
      <c r="AN540" s="16">
        <v>300</v>
      </c>
      <c r="AO540" s="16"/>
      <c r="AP540" s="16"/>
      <c r="AQ540" s="16"/>
      <c r="AR540" s="16"/>
    </row>
    <row r="541" spans="1:44" ht="33.75" customHeight="1">
      <c r="A541" s="1" t="s">
        <v>644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0" t="s">
        <v>49</v>
      </c>
      <c r="Q541" s="14" t="s">
        <v>50</v>
      </c>
      <c r="R541" s="1"/>
      <c r="S541" s="1"/>
      <c r="T541" s="16">
        <v>117</v>
      </c>
      <c r="U541" s="16"/>
      <c r="V541" s="16"/>
      <c r="W541" s="16"/>
      <c r="X541" s="16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6">
        <v>300</v>
      </c>
      <c r="AJ541" s="16"/>
      <c r="AK541" s="16"/>
      <c r="AL541" s="16"/>
      <c r="AM541" s="16"/>
      <c r="AN541" s="16">
        <v>300</v>
      </c>
      <c r="AO541" s="16"/>
      <c r="AP541" s="16"/>
      <c r="AQ541" s="16"/>
      <c r="AR541" s="16"/>
    </row>
    <row r="542" spans="1:44" ht="33.75" customHeight="1">
      <c r="A542" s="1" t="s">
        <v>646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0" t="s">
        <v>645</v>
      </c>
      <c r="Q542" s="14"/>
      <c r="R542" s="1"/>
      <c r="S542" s="1"/>
      <c r="T542" s="16">
        <v>5377.71</v>
      </c>
      <c r="U542" s="16">
        <v>1814.36</v>
      </c>
      <c r="V542" s="16">
        <v>2963.35</v>
      </c>
      <c r="W542" s="16">
        <v>600</v>
      </c>
      <c r="X542" s="16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6">
        <v>5940.05</v>
      </c>
      <c r="AJ542" s="16"/>
      <c r="AK542" s="16">
        <v>5440.05</v>
      </c>
      <c r="AL542" s="16">
        <v>500</v>
      </c>
      <c r="AM542" s="16"/>
      <c r="AN542" s="16">
        <v>8970.83</v>
      </c>
      <c r="AO542" s="16"/>
      <c r="AP542" s="16">
        <v>8470.83</v>
      </c>
      <c r="AQ542" s="16">
        <v>500</v>
      </c>
      <c r="AR542" s="16"/>
    </row>
    <row r="543" spans="1:44" ht="33.75" customHeight="1">
      <c r="A543" s="1" t="s">
        <v>648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0" t="s">
        <v>647</v>
      </c>
      <c r="Q543" s="14"/>
      <c r="R543" s="1"/>
      <c r="S543" s="1"/>
      <c r="T543" s="16">
        <v>5377.71</v>
      </c>
      <c r="U543" s="16">
        <v>1814.36</v>
      </c>
      <c r="V543" s="16">
        <v>2963.35</v>
      </c>
      <c r="W543" s="16">
        <v>600</v>
      </c>
      <c r="X543" s="16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6">
        <v>5940.05</v>
      </c>
      <c r="AJ543" s="16"/>
      <c r="AK543" s="16">
        <v>5440.05</v>
      </c>
      <c r="AL543" s="16">
        <v>500</v>
      </c>
      <c r="AM543" s="16"/>
      <c r="AN543" s="16">
        <v>8970.83</v>
      </c>
      <c r="AO543" s="16"/>
      <c r="AP543" s="16">
        <v>8470.83</v>
      </c>
      <c r="AQ543" s="16">
        <v>500</v>
      </c>
      <c r="AR543" s="16"/>
    </row>
    <row r="544" spans="1:44" ht="33.75" customHeight="1">
      <c r="A544" s="1" t="s">
        <v>650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0" t="s">
        <v>649</v>
      </c>
      <c r="Q544" s="14"/>
      <c r="R544" s="1"/>
      <c r="S544" s="1"/>
      <c r="T544" s="16">
        <v>3085.43</v>
      </c>
      <c r="U544" s="16">
        <v>1814.36</v>
      </c>
      <c r="V544" s="16">
        <v>671.07</v>
      </c>
      <c r="W544" s="16">
        <v>600</v>
      </c>
      <c r="X544" s="16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6">
        <v>4014.7</v>
      </c>
      <c r="AJ544" s="16"/>
      <c r="AK544" s="16">
        <v>3514.7</v>
      </c>
      <c r="AL544" s="16">
        <v>500</v>
      </c>
      <c r="AM544" s="16"/>
      <c r="AN544" s="16">
        <v>6733.58</v>
      </c>
      <c r="AO544" s="16"/>
      <c r="AP544" s="16">
        <v>6233.58</v>
      </c>
      <c r="AQ544" s="16">
        <v>500</v>
      </c>
      <c r="AR544" s="16"/>
    </row>
    <row r="545" spans="1:44" ht="33.75" customHeight="1">
      <c r="A545" s="1" t="s">
        <v>650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0" t="s">
        <v>123</v>
      </c>
      <c r="Q545" s="14" t="s">
        <v>124</v>
      </c>
      <c r="R545" s="1"/>
      <c r="S545" s="1"/>
      <c r="T545" s="16">
        <v>3085.43</v>
      </c>
      <c r="U545" s="16">
        <v>1814.36</v>
      </c>
      <c r="V545" s="16">
        <v>671.07</v>
      </c>
      <c r="W545" s="16">
        <v>600</v>
      </c>
      <c r="X545" s="16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6">
        <v>4014.7</v>
      </c>
      <c r="AJ545" s="16"/>
      <c r="AK545" s="16">
        <v>3514.7</v>
      </c>
      <c r="AL545" s="16">
        <v>500</v>
      </c>
      <c r="AM545" s="16"/>
      <c r="AN545" s="16">
        <v>6733.58</v>
      </c>
      <c r="AO545" s="16"/>
      <c r="AP545" s="16">
        <v>6233.58</v>
      </c>
      <c r="AQ545" s="16">
        <v>500</v>
      </c>
      <c r="AR545" s="16"/>
    </row>
    <row r="546" spans="1:44" ht="33.75" customHeight="1">
      <c r="A546" s="1" t="s">
        <v>652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0" t="s">
        <v>651</v>
      </c>
      <c r="Q546" s="14"/>
      <c r="R546" s="1"/>
      <c r="S546" s="1"/>
      <c r="T546" s="16">
        <v>2292.29</v>
      </c>
      <c r="U546" s="16"/>
      <c r="V546" s="16">
        <v>2292.29</v>
      </c>
      <c r="W546" s="16"/>
      <c r="X546" s="16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6">
        <v>1925.35</v>
      </c>
      <c r="AJ546" s="16"/>
      <c r="AK546" s="16">
        <v>1925.35</v>
      </c>
      <c r="AL546" s="16"/>
      <c r="AM546" s="16"/>
      <c r="AN546" s="16">
        <v>2237.25</v>
      </c>
      <c r="AO546" s="16"/>
      <c r="AP546" s="16">
        <v>2237.25</v>
      </c>
      <c r="AQ546" s="16"/>
      <c r="AR546" s="16"/>
    </row>
    <row r="547" spans="1:44" ht="33.75" customHeight="1">
      <c r="A547" s="1" t="s">
        <v>652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0" t="s">
        <v>123</v>
      </c>
      <c r="Q547" s="14" t="s">
        <v>124</v>
      </c>
      <c r="R547" s="1"/>
      <c r="S547" s="1"/>
      <c r="T547" s="16">
        <v>2292.29</v>
      </c>
      <c r="U547" s="16"/>
      <c r="V547" s="16">
        <v>2292.29</v>
      </c>
      <c r="W547" s="16"/>
      <c r="X547" s="16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6">
        <v>1925.35</v>
      </c>
      <c r="AJ547" s="16"/>
      <c r="AK547" s="16">
        <v>1925.35</v>
      </c>
      <c r="AL547" s="16"/>
      <c r="AM547" s="16"/>
      <c r="AN547" s="16">
        <v>2237.25</v>
      </c>
      <c r="AO547" s="16"/>
      <c r="AP547" s="16">
        <v>2237.25</v>
      </c>
      <c r="AQ547" s="16"/>
      <c r="AR547" s="16"/>
    </row>
    <row r="548" spans="1:44" ht="33.75" customHeight="1">
      <c r="A548" s="1" t="s">
        <v>654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0" t="s">
        <v>653</v>
      </c>
      <c r="Q548" s="14"/>
      <c r="R548" s="1"/>
      <c r="S548" s="1"/>
      <c r="T548" s="16"/>
      <c r="U548" s="16"/>
      <c r="V548" s="16"/>
      <c r="W548" s="16"/>
      <c r="X548" s="16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6">
        <v>10</v>
      </c>
      <c r="AJ548" s="16"/>
      <c r="AK548" s="16"/>
      <c r="AL548" s="16"/>
      <c r="AM548" s="16"/>
      <c r="AN548" s="16">
        <v>10</v>
      </c>
      <c r="AO548" s="16"/>
      <c r="AP548" s="16"/>
      <c r="AQ548" s="16"/>
      <c r="AR548" s="16"/>
    </row>
    <row r="549" spans="1:44" ht="33.75" customHeight="1">
      <c r="A549" s="1" t="s">
        <v>656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0" t="s">
        <v>655</v>
      </c>
      <c r="Q549" s="14"/>
      <c r="R549" s="1"/>
      <c r="S549" s="1"/>
      <c r="T549" s="16"/>
      <c r="U549" s="16"/>
      <c r="V549" s="16"/>
      <c r="W549" s="16"/>
      <c r="X549" s="16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6">
        <v>10</v>
      </c>
      <c r="AJ549" s="16"/>
      <c r="AK549" s="16"/>
      <c r="AL549" s="16"/>
      <c r="AM549" s="16"/>
      <c r="AN549" s="16">
        <v>10</v>
      </c>
      <c r="AO549" s="16"/>
      <c r="AP549" s="16"/>
      <c r="AQ549" s="16"/>
      <c r="AR549" s="16"/>
    </row>
    <row r="550" spans="1:44" ht="51" customHeight="1">
      <c r="A550" s="1" t="s">
        <v>658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0" t="s">
        <v>657</v>
      </c>
      <c r="Q550" s="14"/>
      <c r="R550" s="1"/>
      <c r="S550" s="1"/>
      <c r="T550" s="16"/>
      <c r="U550" s="16"/>
      <c r="V550" s="16"/>
      <c r="W550" s="16"/>
      <c r="X550" s="16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6">
        <v>10</v>
      </c>
      <c r="AJ550" s="16"/>
      <c r="AK550" s="16"/>
      <c r="AL550" s="16"/>
      <c r="AM550" s="16"/>
      <c r="AN550" s="16">
        <v>10</v>
      </c>
      <c r="AO550" s="16"/>
      <c r="AP550" s="16"/>
      <c r="AQ550" s="16"/>
      <c r="AR550" s="16"/>
    </row>
    <row r="551" spans="1:44" ht="33.75" customHeight="1">
      <c r="A551" s="1" t="s">
        <v>658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0" t="s">
        <v>123</v>
      </c>
      <c r="Q551" s="14" t="s">
        <v>124</v>
      </c>
      <c r="R551" s="1"/>
      <c r="S551" s="1"/>
      <c r="T551" s="16"/>
      <c r="U551" s="16"/>
      <c r="V551" s="16"/>
      <c r="W551" s="16"/>
      <c r="X551" s="16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6">
        <v>10</v>
      </c>
      <c r="AJ551" s="16"/>
      <c r="AK551" s="16"/>
      <c r="AL551" s="16"/>
      <c r="AM551" s="16"/>
      <c r="AN551" s="16">
        <v>10</v>
      </c>
      <c r="AO551" s="16"/>
      <c r="AP551" s="16"/>
      <c r="AQ551" s="16"/>
      <c r="AR551" s="16"/>
    </row>
    <row r="552" spans="1:46" ht="33.75" customHeight="1">
      <c r="A552" s="1" t="s">
        <v>660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0" t="s">
        <v>659</v>
      </c>
      <c r="Q552" s="14"/>
      <c r="R552" s="1"/>
      <c r="S552" s="1"/>
      <c r="T552" s="16">
        <v>53371.47</v>
      </c>
      <c r="U552" s="16">
        <v>2633</v>
      </c>
      <c r="V552" s="16">
        <v>2084.1</v>
      </c>
      <c r="W552" s="16"/>
      <c r="X552" s="16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6">
        <v>46293.7</v>
      </c>
      <c r="AJ552" s="16">
        <v>2655.7</v>
      </c>
      <c r="AK552" s="16">
        <v>2084.1</v>
      </c>
      <c r="AL552" s="16"/>
      <c r="AM552" s="16"/>
      <c r="AN552" s="16">
        <v>46546.5</v>
      </c>
      <c r="AO552" s="16">
        <v>2908.5</v>
      </c>
      <c r="AP552" s="16">
        <v>2084.1</v>
      </c>
      <c r="AQ552" s="16"/>
      <c r="AR552" s="16"/>
      <c r="AT552" s="106"/>
    </row>
    <row r="553" spans="1:44" ht="33.75" customHeight="1">
      <c r="A553" s="1" t="s">
        <v>662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0" t="s">
        <v>661</v>
      </c>
      <c r="Q553" s="14"/>
      <c r="R553" s="1"/>
      <c r="S553" s="1"/>
      <c r="T553" s="16">
        <v>815.7</v>
      </c>
      <c r="U553" s="16"/>
      <c r="V553" s="16"/>
      <c r="W553" s="16"/>
      <c r="X553" s="16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6">
        <v>815.7</v>
      </c>
      <c r="AJ553" s="16"/>
      <c r="AK553" s="16"/>
      <c r="AL553" s="16"/>
      <c r="AM553" s="16"/>
      <c r="AN553" s="16">
        <v>815.7</v>
      </c>
      <c r="AO553" s="16"/>
      <c r="AP553" s="16"/>
      <c r="AQ553" s="16"/>
      <c r="AR553" s="16"/>
    </row>
    <row r="554" spans="1:44" ht="68.25" customHeight="1">
      <c r="A554" s="1" t="s">
        <v>662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0" t="s">
        <v>187</v>
      </c>
      <c r="Q554" s="14" t="s">
        <v>188</v>
      </c>
      <c r="R554" s="1"/>
      <c r="S554" s="1"/>
      <c r="T554" s="16">
        <v>815.7</v>
      </c>
      <c r="U554" s="16"/>
      <c r="V554" s="16"/>
      <c r="W554" s="16"/>
      <c r="X554" s="16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6">
        <v>815.7</v>
      </c>
      <c r="AJ554" s="16"/>
      <c r="AK554" s="16"/>
      <c r="AL554" s="16"/>
      <c r="AM554" s="16"/>
      <c r="AN554" s="16">
        <v>815.7</v>
      </c>
      <c r="AO554" s="16"/>
      <c r="AP554" s="16"/>
      <c r="AQ554" s="16"/>
      <c r="AR554" s="16"/>
    </row>
    <row r="555" spans="1:44" ht="33.75" customHeight="1">
      <c r="A555" s="1" t="s">
        <v>664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0" t="s">
        <v>663</v>
      </c>
      <c r="Q555" s="14"/>
      <c r="R555" s="1"/>
      <c r="S555" s="1"/>
      <c r="T555" s="16">
        <v>193.6</v>
      </c>
      <c r="U555" s="16"/>
      <c r="V555" s="16"/>
      <c r="W555" s="16"/>
      <c r="X555" s="16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6">
        <v>193.6</v>
      </c>
      <c r="AJ555" s="16"/>
      <c r="AK555" s="16"/>
      <c r="AL555" s="16"/>
      <c r="AM555" s="16"/>
      <c r="AN555" s="16">
        <v>193.6</v>
      </c>
      <c r="AO555" s="16"/>
      <c r="AP555" s="16"/>
      <c r="AQ555" s="16"/>
      <c r="AR555" s="16"/>
    </row>
    <row r="556" spans="1:44" ht="68.25" customHeight="1">
      <c r="A556" s="1" t="s">
        <v>664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0" t="s">
        <v>187</v>
      </c>
      <c r="Q556" s="14" t="s">
        <v>188</v>
      </c>
      <c r="R556" s="1"/>
      <c r="S556" s="1"/>
      <c r="T556" s="16">
        <v>193.6</v>
      </c>
      <c r="U556" s="16"/>
      <c r="V556" s="16"/>
      <c r="W556" s="16"/>
      <c r="X556" s="16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6">
        <v>193.6</v>
      </c>
      <c r="AJ556" s="16"/>
      <c r="AK556" s="16"/>
      <c r="AL556" s="16"/>
      <c r="AM556" s="16"/>
      <c r="AN556" s="16">
        <v>193.6</v>
      </c>
      <c r="AO556" s="16"/>
      <c r="AP556" s="16"/>
      <c r="AQ556" s="16"/>
      <c r="AR556" s="16"/>
    </row>
    <row r="557" spans="1:44" ht="33.75" customHeight="1">
      <c r="A557" s="1" t="s">
        <v>665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0" t="s">
        <v>185</v>
      </c>
      <c r="Q557" s="14"/>
      <c r="R557" s="1"/>
      <c r="S557" s="1"/>
      <c r="T557" s="16">
        <v>35904.92</v>
      </c>
      <c r="U557" s="16"/>
      <c r="V557" s="16"/>
      <c r="W557" s="16"/>
      <c r="X557" s="16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6">
        <v>32908.1</v>
      </c>
      <c r="AJ557" s="16"/>
      <c r="AK557" s="16"/>
      <c r="AL557" s="16"/>
      <c r="AM557" s="16"/>
      <c r="AN557" s="16">
        <v>32908.1</v>
      </c>
      <c r="AO557" s="16"/>
      <c r="AP557" s="16"/>
      <c r="AQ557" s="16"/>
      <c r="AR557" s="16"/>
    </row>
    <row r="558" spans="1:44" ht="68.25" customHeight="1">
      <c r="A558" s="1" t="s">
        <v>665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0" t="s">
        <v>187</v>
      </c>
      <c r="Q558" s="14" t="s">
        <v>188</v>
      </c>
      <c r="R558" s="1"/>
      <c r="S558" s="1"/>
      <c r="T558" s="16">
        <v>27034.11</v>
      </c>
      <c r="U558" s="16"/>
      <c r="V558" s="16"/>
      <c r="W558" s="16"/>
      <c r="X558" s="16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6">
        <v>26860</v>
      </c>
      <c r="AJ558" s="16"/>
      <c r="AK558" s="16"/>
      <c r="AL558" s="16"/>
      <c r="AM558" s="16"/>
      <c r="AN558" s="16">
        <v>26860</v>
      </c>
      <c r="AO558" s="16"/>
      <c r="AP558" s="16"/>
      <c r="AQ558" s="16"/>
      <c r="AR558" s="16"/>
    </row>
    <row r="559" spans="1:44" ht="33.75" customHeight="1">
      <c r="A559" s="1" t="s">
        <v>665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0" t="s">
        <v>175</v>
      </c>
      <c r="Q559" s="14" t="s">
        <v>176</v>
      </c>
      <c r="R559" s="1"/>
      <c r="S559" s="1"/>
      <c r="T559" s="16">
        <v>8227.16</v>
      </c>
      <c r="U559" s="16"/>
      <c r="V559" s="16"/>
      <c r="W559" s="16"/>
      <c r="X559" s="16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6">
        <v>5815</v>
      </c>
      <c r="AJ559" s="16"/>
      <c r="AK559" s="16"/>
      <c r="AL559" s="16"/>
      <c r="AM559" s="16"/>
      <c r="AN559" s="16">
        <v>5815</v>
      </c>
      <c r="AO559" s="16"/>
      <c r="AP559" s="16"/>
      <c r="AQ559" s="16"/>
      <c r="AR559" s="16"/>
    </row>
    <row r="560" spans="1:44" ht="33.75" customHeight="1">
      <c r="A560" s="1" t="s">
        <v>665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0" t="s">
        <v>123</v>
      </c>
      <c r="Q560" s="14" t="s">
        <v>124</v>
      </c>
      <c r="R560" s="1"/>
      <c r="S560" s="1"/>
      <c r="T560" s="16">
        <v>357.38</v>
      </c>
      <c r="U560" s="16"/>
      <c r="V560" s="16"/>
      <c r="W560" s="16"/>
      <c r="X560" s="16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</row>
    <row r="561" spans="1:44" ht="33.75" customHeight="1">
      <c r="A561" s="1" t="s">
        <v>665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0" t="s">
        <v>107</v>
      </c>
      <c r="Q561" s="14" t="s">
        <v>108</v>
      </c>
      <c r="R561" s="1"/>
      <c r="S561" s="1"/>
      <c r="T561" s="16">
        <v>286.26</v>
      </c>
      <c r="U561" s="16"/>
      <c r="V561" s="16"/>
      <c r="W561" s="16"/>
      <c r="X561" s="16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6">
        <v>233.1</v>
      </c>
      <c r="AJ561" s="16"/>
      <c r="AK561" s="16"/>
      <c r="AL561" s="16"/>
      <c r="AM561" s="16"/>
      <c r="AN561" s="16">
        <v>233.1</v>
      </c>
      <c r="AO561" s="16"/>
      <c r="AP561" s="16"/>
      <c r="AQ561" s="16"/>
      <c r="AR561" s="16"/>
    </row>
    <row r="562" spans="1:44" ht="33.75" customHeight="1">
      <c r="A562" s="1" t="s">
        <v>667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0" t="s">
        <v>666</v>
      </c>
      <c r="Q562" s="14"/>
      <c r="R562" s="1"/>
      <c r="S562" s="1"/>
      <c r="T562" s="16">
        <v>270</v>
      </c>
      <c r="U562" s="16"/>
      <c r="V562" s="16"/>
      <c r="W562" s="16"/>
      <c r="X562" s="16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</row>
    <row r="563" spans="1:44" ht="33.75" customHeight="1">
      <c r="A563" s="1" t="s">
        <v>667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0" t="s">
        <v>107</v>
      </c>
      <c r="Q563" s="14" t="s">
        <v>108</v>
      </c>
      <c r="R563" s="1"/>
      <c r="S563" s="1"/>
      <c r="T563" s="16">
        <v>270</v>
      </c>
      <c r="U563" s="16"/>
      <c r="V563" s="16"/>
      <c r="W563" s="16"/>
      <c r="X563" s="16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</row>
    <row r="564" spans="1:44" ht="33.75" customHeight="1">
      <c r="A564" s="1" t="s">
        <v>669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0" t="s">
        <v>668</v>
      </c>
      <c r="Q564" s="14"/>
      <c r="R564" s="1"/>
      <c r="S564" s="1"/>
      <c r="T564" s="16">
        <v>1671</v>
      </c>
      <c r="U564" s="16"/>
      <c r="V564" s="16"/>
      <c r="W564" s="16"/>
      <c r="X564" s="16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6">
        <v>1671</v>
      </c>
      <c r="AJ564" s="16"/>
      <c r="AK564" s="16"/>
      <c r="AL564" s="16"/>
      <c r="AM564" s="16"/>
      <c r="AN564" s="16">
        <v>1671</v>
      </c>
      <c r="AO564" s="16"/>
      <c r="AP564" s="16"/>
      <c r="AQ564" s="16"/>
      <c r="AR564" s="16"/>
    </row>
    <row r="565" spans="1:44" ht="68.25" customHeight="1">
      <c r="A565" s="1" t="s">
        <v>669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0" t="s">
        <v>187</v>
      </c>
      <c r="Q565" s="14" t="s">
        <v>188</v>
      </c>
      <c r="R565" s="1"/>
      <c r="S565" s="1"/>
      <c r="T565" s="16">
        <v>1671</v>
      </c>
      <c r="U565" s="16"/>
      <c r="V565" s="16"/>
      <c r="W565" s="16"/>
      <c r="X565" s="16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6">
        <v>1671</v>
      </c>
      <c r="AJ565" s="16"/>
      <c r="AK565" s="16"/>
      <c r="AL565" s="16"/>
      <c r="AM565" s="16"/>
      <c r="AN565" s="16">
        <v>1671</v>
      </c>
      <c r="AO565" s="16"/>
      <c r="AP565" s="16"/>
      <c r="AQ565" s="16"/>
      <c r="AR565" s="16"/>
    </row>
    <row r="566" spans="1:44" ht="33.75" customHeight="1">
      <c r="A566" s="1" t="s">
        <v>670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0" t="s">
        <v>47</v>
      </c>
      <c r="Q566" s="14"/>
      <c r="R566" s="1"/>
      <c r="S566" s="1"/>
      <c r="T566" s="16">
        <v>9799.15</v>
      </c>
      <c r="U566" s="16"/>
      <c r="V566" s="16"/>
      <c r="W566" s="16"/>
      <c r="X566" s="16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6">
        <v>5965.5</v>
      </c>
      <c r="AJ566" s="16"/>
      <c r="AK566" s="16"/>
      <c r="AL566" s="16"/>
      <c r="AM566" s="16"/>
      <c r="AN566" s="16">
        <v>5965.5</v>
      </c>
      <c r="AO566" s="16"/>
      <c r="AP566" s="16"/>
      <c r="AQ566" s="16"/>
      <c r="AR566" s="16"/>
    </row>
    <row r="567" spans="1:44" ht="68.25" customHeight="1">
      <c r="A567" s="1" t="s">
        <v>670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0" t="s">
        <v>187</v>
      </c>
      <c r="Q567" s="14" t="s">
        <v>188</v>
      </c>
      <c r="R567" s="1"/>
      <c r="S567" s="1"/>
      <c r="T567" s="16">
        <v>8090.21</v>
      </c>
      <c r="U567" s="16"/>
      <c r="V567" s="16"/>
      <c r="W567" s="16"/>
      <c r="X567" s="16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6">
        <v>5262</v>
      </c>
      <c r="AJ567" s="16"/>
      <c r="AK567" s="16"/>
      <c r="AL567" s="16"/>
      <c r="AM567" s="16"/>
      <c r="AN567" s="16">
        <v>5262</v>
      </c>
      <c r="AO567" s="16"/>
      <c r="AP567" s="16"/>
      <c r="AQ567" s="16"/>
      <c r="AR567" s="16"/>
    </row>
    <row r="568" spans="1:44" ht="33.75" customHeight="1">
      <c r="A568" s="1" t="s">
        <v>670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0" t="s">
        <v>175</v>
      </c>
      <c r="Q568" s="14" t="s">
        <v>176</v>
      </c>
      <c r="R568" s="1"/>
      <c r="S568" s="1"/>
      <c r="T568" s="16">
        <v>1708.95</v>
      </c>
      <c r="U568" s="16"/>
      <c r="V568" s="16"/>
      <c r="W568" s="16"/>
      <c r="X568" s="16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6">
        <v>703.5</v>
      </c>
      <c r="AJ568" s="16"/>
      <c r="AK568" s="16"/>
      <c r="AL568" s="16"/>
      <c r="AM568" s="16"/>
      <c r="AN568" s="16">
        <v>703.5</v>
      </c>
      <c r="AO568" s="16"/>
      <c r="AP568" s="16"/>
      <c r="AQ568" s="16"/>
      <c r="AR568" s="16"/>
    </row>
    <row r="569" spans="1:44" ht="68.25" customHeight="1">
      <c r="A569" s="1" t="s">
        <v>672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0" t="s">
        <v>671</v>
      </c>
      <c r="Q569" s="14"/>
      <c r="R569" s="1"/>
      <c r="S569" s="1"/>
      <c r="T569" s="16">
        <v>13.7</v>
      </c>
      <c r="U569" s="16"/>
      <c r="V569" s="16">
        <v>13.7</v>
      </c>
      <c r="W569" s="16"/>
      <c r="X569" s="16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6">
        <v>13.7</v>
      </c>
      <c r="AJ569" s="16"/>
      <c r="AK569" s="16">
        <v>13.7</v>
      </c>
      <c r="AL569" s="16"/>
      <c r="AM569" s="16"/>
      <c r="AN569" s="16">
        <v>13.7</v>
      </c>
      <c r="AO569" s="16"/>
      <c r="AP569" s="16">
        <v>13.7</v>
      </c>
      <c r="AQ569" s="16"/>
      <c r="AR569" s="16"/>
    </row>
    <row r="570" spans="1:44" ht="68.25" customHeight="1">
      <c r="A570" s="1" t="s">
        <v>672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0" t="s">
        <v>187</v>
      </c>
      <c r="Q570" s="14" t="s">
        <v>188</v>
      </c>
      <c r="R570" s="1"/>
      <c r="S570" s="1"/>
      <c r="T570" s="16">
        <v>13.7</v>
      </c>
      <c r="U570" s="16"/>
      <c r="V570" s="16">
        <v>13.7</v>
      </c>
      <c r="W570" s="16"/>
      <c r="X570" s="16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6">
        <v>13.7</v>
      </c>
      <c r="AJ570" s="16"/>
      <c r="AK570" s="16">
        <v>13.7</v>
      </c>
      <c r="AL570" s="16"/>
      <c r="AM570" s="16"/>
      <c r="AN570" s="16">
        <v>13.7</v>
      </c>
      <c r="AO570" s="16"/>
      <c r="AP570" s="16">
        <v>13.7</v>
      </c>
      <c r="AQ570" s="16"/>
      <c r="AR570" s="16"/>
    </row>
    <row r="571" spans="1:44" ht="51" customHeight="1">
      <c r="A571" s="1" t="s">
        <v>674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0" t="s">
        <v>673</v>
      </c>
      <c r="Q571" s="14"/>
      <c r="R571" s="1"/>
      <c r="S571" s="1"/>
      <c r="T571" s="16">
        <v>432.2</v>
      </c>
      <c r="U571" s="16"/>
      <c r="V571" s="16">
        <v>432.2</v>
      </c>
      <c r="W571" s="16"/>
      <c r="X571" s="16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6">
        <v>432.2</v>
      </c>
      <c r="AJ571" s="16"/>
      <c r="AK571" s="16">
        <v>432.2</v>
      </c>
      <c r="AL571" s="16"/>
      <c r="AM571" s="16"/>
      <c r="AN571" s="16">
        <v>432.2</v>
      </c>
      <c r="AO571" s="16"/>
      <c r="AP571" s="16">
        <v>432.2</v>
      </c>
      <c r="AQ571" s="16"/>
      <c r="AR571" s="16"/>
    </row>
    <row r="572" spans="1:44" ht="68.25" customHeight="1">
      <c r="A572" s="1" t="s">
        <v>674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0" t="s">
        <v>187</v>
      </c>
      <c r="Q572" s="14" t="s">
        <v>188</v>
      </c>
      <c r="R572" s="1"/>
      <c r="S572" s="1"/>
      <c r="T572" s="16">
        <v>356</v>
      </c>
      <c r="U572" s="16"/>
      <c r="V572" s="16">
        <v>356</v>
      </c>
      <c r="W572" s="16"/>
      <c r="X572" s="16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6">
        <v>358.7</v>
      </c>
      <c r="AJ572" s="16"/>
      <c r="AK572" s="16">
        <v>358.7</v>
      </c>
      <c r="AL572" s="16"/>
      <c r="AM572" s="16"/>
      <c r="AN572" s="16">
        <v>359.3</v>
      </c>
      <c r="AO572" s="16"/>
      <c r="AP572" s="16">
        <v>359.3</v>
      </c>
      <c r="AQ572" s="16"/>
      <c r="AR572" s="16"/>
    </row>
    <row r="573" spans="1:44" ht="33.75" customHeight="1">
      <c r="A573" s="1" t="s">
        <v>674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0" t="s">
        <v>175</v>
      </c>
      <c r="Q573" s="14" t="s">
        <v>176</v>
      </c>
      <c r="R573" s="1"/>
      <c r="S573" s="1"/>
      <c r="T573" s="16">
        <v>76.2</v>
      </c>
      <c r="U573" s="16"/>
      <c r="V573" s="16">
        <v>76.2</v>
      </c>
      <c r="W573" s="16"/>
      <c r="X573" s="16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6">
        <v>73.5</v>
      </c>
      <c r="AJ573" s="16"/>
      <c r="AK573" s="16">
        <v>73.5</v>
      </c>
      <c r="AL573" s="16"/>
      <c r="AM573" s="16"/>
      <c r="AN573" s="16">
        <v>72.9</v>
      </c>
      <c r="AO573" s="16"/>
      <c r="AP573" s="16">
        <v>72.9</v>
      </c>
      <c r="AQ573" s="16"/>
      <c r="AR573" s="16"/>
    </row>
    <row r="574" spans="1:44" ht="33.75" customHeight="1">
      <c r="A574" s="1" t="s">
        <v>676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0" t="s">
        <v>675</v>
      </c>
      <c r="Q574" s="14"/>
      <c r="R574" s="1"/>
      <c r="S574" s="1"/>
      <c r="T574" s="16">
        <v>11.7</v>
      </c>
      <c r="U574" s="16"/>
      <c r="V574" s="16">
        <v>11.7</v>
      </c>
      <c r="W574" s="16"/>
      <c r="X574" s="16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6">
        <v>11.7</v>
      </c>
      <c r="AJ574" s="16"/>
      <c r="AK574" s="16">
        <v>11.7</v>
      </c>
      <c r="AL574" s="16"/>
      <c r="AM574" s="16"/>
      <c r="AN574" s="16">
        <v>11.7</v>
      </c>
      <c r="AO574" s="16"/>
      <c r="AP574" s="16">
        <v>11.7</v>
      </c>
      <c r="AQ574" s="16"/>
      <c r="AR574" s="16"/>
    </row>
    <row r="575" spans="1:44" ht="33.75" customHeight="1">
      <c r="A575" s="1" t="s">
        <v>676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0" t="s">
        <v>175</v>
      </c>
      <c r="Q575" s="14" t="s">
        <v>176</v>
      </c>
      <c r="R575" s="1"/>
      <c r="S575" s="1"/>
      <c r="T575" s="16">
        <v>11.7</v>
      </c>
      <c r="U575" s="16"/>
      <c r="V575" s="16">
        <v>11.7</v>
      </c>
      <c r="W575" s="16"/>
      <c r="X575" s="16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6">
        <v>11.7</v>
      </c>
      <c r="AJ575" s="16"/>
      <c r="AK575" s="16">
        <v>11.7</v>
      </c>
      <c r="AL575" s="16"/>
      <c r="AM575" s="16"/>
      <c r="AN575" s="16">
        <v>11.7</v>
      </c>
      <c r="AO575" s="16"/>
      <c r="AP575" s="16">
        <v>11.7</v>
      </c>
      <c r="AQ575" s="16"/>
      <c r="AR575" s="16"/>
    </row>
    <row r="576" spans="1:44" ht="33.75" customHeight="1">
      <c r="A576" s="1" t="s">
        <v>678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0" t="s">
        <v>677</v>
      </c>
      <c r="Q576" s="14"/>
      <c r="R576" s="1"/>
      <c r="S576" s="1"/>
      <c r="T576" s="16">
        <v>58.3</v>
      </c>
      <c r="U576" s="16"/>
      <c r="V576" s="16">
        <v>58.3</v>
      </c>
      <c r="W576" s="16"/>
      <c r="X576" s="16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6">
        <v>58.3</v>
      </c>
      <c r="AJ576" s="16"/>
      <c r="AK576" s="16">
        <v>58.3</v>
      </c>
      <c r="AL576" s="16"/>
      <c r="AM576" s="16"/>
      <c r="AN576" s="16">
        <v>58.3</v>
      </c>
      <c r="AO576" s="16"/>
      <c r="AP576" s="16">
        <v>58.3</v>
      </c>
      <c r="AQ576" s="16"/>
      <c r="AR576" s="16"/>
    </row>
    <row r="577" spans="1:44" ht="68.25" customHeight="1">
      <c r="A577" s="1" t="s">
        <v>678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0" t="s">
        <v>187</v>
      </c>
      <c r="Q577" s="14" t="s">
        <v>188</v>
      </c>
      <c r="R577" s="1"/>
      <c r="S577" s="1"/>
      <c r="T577" s="16">
        <v>53.3</v>
      </c>
      <c r="U577" s="16"/>
      <c r="V577" s="16">
        <v>53.3</v>
      </c>
      <c r="W577" s="16"/>
      <c r="X577" s="16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6">
        <v>53.3</v>
      </c>
      <c r="AJ577" s="16"/>
      <c r="AK577" s="16">
        <v>53.3</v>
      </c>
      <c r="AL577" s="16"/>
      <c r="AM577" s="16"/>
      <c r="AN577" s="16">
        <v>53.3</v>
      </c>
      <c r="AO577" s="16"/>
      <c r="AP577" s="16">
        <v>53.3</v>
      </c>
      <c r="AQ577" s="16"/>
      <c r="AR577" s="16"/>
    </row>
    <row r="578" spans="1:44" ht="33.75" customHeight="1">
      <c r="A578" s="1" t="s">
        <v>678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0" t="s">
        <v>175</v>
      </c>
      <c r="Q578" s="14" t="s">
        <v>176</v>
      </c>
      <c r="R578" s="1"/>
      <c r="S578" s="1"/>
      <c r="T578" s="16">
        <v>5</v>
      </c>
      <c r="U578" s="16"/>
      <c r="V578" s="16">
        <v>5</v>
      </c>
      <c r="W578" s="16"/>
      <c r="X578" s="16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6">
        <v>5</v>
      </c>
      <c r="AJ578" s="16"/>
      <c r="AK578" s="16">
        <v>5</v>
      </c>
      <c r="AL578" s="16"/>
      <c r="AM578" s="16"/>
      <c r="AN578" s="16">
        <v>5</v>
      </c>
      <c r="AO578" s="16"/>
      <c r="AP578" s="16">
        <v>5</v>
      </c>
      <c r="AQ578" s="16"/>
      <c r="AR578" s="16"/>
    </row>
    <row r="579" spans="1:44" ht="33.75" customHeight="1">
      <c r="A579" s="1" t="s">
        <v>680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0" t="s">
        <v>679</v>
      </c>
      <c r="Q579" s="14"/>
      <c r="R579" s="1"/>
      <c r="S579" s="1"/>
      <c r="T579" s="16">
        <v>1064.3</v>
      </c>
      <c r="U579" s="16"/>
      <c r="V579" s="16">
        <v>1064.3</v>
      </c>
      <c r="W579" s="16"/>
      <c r="X579" s="16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6">
        <v>1064.3</v>
      </c>
      <c r="AJ579" s="16"/>
      <c r="AK579" s="16">
        <v>1064.3</v>
      </c>
      <c r="AL579" s="16"/>
      <c r="AM579" s="16"/>
      <c r="AN579" s="16">
        <v>1064.3</v>
      </c>
      <c r="AO579" s="16"/>
      <c r="AP579" s="16">
        <v>1064.3</v>
      </c>
      <c r="AQ579" s="16"/>
      <c r="AR579" s="16"/>
    </row>
    <row r="580" spans="1:44" ht="68.25" customHeight="1">
      <c r="A580" s="1" t="s">
        <v>680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0" t="s">
        <v>187</v>
      </c>
      <c r="Q580" s="14" t="s">
        <v>188</v>
      </c>
      <c r="R580" s="1"/>
      <c r="S580" s="1"/>
      <c r="T580" s="16">
        <v>981.5</v>
      </c>
      <c r="U580" s="16"/>
      <c r="V580" s="16">
        <v>981.5</v>
      </c>
      <c r="W580" s="16"/>
      <c r="X580" s="16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6">
        <v>981.5</v>
      </c>
      <c r="AJ580" s="16"/>
      <c r="AK580" s="16">
        <v>981.5</v>
      </c>
      <c r="AL580" s="16"/>
      <c r="AM580" s="16"/>
      <c r="AN580" s="16">
        <v>981.5</v>
      </c>
      <c r="AO580" s="16"/>
      <c r="AP580" s="16">
        <v>981.5</v>
      </c>
      <c r="AQ580" s="16"/>
      <c r="AR580" s="16"/>
    </row>
    <row r="581" spans="1:44" ht="33.75" customHeight="1">
      <c r="A581" s="1" t="s">
        <v>680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0" t="s">
        <v>175</v>
      </c>
      <c r="Q581" s="14" t="s">
        <v>176</v>
      </c>
      <c r="R581" s="1"/>
      <c r="S581" s="1"/>
      <c r="T581" s="16">
        <v>82.8</v>
      </c>
      <c r="U581" s="16"/>
      <c r="V581" s="16">
        <v>82.8</v>
      </c>
      <c r="W581" s="16"/>
      <c r="X581" s="16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6">
        <v>82.8</v>
      </c>
      <c r="AJ581" s="16"/>
      <c r="AK581" s="16">
        <v>82.8</v>
      </c>
      <c r="AL581" s="16"/>
      <c r="AM581" s="16"/>
      <c r="AN581" s="16">
        <v>82.8</v>
      </c>
      <c r="AO581" s="16"/>
      <c r="AP581" s="16">
        <v>82.8</v>
      </c>
      <c r="AQ581" s="16"/>
      <c r="AR581" s="16"/>
    </row>
    <row r="582" spans="1:44" ht="68.25" customHeight="1">
      <c r="A582" s="1" t="s">
        <v>682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0" t="s">
        <v>681</v>
      </c>
      <c r="Q582" s="14"/>
      <c r="R582" s="1"/>
      <c r="S582" s="1"/>
      <c r="T582" s="16">
        <v>69.3</v>
      </c>
      <c r="U582" s="16"/>
      <c r="V582" s="16">
        <v>69.3</v>
      </c>
      <c r="W582" s="16"/>
      <c r="X582" s="16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6">
        <v>69.3</v>
      </c>
      <c r="AJ582" s="16"/>
      <c r="AK582" s="16">
        <v>69.3</v>
      </c>
      <c r="AL582" s="16"/>
      <c r="AM582" s="16"/>
      <c r="AN582" s="16">
        <v>69.3</v>
      </c>
      <c r="AO582" s="16"/>
      <c r="AP582" s="16">
        <v>69.3</v>
      </c>
      <c r="AQ582" s="16"/>
      <c r="AR582" s="16"/>
    </row>
    <row r="583" spans="1:44" ht="68.25" customHeight="1">
      <c r="A583" s="1" t="s">
        <v>682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0" t="s">
        <v>187</v>
      </c>
      <c r="Q583" s="14" t="s">
        <v>188</v>
      </c>
      <c r="R583" s="1"/>
      <c r="S583" s="1"/>
      <c r="T583" s="16">
        <v>69.3</v>
      </c>
      <c r="U583" s="16"/>
      <c r="V583" s="16">
        <v>69.3</v>
      </c>
      <c r="W583" s="16"/>
      <c r="X583" s="16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6">
        <v>69.3</v>
      </c>
      <c r="AJ583" s="16"/>
      <c r="AK583" s="16">
        <v>69.3</v>
      </c>
      <c r="AL583" s="16"/>
      <c r="AM583" s="16"/>
      <c r="AN583" s="16">
        <v>69.3</v>
      </c>
      <c r="AO583" s="16"/>
      <c r="AP583" s="16">
        <v>69.3</v>
      </c>
      <c r="AQ583" s="16"/>
      <c r="AR583" s="16"/>
    </row>
    <row r="584" spans="1:44" ht="68.25" customHeight="1">
      <c r="A584" s="1" t="s">
        <v>684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0" t="s">
        <v>683</v>
      </c>
      <c r="Q584" s="14"/>
      <c r="R584" s="1"/>
      <c r="S584" s="1"/>
      <c r="T584" s="16">
        <v>1.3</v>
      </c>
      <c r="U584" s="16"/>
      <c r="V584" s="16">
        <v>1.3</v>
      </c>
      <c r="W584" s="16"/>
      <c r="X584" s="16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6">
        <v>1.3</v>
      </c>
      <c r="AJ584" s="16"/>
      <c r="AK584" s="16">
        <v>1.3</v>
      </c>
      <c r="AL584" s="16"/>
      <c r="AM584" s="16"/>
      <c r="AN584" s="16">
        <v>1.3</v>
      </c>
      <c r="AO584" s="16"/>
      <c r="AP584" s="16">
        <v>1.3</v>
      </c>
      <c r="AQ584" s="16"/>
      <c r="AR584" s="16"/>
    </row>
    <row r="585" spans="1:44" ht="68.25" customHeight="1">
      <c r="A585" s="1" t="s">
        <v>684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0" t="s">
        <v>187</v>
      </c>
      <c r="Q585" s="14" t="s">
        <v>188</v>
      </c>
      <c r="R585" s="1"/>
      <c r="S585" s="1"/>
      <c r="T585" s="16">
        <v>1.3</v>
      </c>
      <c r="U585" s="16"/>
      <c r="V585" s="16">
        <v>1.3</v>
      </c>
      <c r="W585" s="16"/>
      <c r="X585" s="16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6">
        <v>1.3</v>
      </c>
      <c r="AJ585" s="16"/>
      <c r="AK585" s="16">
        <v>1.3</v>
      </c>
      <c r="AL585" s="16"/>
      <c r="AM585" s="16"/>
      <c r="AN585" s="16">
        <v>1.3</v>
      </c>
      <c r="AO585" s="16"/>
      <c r="AP585" s="16">
        <v>1.3</v>
      </c>
      <c r="AQ585" s="16"/>
      <c r="AR585" s="16"/>
    </row>
    <row r="586" spans="1:44" ht="68.25" customHeight="1">
      <c r="A586" s="1" t="s">
        <v>686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0" t="s">
        <v>685</v>
      </c>
      <c r="Q586" s="14"/>
      <c r="R586" s="1"/>
      <c r="S586" s="1"/>
      <c r="T586" s="16">
        <v>24.3</v>
      </c>
      <c r="U586" s="16"/>
      <c r="V586" s="16">
        <v>24.3</v>
      </c>
      <c r="W586" s="16"/>
      <c r="X586" s="16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6">
        <v>24.3</v>
      </c>
      <c r="AJ586" s="16"/>
      <c r="AK586" s="16">
        <v>24.3</v>
      </c>
      <c r="AL586" s="16"/>
      <c r="AM586" s="16"/>
      <c r="AN586" s="16">
        <v>24.3</v>
      </c>
      <c r="AO586" s="16"/>
      <c r="AP586" s="16">
        <v>24.3</v>
      </c>
      <c r="AQ586" s="16"/>
      <c r="AR586" s="16"/>
    </row>
    <row r="587" spans="1:44" ht="68.25" customHeight="1">
      <c r="A587" s="1" t="s">
        <v>686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0" t="s">
        <v>187</v>
      </c>
      <c r="Q587" s="14" t="s">
        <v>188</v>
      </c>
      <c r="R587" s="1"/>
      <c r="S587" s="1"/>
      <c r="T587" s="16">
        <v>19.3</v>
      </c>
      <c r="U587" s="16"/>
      <c r="V587" s="16">
        <v>19.3</v>
      </c>
      <c r="W587" s="16"/>
      <c r="X587" s="16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6">
        <v>19.3</v>
      </c>
      <c r="AJ587" s="16"/>
      <c r="AK587" s="16">
        <v>19.3</v>
      </c>
      <c r="AL587" s="16"/>
      <c r="AM587" s="16"/>
      <c r="AN587" s="16">
        <v>19.3</v>
      </c>
      <c r="AO587" s="16"/>
      <c r="AP587" s="16">
        <v>19.3</v>
      </c>
      <c r="AQ587" s="16"/>
      <c r="AR587" s="16"/>
    </row>
    <row r="588" spans="1:44" ht="33.75" customHeight="1">
      <c r="A588" s="1" t="s">
        <v>686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0" t="s">
        <v>175</v>
      </c>
      <c r="Q588" s="14" t="s">
        <v>176</v>
      </c>
      <c r="R588" s="1"/>
      <c r="S588" s="1"/>
      <c r="T588" s="16">
        <v>5</v>
      </c>
      <c r="U588" s="16"/>
      <c r="V588" s="16">
        <v>5</v>
      </c>
      <c r="W588" s="16"/>
      <c r="X588" s="16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6">
        <v>5</v>
      </c>
      <c r="AJ588" s="16"/>
      <c r="AK588" s="16">
        <v>5</v>
      </c>
      <c r="AL588" s="16"/>
      <c r="AM588" s="16"/>
      <c r="AN588" s="16">
        <v>5</v>
      </c>
      <c r="AO588" s="16"/>
      <c r="AP588" s="16">
        <v>5</v>
      </c>
      <c r="AQ588" s="16"/>
      <c r="AR588" s="16"/>
    </row>
    <row r="589" spans="1:44" ht="33.75" customHeight="1">
      <c r="A589" s="1" t="s">
        <v>688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0" t="s">
        <v>687</v>
      </c>
      <c r="Q589" s="14"/>
      <c r="R589" s="1"/>
      <c r="S589" s="1"/>
      <c r="T589" s="16">
        <v>409</v>
      </c>
      <c r="U589" s="16"/>
      <c r="V589" s="16">
        <v>409</v>
      </c>
      <c r="W589" s="16"/>
      <c r="X589" s="16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6">
        <v>409</v>
      </c>
      <c r="AJ589" s="16"/>
      <c r="AK589" s="16">
        <v>409</v>
      </c>
      <c r="AL589" s="16"/>
      <c r="AM589" s="16"/>
      <c r="AN589" s="16">
        <v>409</v>
      </c>
      <c r="AO589" s="16"/>
      <c r="AP589" s="16">
        <v>409</v>
      </c>
      <c r="AQ589" s="16"/>
      <c r="AR589" s="16"/>
    </row>
    <row r="590" spans="1:44" ht="68.25" customHeight="1">
      <c r="A590" s="1" t="s">
        <v>688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0" t="s">
        <v>187</v>
      </c>
      <c r="Q590" s="14" t="s">
        <v>188</v>
      </c>
      <c r="R590" s="1"/>
      <c r="S590" s="1"/>
      <c r="T590" s="16">
        <v>401</v>
      </c>
      <c r="U590" s="16"/>
      <c r="V590" s="16">
        <v>401</v>
      </c>
      <c r="W590" s="16"/>
      <c r="X590" s="16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6">
        <v>401</v>
      </c>
      <c r="AJ590" s="16"/>
      <c r="AK590" s="16">
        <v>401</v>
      </c>
      <c r="AL590" s="16"/>
      <c r="AM590" s="16"/>
      <c r="AN590" s="16">
        <v>401</v>
      </c>
      <c r="AO590" s="16"/>
      <c r="AP590" s="16">
        <v>401</v>
      </c>
      <c r="AQ590" s="16"/>
      <c r="AR590" s="16"/>
    </row>
    <row r="591" spans="1:44" ht="33.75" customHeight="1">
      <c r="A591" s="1" t="s">
        <v>688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0" t="s">
        <v>175</v>
      </c>
      <c r="Q591" s="14" t="s">
        <v>176</v>
      </c>
      <c r="R591" s="1"/>
      <c r="S591" s="1"/>
      <c r="T591" s="16">
        <v>8</v>
      </c>
      <c r="U591" s="16"/>
      <c r="V591" s="16">
        <v>8</v>
      </c>
      <c r="W591" s="16"/>
      <c r="X591" s="16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6">
        <v>8</v>
      </c>
      <c r="AJ591" s="16"/>
      <c r="AK591" s="16">
        <v>8</v>
      </c>
      <c r="AL591" s="16"/>
      <c r="AM591" s="16"/>
      <c r="AN591" s="16">
        <v>8</v>
      </c>
      <c r="AO591" s="16"/>
      <c r="AP591" s="16">
        <v>8</v>
      </c>
      <c r="AQ591" s="16"/>
      <c r="AR591" s="16"/>
    </row>
    <row r="592" spans="1:44" ht="33.75" customHeight="1">
      <c r="A592" s="1" t="s">
        <v>690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0" t="s">
        <v>689</v>
      </c>
      <c r="Q592" s="14"/>
      <c r="R592" s="1"/>
      <c r="S592" s="1"/>
      <c r="T592" s="16">
        <v>1032.3</v>
      </c>
      <c r="U592" s="16">
        <v>1032.3</v>
      </c>
      <c r="V592" s="16"/>
      <c r="W592" s="16"/>
      <c r="X592" s="16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6">
        <v>896.6</v>
      </c>
      <c r="AJ592" s="16">
        <v>896.6</v>
      </c>
      <c r="AK592" s="16"/>
      <c r="AL592" s="16"/>
      <c r="AM592" s="16"/>
      <c r="AN592" s="16">
        <v>949.1</v>
      </c>
      <c r="AO592" s="16">
        <v>949.1</v>
      </c>
      <c r="AP592" s="16"/>
      <c r="AQ592" s="16"/>
      <c r="AR592" s="16"/>
    </row>
    <row r="593" spans="1:44" ht="68.25" customHeight="1">
      <c r="A593" s="1" t="s">
        <v>690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0" t="s">
        <v>187</v>
      </c>
      <c r="Q593" s="14" t="s">
        <v>188</v>
      </c>
      <c r="R593" s="1"/>
      <c r="S593" s="1"/>
      <c r="T593" s="16">
        <v>1032.3</v>
      </c>
      <c r="U593" s="16">
        <v>1032.3</v>
      </c>
      <c r="V593" s="16"/>
      <c r="W593" s="16"/>
      <c r="X593" s="16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6">
        <v>896.6</v>
      </c>
      <c r="AJ593" s="16">
        <v>896.6</v>
      </c>
      <c r="AK593" s="16"/>
      <c r="AL593" s="16"/>
      <c r="AM593" s="16"/>
      <c r="AN593" s="16">
        <v>949.1</v>
      </c>
      <c r="AO593" s="16">
        <v>949.1</v>
      </c>
      <c r="AP593" s="16"/>
      <c r="AQ593" s="16"/>
      <c r="AR593" s="16"/>
    </row>
    <row r="594" spans="1:44" ht="51" customHeight="1">
      <c r="A594" s="1" t="s">
        <v>692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0" t="s">
        <v>691</v>
      </c>
      <c r="Q594" s="14"/>
      <c r="R594" s="1"/>
      <c r="S594" s="1"/>
      <c r="T594" s="16">
        <v>4.7</v>
      </c>
      <c r="U594" s="16">
        <v>4.7</v>
      </c>
      <c r="V594" s="16"/>
      <c r="W594" s="16"/>
      <c r="X594" s="16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6">
        <v>3.5</v>
      </c>
      <c r="AJ594" s="16">
        <v>3.5</v>
      </c>
      <c r="AK594" s="16"/>
      <c r="AL594" s="16"/>
      <c r="AM594" s="16"/>
      <c r="AN594" s="16">
        <v>28.2</v>
      </c>
      <c r="AO594" s="16">
        <v>28.2</v>
      </c>
      <c r="AP594" s="16"/>
      <c r="AQ594" s="16"/>
      <c r="AR594" s="16"/>
    </row>
    <row r="595" spans="1:44" ht="33.75" customHeight="1">
      <c r="A595" s="1" t="s">
        <v>692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0" t="s">
        <v>175</v>
      </c>
      <c r="Q595" s="14" t="s">
        <v>176</v>
      </c>
      <c r="R595" s="1"/>
      <c r="S595" s="1"/>
      <c r="T595" s="16">
        <v>4.7</v>
      </c>
      <c r="U595" s="16">
        <v>4.7</v>
      </c>
      <c r="V595" s="16"/>
      <c r="W595" s="16"/>
      <c r="X595" s="16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6">
        <v>3.5</v>
      </c>
      <c r="AJ595" s="16">
        <v>3.5</v>
      </c>
      <c r="AK595" s="16"/>
      <c r="AL595" s="16"/>
      <c r="AM595" s="16"/>
      <c r="AN595" s="16">
        <v>28.2</v>
      </c>
      <c r="AO595" s="16">
        <v>28.2</v>
      </c>
      <c r="AP595" s="16"/>
      <c r="AQ595" s="16"/>
      <c r="AR595" s="16"/>
    </row>
    <row r="596" spans="1:44" ht="33.75" customHeight="1">
      <c r="A596" s="1" t="s">
        <v>694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0" t="s">
        <v>693</v>
      </c>
      <c r="Q596" s="14"/>
      <c r="R596" s="1"/>
      <c r="S596" s="1"/>
      <c r="T596" s="16">
        <v>1596</v>
      </c>
      <c r="U596" s="16">
        <v>1596</v>
      </c>
      <c r="V596" s="16"/>
      <c r="W596" s="16"/>
      <c r="X596" s="16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6">
        <v>1755.6</v>
      </c>
      <c r="AJ596" s="16">
        <v>1755.6</v>
      </c>
      <c r="AK596" s="16"/>
      <c r="AL596" s="16"/>
      <c r="AM596" s="16"/>
      <c r="AN596" s="16">
        <v>1931.2</v>
      </c>
      <c r="AO596" s="16">
        <v>1931.2</v>
      </c>
      <c r="AP596" s="16"/>
      <c r="AQ596" s="16"/>
      <c r="AR596" s="16"/>
    </row>
    <row r="597" spans="1:44" ht="68.25" customHeight="1">
      <c r="A597" s="1" t="s">
        <v>694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0" t="s">
        <v>187</v>
      </c>
      <c r="Q597" s="14" t="s">
        <v>188</v>
      </c>
      <c r="R597" s="1"/>
      <c r="S597" s="1"/>
      <c r="T597" s="16">
        <v>1035.5</v>
      </c>
      <c r="U597" s="16">
        <v>1035.5</v>
      </c>
      <c r="V597" s="16"/>
      <c r="W597" s="16"/>
      <c r="X597" s="16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6">
        <v>1207.6</v>
      </c>
      <c r="AJ597" s="16">
        <v>1207.6</v>
      </c>
      <c r="AK597" s="16"/>
      <c r="AL597" s="16"/>
      <c r="AM597" s="16"/>
      <c r="AN597" s="16">
        <v>1383.2</v>
      </c>
      <c r="AO597" s="16">
        <v>1383.2</v>
      </c>
      <c r="AP597" s="16"/>
      <c r="AQ597" s="16"/>
      <c r="AR597" s="16"/>
    </row>
    <row r="598" spans="1:44" ht="33.75" customHeight="1">
      <c r="A598" s="1" t="s">
        <v>694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0" t="s">
        <v>175</v>
      </c>
      <c r="Q598" s="14" t="s">
        <v>176</v>
      </c>
      <c r="R598" s="1"/>
      <c r="S598" s="1"/>
      <c r="T598" s="16">
        <v>560</v>
      </c>
      <c r="U598" s="16">
        <v>560</v>
      </c>
      <c r="V598" s="16"/>
      <c r="W598" s="16"/>
      <c r="X598" s="16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6">
        <v>548</v>
      </c>
      <c r="AJ598" s="16">
        <v>548</v>
      </c>
      <c r="AK598" s="16"/>
      <c r="AL598" s="16"/>
      <c r="AM598" s="16"/>
      <c r="AN598" s="16">
        <v>548</v>
      </c>
      <c r="AO598" s="16">
        <v>548</v>
      </c>
      <c r="AP598" s="16"/>
      <c r="AQ598" s="16"/>
      <c r="AR598" s="16"/>
    </row>
    <row r="599" spans="1:44" ht="33.75" customHeight="1">
      <c r="A599" s="1" t="s">
        <v>694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0" t="s">
        <v>107</v>
      </c>
      <c r="Q599" s="14" t="s">
        <v>108</v>
      </c>
      <c r="R599" s="1"/>
      <c r="S599" s="1"/>
      <c r="T599" s="16">
        <v>0.5</v>
      </c>
      <c r="U599" s="16">
        <v>0.5</v>
      </c>
      <c r="V599" s="16"/>
      <c r="W599" s="16"/>
      <c r="X599" s="16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</row>
    <row r="600" spans="1:44" ht="33.75" customHeight="1">
      <c r="A600" s="1" t="s">
        <v>696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0" t="s">
        <v>695</v>
      </c>
      <c r="Q600" s="14"/>
      <c r="R600" s="1"/>
      <c r="S600" s="1"/>
      <c r="T600" s="16">
        <v>16171.74</v>
      </c>
      <c r="U600" s="16"/>
      <c r="V600" s="16">
        <v>8180.67</v>
      </c>
      <c r="W600" s="16">
        <v>72.5</v>
      </c>
      <c r="X600" s="16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6">
        <v>41481.7</v>
      </c>
      <c r="AJ600" s="16"/>
      <c r="AK600" s="16">
        <v>34787.2</v>
      </c>
      <c r="AL600" s="16">
        <v>72.5</v>
      </c>
      <c r="AM600" s="16"/>
      <c r="AN600" s="16">
        <v>34159.1</v>
      </c>
      <c r="AO600" s="16"/>
      <c r="AP600" s="16">
        <v>27464.6</v>
      </c>
      <c r="AQ600" s="16">
        <v>72.5</v>
      </c>
      <c r="AR600" s="16"/>
    </row>
    <row r="601" spans="1:44" ht="33.75" customHeight="1">
      <c r="A601" s="1" t="s">
        <v>698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0" t="s">
        <v>697</v>
      </c>
      <c r="Q601" s="14"/>
      <c r="R601" s="1"/>
      <c r="S601" s="1"/>
      <c r="T601" s="16">
        <v>2135.07</v>
      </c>
      <c r="U601" s="16"/>
      <c r="V601" s="16">
        <v>2135.07</v>
      </c>
      <c r="W601" s="16"/>
      <c r="X601" s="16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</row>
    <row r="602" spans="1:44" ht="33.75" customHeight="1">
      <c r="A602" s="1" t="s">
        <v>698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0" t="s">
        <v>175</v>
      </c>
      <c r="Q602" s="14" t="s">
        <v>176</v>
      </c>
      <c r="R602" s="1"/>
      <c r="S602" s="1"/>
      <c r="T602" s="16">
        <v>2135.07</v>
      </c>
      <c r="U602" s="16"/>
      <c r="V602" s="16">
        <v>2135.07</v>
      </c>
      <c r="W602" s="16"/>
      <c r="X602" s="16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</row>
    <row r="603" spans="1:44" ht="33.75" customHeight="1">
      <c r="A603" s="1" t="s">
        <v>700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0" t="s">
        <v>699</v>
      </c>
      <c r="Q603" s="14"/>
      <c r="R603" s="1"/>
      <c r="S603" s="1"/>
      <c r="T603" s="16">
        <v>4204.3</v>
      </c>
      <c r="U603" s="16"/>
      <c r="V603" s="16">
        <v>4204.3</v>
      </c>
      <c r="W603" s="16"/>
      <c r="X603" s="16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6">
        <v>4204.3</v>
      </c>
      <c r="AJ603" s="16"/>
      <c r="AK603" s="16">
        <v>4204.3</v>
      </c>
      <c r="AL603" s="16"/>
      <c r="AM603" s="16"/>
      <c r="AN603" s="16">
        <v>4204.3</v>
      </c>
      <c r="AO603" s="16"/>
      <c r="AP603" s="16">
        <v>4204.3</v>
      </c>
      <c r="AQ603" s="16"/>
      <c r="AR603" s="16"/>
    </row>
    <row r="604" spans="1:44" ht="33.75" customHeight="1">
      <c r="A604" s="1" t="s">
        <v>700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0" t="s">
        <v>175</v>
      </c>
      <c r="Q604" s="14" t="s">
        <v>176</v>
      </c>
      <c r="R604" s="1"/>
      <c r="S604" s="1"/>
      <c r="T604" s="16">
        <v>20</v>
      </c>
      <c r="U604" s="16"/>
      <c r="V604" s="16">
        <v>20</v>
      </c>
      <c r="W604" s="16"/>
      <c r="X604" s="16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6">
        <v>20</v>
      </c>
      <c r="AJ604" s="16"/>
      <c r="AK604" s="16">
        <v>20</v>
      </c>
      <c r="AL604" s="16"/>
      <c r="AM604" s="16"/>
      <c r="AN604" s="16">
        <v>20</v>
      </c>
      <c r="AO604" s="16"/>
      <c r="AP604" s="16">
        <v>20</v>
      </c>
      <c r="AQ604" s="16"/>
      <c r="AR604" s="16"/>
    </row>
    <row r="605" spans="1:44" ht="33.75" customHeight="1">
      <c r="A605" s="1" t="s">
        <v>700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0" t="s">
        <v>123</v>
      </c>
      <c r="Q605" s="14" t="s">
        <v>124</v>
      </c>
      <c r="R605" s="1"/>
      <c r="S605" s="1"/>
      <c r="T605" s="16">
        <v>588</v>
      </c>
      <c r="U605" s="16"/>
      <c r="V605" s="16">
        <v>588</v>
      </c>
      <c r="W605" s="16"/>
      <c r="X605" s="16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6">
        <v>588</v>
      </c>
      <c r="AJ605" s="16"/>
      <c r="AK605" s="16">
        <v>588</v>
      </c>
      <c r="AL605" s="16"/>
      <c r="AM605" s="16"/>
      <c r="AN605" s="16">
        <v>588</v>
      </c>
      <c r="AO605" s="16"/>
      <c r="AP605" s="16">
        <v>588</v>
      </c>
      <c r="AQ605" s="16"/>
      <c r="AR605" s="16"/>
    </row>
    <row r="606" spans="1:44" ht="33.75" customHeight="1">
      <c r="A606" s="1" t="s">
        <v>700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0" t="s">
        <v>49</v>
      </c>
      <c r="Q606" s="14" t="s">
        <v>50</v>
      </c>
      <c r="R606" s="1"/>
      <c r="S606" s="1"/>
      <c r="T606" s="16">
        <v>3596.3</v>
      </c>
      <c r="U606" s="16"/>
      <c r="V606" s="16">
        <v>3596.3</v>
      </c>
      <c r="W606" s="16"/>
      <c r="X606" s="16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6">
        <v>3596.3</v>
      </c>
      <c r="AJ606" s="16"/>
      <c r="AK606" s="16">
        <v>3596.3</v>
      </c>
      <c r="AL606" s="16"/>
      <c r="AM606" s="16"/>
      <c r="AN606" s="16">
        <v>3596.3</v>
      </c>
      <c r="AO606" s="16"/>
      <c r="AP606" s="16">
        <v>3596.3</v>
      </c>
      <c r="AQ606" s="16"/>
      <c r="AR606" s="16"/>
    </row>
    <row r="607" spans="1:44" ht="33.75" customHeight="1">
      <c r="A607" s="1" t="s">
        <v>702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0" t="s">
        <v>701</v>
      </c>
      <c r="Q607" s="14"/>
      <c r="R607" s="1"/>
      <c r="S607" s="1"/>
      <c r="T607" s="16">
        <v>568</v>
      </c>
      <c r="U607" s="16"/>
      <c r="V607" s="16"/>
      <c r="W607" s="16"/>
      <c r="X607" s="16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6">
        <v>568</v>
      </c>
      <c r="AJ607" s="16"/>
      <c r="AK607" s="16"/>
      <c r="AL607" s="16"/>
      <c r="AM607" s="16"/>
      <c r="AN607" s="16">
        <v>568</v>
      </c>
      <c r="AO607" s="16"/>
      <c r="AP607" s="16"/>
      <c r="AQ607" s="16"/>
      <c r="AR607" s="16"/>
    </row>
    <row r="608" spans="1:44" ht="33.75" customHeight="1">
      <c r="A608" s="1" t="s">
        <v>702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0" t="s">
        <v>175</v>
      </c>
      <c r="Q608" s="14" t="s">
        <v>176</v>
      </c>
      <c r="R608" s="1"/>
      <c r="S608" s="1"/>
      <c r="T608" s="16">
        <v>568</v>
      </c>
      <c r="U608" s="16"/>
      <c r="V608" s="16"/>
      <c r="W608" s="16"/>
      <c r="X608" s="16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6">
        <v>568</v>
      </c>
      <c r="AJ608" s="16"/>
      <c r="AK608" s="16"/>
      <c r="AL608" s="16"/>
      <c r="AM608" s="16"/>
      <c r="AN608" s="16">
        <v>568</v>
      </c>
      <c r="AO608" s="16"/>
      <c r="AP608" s="16"/>
      <c r="AQ608" s="16"/>
      <c r="AR608" s="16"/>
    </row>
    <row r="609" spans="1:44" ht="33.75" customHeight="1">
      <c r="A609" s="1" t="s">
        <v>704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0" t="s">
        <v>703</v>
      </c>
      <c r="Q609" s="14"/>
      <c r="R609" s="1"/>
      <c r="S609" s="1"/>
      <c r="T609" s="16">
        <v>1916.75</v>
      </c>
      <c r="U609" s="16"/>
      <c r="V609" s="16"/>
      <c r="W609" s="16"/>
      <c r="X609" s="16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6">
        <v>2050</v>
      </c>
      <c r="AJ609" s="16"/>
      <c r="AK609" s="16"/>
      <c r="AL609" s="16"/>
      <c r="AM609" s="16"/>
      <c r="AN609" s="16">
        <v>2050</v>
      </c>
      <c r="AO609" s="16"/>
      <c r="AP609" s="16"/>
      <c r="AQ609" s="16"/>
      <c r="AR609" s="16"/>
    </row>
    <row r="610" spans="1:44" ht="33.75" customHeight="1">
      <c r="A610" s="1" t="s">
        <v>704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0" t="s">
        <v>49</v>
      </c>
      <c r="Q610" s="14" t="s">
        <v>50</v>
      </c>
      <c r="R610" s="1"/>
      <c r="S610" s="1"/>
      <c r="T610" s="16">
        <v>1916.75</v>
      </c>
      <c r="U610" s="16"/>
      <c r="V610" s="16"/>
      <c r="W610" s="16"/>
      <c r="X610" s="16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6">
        <v>2050</v>
      </c>
      <c r="AJ610" s="16"/>
      <c r="AK610" s="16"/>
      <c r="AL610" s="16"/>
      <c r="AM610" s="16"/>
      <c r="AN610" s="16">
        <v>2050</v>
      </c>
      <c r="AO610" s="16"/>
      <c r="AP610" s="16"/>
      <c r="AQ610" s="16"/>
      <c r="AR610" s="16"/>
    </row>
    <row r="611" spans="1:44" ht="33.75" customHeight="1">
      <c r="A611" s="1" t="s">
        <v>706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0" t="s">
        <v>705</v>
      </c>
      <c r="Q611" s="14"/>
      <c r="R611" s="1"/>
      <c r="S611" s="1"/>
      <c r="T611" s="16">
        <v>1161.56</v>
      </c>
      <c r="U611" s="16"/>
      <c r="V611" s="16"/>
      <c r="W611" s="16"/>
      <c r="X611" s="16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</row>
    <row r="612" spans="1:44" ht="68.25" customHeight="1">
      <c r="A612" s="1" t="s">
        <v>706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0" t="s">
        <v>187</v>
      </c>
      <c r="Q612" s="14" t="s">
        <v>188</v>
      </c>
      <c r="R612" s="1"/>
      <c r="S612" s="1"/>
      <c r="T612" s="16">
        <v>236.11</v>
      </c>
      <c r="U612" s="16"/>
      <c r="V612" s="16"/>
      <c r="W612" s="16"/>
      <c r="X612" s="16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</row>
    <row r="613" spans="1:44" ht="33.75" customHeight="1">
      <c r="A613" s="1" t="s">
        <v>706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0" t="s">
        <v>175</v>
      </c>
      <c r="Q613" s="14" t="s">
        <v>176</v>
      </c>
      <c r="R613" s="1"/>
      <c r="S613" s="1"/>
      <c r="T613" s="16">
        <v>255.75</v>
      </c>
      <c r="U613" s="16"/>
      <c r="V613" s="16"/>
      <c r="W613" s="16"/>
      <c r="X613" s="16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</row>
    <row r="614" spans="1:44" ht="33.75" customHeight="1">
      <c r="A614" s="1" t="s">
        <v>706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0" t="s">
        <v>123</v>
      </c>
      <c r="Q614" s="14" t="s">
        <v>124</v>
      </c>
      <c r="R614" s="1"/>
      <c r="S614" s="1"/>
      <c r="T614" s="16">
        <v>176.7</v>
      </c>
      <c r="U614" s="16"/>
      <c r="V614" s="16"/>
      <c r="W614" s="16"/>
      <c r="X614" s="16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</row>
    <row r="615" spans="1:44" ht="33.75" customHeight="1">
      <c r="A615" s="1" t="s">
        <v>706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0" t="s">
        <v>49</v>
      </c>
      <c r="Q615" s="14" t="s">
        <v>50</v>
      </c>
      <c r="R615" s="1"/>
      <c r="S615" s="1"/>
      <c r="T615" s="16">
        <v>415.68</v>
      </c>
      <c r="U615" s="16"/>
      <c r="V615" s="16"/>
      <c r="W615" s="16"/>
      <c r="X615" s="16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</row>
    <row r="616" spans="1:44" ht="33.75" customHeight="1">
      <c r="A616" s="1" t="s">
        <v>706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0" t="s">
        <v>107</v>
      </c>
      <c r="Q616" s="14" t="s">
        <v>108</v>
      </c>
      <c r="R616" s="1"/>
      <c r="S616" s="1"/>
      <c r="T616" s="16">
        <v>77.34</v>
      </c>
      <c r="U616" s="16"/>
      <c r="V616" s="16"/>
      <c r="W616" s="16"/>
      <c r="X616" s="16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</row>
    <row r="617" spans="1:44" ht="51" customHeight="1">
      <c r="A617" s="1" t="s">
        <v>708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0" t="s">
        <v>707</v>
      </c>
      <c r="Q617" s="14"/>
      <c r="R617" s="1"/>
      <c r="S617" s="1"/>
      <c r="T617" s="16">
        <v>57.95</v>
      </c>
      <c r="U617" s="16"/>
      <c r="V617" s="16"/>
      <c r="W617" s="16"/>
      <c r="X617" s="16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</row>
    <row r="618" spans="1:44" ht="45" customHeight="1">
      <c r="A618" s="1" t="s">
        <v>708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0" t="s">
        <v>175</v>
      </c>
      <c r="Q618" s="14" t="s">
        <v>176</v>
      </c>
      <c r="R618" s="1"/>
      <c r="S618" s="1"/>
      <c r="T618" s="16">
        <v>57.95</v>
      </c>
      <c r="U618" s="16"/>
      <c r="V618" s="16"/>
      <c r="W618" s="16"/>
      <c r="X618" s="16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</row>
    <row r="619" spans="1:44" ht="33.75" customHeight="1">
      <c r="A619" s="1" t="s">
        <v>710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0" t="s">
        <v>709</v>
      </c>
      <c r="Q619" s="14"/>
      <c r="R619" s="1"/>
      <c r="S619" s="1"/>
      <c r="T619" s="16">
        <v>60</v>
      </c>
      <c r="U619" s="16"/>
      <c r="V619" s="16"/>
      <c r="W619" s="16"/>
      <c r="X619" s="16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</row>
    <row r="620" spans="1:44" ht="45" customHeight="1">
      <c r="A620" s="1" t="s">
        <v>710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0" t="s">
        <v>175</v>
      </c>
      <c r="Q620" s="14" t="s">
        <v>176</v>
      </c>
      <c r="R620" s="1"/>
      <c r="S620" s="1"/>
      <c r="T620" s="16">
        <v>60</v>
      </c>
      <c r="U620" s="16"/>
      <c r="V620" s="16"/>
      <c r="W620" s="16"/>
      <c r="X620" s="16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</row>
    <row r="621" spans="1:44" ht="51" customHeight="1">
      <c r="A621" s="1" t="s">
        <v>866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0" t="s">
        <v>865</v>
      </c>
      <c r="Q621" s="14"/>
      <c r="R621" s="1"/>
      <c r="S621" s="1"/>
      <c r="T621" s="16">
        <v>150.31</v>
      </c>
      <c r="U621" s="16"/>
      <c r="V621" s="16"/>
      <c r="W621" s="16"/>
      <c r="X621" s="16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</row>
    <row r="622" spans="1:44" ht="33.75" customHeight="1">
      <c r="A622" s="1" t="s">
        <v>866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0" t="s">
        <v>175</v>
      </c>
      <c r="Q622" s="14" t="s">
        <v>176</v>
      </c>
      <c r="R622" s="1"/>
      <c r="S622" s="1"/>
      <c r="T622" s="16">
        <v>150.31</v>
      </c>
      <c r="U622" s="16"/>
      <c r="V622" s="16"/>
      <c r="W622" s="16"/>
      <c r="X622" s="16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</row>
    <row r="623" spans="1:44" ht="51" customHeight="1">
      <c r="A623" s="1" t="s">
        <v>712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0" t="s">
        <v>711</v>
      </c>
      <c r="Q623" s="14"/>
      <c r="R623" s="1"/>
      <c r="S623" s="1"/>
      <c r="T623" s="16">
        <v>4004</v>
      </c>
      <c r="U623" s="16"/>
      <c r="V623" s="16"/>
      <c r="W623" s="16"/>
      <c r="X623" s="16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6">
        <v>4004</v>
      </c>
      <c r="AJ623" s="16"/>
      <c r="AK623" s="16"/>
      <c r="AL623" s="16"/>
      <c r="AM623" s="16"/>
      <c r="AN623" s="16">
        <v>4004</v>
      </c>
      <c r="AO623" s="16"/>
      <c r="AP623" s="16"/>
      <c r="AQ623" s="16"/>
      <c r="AR623" s="16"/>
    </row>
    <row r="624" spans="1:44" ht="33.75" customHeight="1">
      <c r="A624" s="1" t="s">
        <v>712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0" t="s">
        <v>123</v>
      </c>
      <c r="Q624" s="14" t="s">
        <v>124</v>
      </c>
      <c r="R624" s="1"/>
      <c r="S624" s="1"/>
      <c r="T624" s="16">
        <v>4004</v>
      </c>
      <c r="U624" s="16"/>
      <c r="V624" s="16"/>
      <c r="W624" s="16"/>
      <c r="X624" s="16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6">
        <v>4004</v>
      </c>
      <c r="AJ624" s="16"/>
      <c r="AK624" s="16"/>
      <c r="AL624" s="16"/>
      <c r="AM624" s="16"/>
      <c r="AN624" s="16">
        <v>4004</v>
      </c>
      <c r="AO624" s="16"/>
      <c r="AP624" s="16"/>
      <c r="AQ624" s="16"/>
      <c r="AR624" s="16"/>
    </row>
    <row r="625" spans="1:44" ht="57" customHeight="1">
      <c r="A625" s="1" t="s">
        <v>714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0" t="s">
        <v>713</v>
      </c>
      <c r="Q625" s="14"/>
      <c r="R625" s="1"/>
      <c r="S625" s="1"/>
      <c r="T625" s="16">
        <v>1428.72</v>
      </c>
      <c r="U625" s="16"/>
      <c r="V625" s="16">
        <v>1428.72</v>
      </c>
      <c r="W625" s="16"/>
      <c r="X625" s="16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6">
        <v>20462.1</v>
      </c>
      <c r="AJ625" s="16"/>
      <c r="AK625" s="16">
        <v>20462.1</v>
      </c>
      <c r="AL625" s="16"/>
      <c r="AM625" s="16"/>
      <c r="AN625" s="16">
        <v>13139.5</v>
      </c>
      <c r="AO625" s="16"/>
      <c r="AP625" s="16">
        <v>13139.5</v>
      </c>
      <c r="AQ625" s="16"/>
      <c r="AR625" s="16"/>
    </row>
    <row r="626" spans="1:44" ht="33.75" customHeight="1">
      <c r="A626" s="1" t="s">
        <v>714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0" t="s">
        <v>107</v>
      </c>
      <c r="Q626" s="14" t="s">
        <v>108</v>
      </c>
      <c r="R626" s="1"/>
      <c r="S626" s="1"/>
      <c r="T626" s="16">
        <v>1428.72</v>
      </c>
      <c r="U626" s="16"/>
      <c r="V626" s="16">
        <v>1428.72</v>
      </c>
      <c r="W626" s="16"/>
      <c r="X626" s="16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6">
        <v>20462.1</v>
      </c>
      <c r="AJ626" s="16"/>
      <c r="AK626" s="16">
        <v>20462.1</v>
      </c>
      <c r="AL626" s="16"/>
      <c r="AM626" s="16"/>
      <c r="AN626" s="16">
        <v>13139.5</v>
      </c>
      <c r="AO626" s="16"/>
      <c r="AP626" s="16">
        <v>13139.5</v>
      </c>
      <c r="AQ626" s="16"/>
      <c r="AR626" s="16"/>
    </row>
    <row r="627" spans="1:44" ht="33.75" customHeight="1">
      <c r="A627" s="1" t="s">
        <v>716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0" t="s">
        <v>715</v>
      </c>
      <c r="Q627" s="14"/>
      <c r="R627" s="1"/>
      <c r="S627" s="1"/>
      <c r="T627" s="16">
        <v>291.77</v>
      </c>
      <c r="U627" s="16"/>
      <c r="V627" s="16">
        <v>291.77</v>
      </c>
      <c r="W627" s="16"/>
      <c r="X627" s="16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6">
        <v>10000</v>
      </c>
      <c r="AJ627" s="16"/>
      <c r="AK627" s="16">
        <v>10000</v>
      </c>
      <c r="AL627" s="16"/>
      <c r="AM627" s="16"/>
      <c r="AN627" s="16">
        <v>10000</v>
      </c>
      <c r="AO627" s="16"/>
      <c r="AP627" s="16">
        <v>10000</v>
      </c>
      <c r="AQ627" s="16"/>
      <c r="AR627" s="16"/>
    </row>
    <row r="628" spans="1:44" ht="33.75" customHeight="1">
      <c r="A628" s="1" t="s">
        <v>716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0" t="s">
        <v>107</v>
      </c>
      <c r="Q628" s="14" t="s">
        <v>108</v>
      </c>
      <c r="R628" s="1"/>
      <c r="S628" s="1"/>
      <c r="T628" s="16">
        <v>291.77</v>
      </c>
      <c r="U628" s="16"/>
      <c r="V628" s="16">
        <v>291.77</v>
      </c>
      <c r="W628" s="16"/>
      <c r="X628" s="16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6">
        <v>10000</v>
      </c>
      <c r="AJ628" s="16"/>
      <c r="AK628" s="16">
        <v>10000</v>
      </c>
      <c r="AL628" s="16"/>
      <c r="AM628" s="16"/>
      <c r="AN628" s="16">
        <v>10000</v>
      </c>
      <c r="AO628" s="16"/>
      <c r="AP628" s="16">
        <v>10000</v>
      </c>
      <c r="AQ628" s="16"/>
      <c r="AR628" s="16"/>
    </row>
    <row r="629" spans="1:44" ht="49.5" customHeight="1">
      <c r="A629" s="1" t="s">
        <v>718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0" t="s">
        <v>717</v>
      </c>
      <c r="Q629" s="14"/>
      <c r="R629" s="1"/>
      <c r="S629" s="1"/>
      <c r="T629" s="16">
        <v>193.3</v>
      </c>
      <c r="U629" s="16"/>
      <c r="V629" s="16">
        <v>120.8</v>
      </c>
      <c r="W629" s="16">
        <v>72.5</v>
      </c>
      <c r="X629" s="16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6">
        <v>193.3</v>
      </c>
      <c r="AJ629" s="16"/>
      <c r="AK629" s="16">
        <v>120.8</v>
      </c>
      <c r="AL629" s="16">
        <v>72.5</v>
      </c>
      <c r="AM629" s="16"/>
      <c r="AN629" s="16">
        <v>193.3</v>
      </c>
      <c r="AO629" s="16"/>
      <c r="AP629" s="16">
        <v>120.8</v>
      </c>
      <c r="AQ629" s="16">
        <v>72.5</v>
      </c>
      <c r="AR629" s="16"/>
    </row>
    <row r="630" spans="1:44" ht="42" customHeight="1">
      <c r="A630" s="1" t="s">
        <v>718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0" t="s">
        <v>175</v>
      </c>
      <c r="Q630" s="14" t="s">
        <v>176</v>
      </c>
      <c r="R630" s="1"/>
      <c r="S630" s="1"/>
      <c r="T630" s="16">
        <v>193.3</v>
      </c>
      <c r="U630" s="16"/>
      <c r="V630" s="16">
        <v>120.8</v>
      </c>
      <c r="W630" s="16">
        <v>72.5</v>
      </c>
      <c r="X630" s="16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6">
        <v>193.3</v>
      </c>
      <c r="AJ630" s="16"/>
      <c r="AK630" s="16">
        <v>120.8</v>
      </c>
      <c r="AL630" s="16">
        <v>72.5</v>
      </c>
      <c r="AM630" s="16"/>
      <c r="AN630" s="16">
        <v>193.3</v>
      </c>
      <c r="AO630" s="16"/>
      <c r="AP630" s="16">
        <v>120.8</v>
      </c>
      <c r="AQ630" s="16">
        <v>72.5</v>
      </c>
      <c r="AR630" s="16"/>
    </row>
    <row r="631" spans="1:45" ht="22.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56" t="s">
        <v>40</v>
      </c>
      <c r="Q631" s="57"/>
      <c r="R631" s="33"/>
      <c r="S631" s="33"/>
      <c r="T631" s="58">
        <f>824395.07-14.22</f>
        <v>824380.85</v>
      </c>
      <c r="U631" s="58">
        <v>28655.26</v>
      </c>
      <c r="V631" s="58">
        <v>434282.01</v>
      </c>
      <c r="W631" s="58">
        <v>41820.21</v>
      </c>
      <c r="X631" s="58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8">
        <v>654677.38</v>
      </c>
      <c r="AJ631" s="58">
        <v>26972.96</v>
      </c>
      <c r="AK631" s="58">
        <v>340957.57</v>
      </c>
      <c r="AL631" s="58">
        <v>11580.85</v>
      </c>
      <c r="AM631" s="58"/>
      <c r="AN631" s="58">
        <v>656258.92</v>
      </c>
      <c r="AS631" s="6" t="s">
        <v>14</v>
      </c>
    </row>
    <row r="634" spans="20:40" ht="18.75" customHeight="1"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</row>
  </sheetData>
  <sheetProtection/>
  <mergeCells count="31">
    <mergeCell ref="A14:AN14"/>
    <mergeCell ref="A16:O17"/>
    <mergeCell ref="Q16:Q17"/>
    <mergeCell ref="R16:R17"/>
    <mergeCell ref="S16:S17"/>
    <mergeCell ref="T16:T17"/>
    <mergeCell ref="U16:U17"/>
    <mergeCell ref="V16:V17"/>
    <mergeCell ref="AP16:AP17"/>
    <mergeCell ref="Y16:Y17"/>
    <mergeCell ref="Z16:Z17"/>
    <mergeCell ref="AA16:AA17"/>
    <mergeCell ref="AB16:AB17"/>
    <mergeCell ref="X16:X17"/>
    <mergeCell ref="AD16:AD17"/>
    <mergeCell ref="AO16:AO17"/>
    <mergeCell ref="W16:W17"/>
    <mergeCell ref="AF16:AF17"/>
    <mergeCell ref="AG16:AG17"/>
    <mergeCell ref="AH16:AH17"/>
    <mergeCell ref="AI16:AI17"/>
    <mergeCell ref="AE16:AE17"/>
    <mergeCell ref="AC16:AC17"/>
    <mergeCell ref="AQ16:AQ17"/>
    <mergeCell ref="AR16:AR17"/>
    <mergeCell ref="P16:P17"/>
    <mergeCell ref="AJ16:AJ17"/>
    <mergeCell ref="AK16:AK17"/>
    <mergeCell ref="AL16:AL17"/>
    <mergeCell ref="AM16:AM17"/>
    <mergeCell ref="AN16:AN17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47"/>
  <sheetViews>
    <sheetView showGridLines="0" zoomScale="80" zoomScaleNormal="80" zoomScalePageLayoutView="0" workbookViewId="0" topLeftCell="B1">
      <selection activeCell="AU3" sqref="AU3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5" max="55" width="12.140625" style="0" customWidth="1"/>
  </cols>
  <sheetData>
    <row r="1" ht="19.5" customHeight="1">
      <c r="AU1" s="4" t="s">
        <v>857</v>
      </c>
    </row>
    <row r="2" ht="19.5" customHeight="1">
      <c r="AU2" s="4" t="s">
        <v>9</v>
      </c>
    </row>
    <row r="3" ht="17.25" customHeight="1">
      <c r="AU3" s="4" t="s">
        <v>10</v>
      </c>
    </row>
    <row r="4" ht="9.75" customHeight="1">
      <c r="AU4" s="4" t="s">
        <v>1298</v>
      </c>
    </row>
    <row r="6" ht="14.25" customHeight="1"/>
    <row r="7" ht="21" customHeight="1">
      <c r="AU7" s="4" t="s">
        <v>1286</v>
      </c>
    </row>
    <row r="8" ht="15.75" customHeight="1">
      <c r="AU8" s="4" t="s">
        <v>12</v>
      </c>
    </row>
    <row r="9" ht="15" customHeight="1">
      <c r="AU9" s="4" t="s">
        <v>7</v>
      </c>
    </row>
    <row r="10" ht="21.75" customHeight="1">
      <c r="AU10" s="4" t="s">
        <v>13</v>
      </c>
    </row>
    <row r="12" spans="1:52" ht="11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9.5" customHeight="1">
      <c r="A13" s="21"/>
      <c r="B13" s="138" t="s">
        <v>856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</row>
    <row r="14" ht="15"/>
    <row r="15" spans="1:52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ht="15">
      <c r="A16" s="136" t="s">
        <v>16</v>
      </c>
      <c r="B16" s="137" t="s">
        <v>719</v>
      </c>
      <c r="C16" s="137" t="s">
        <v>720</v>
      </c>
      <c r="D16" s="137" t="s">
        <v>720</v>
      </c>
      <c r="E16" s="137" t="s">
        <v>17</v>
      </c>
      <c r="F16" s="137" t="s">
        <v>17</v>
      </c>
      <c r="G16" s="137" t="s">
        <v>17</v>
      </c>
      <c r="H16" s="137" t="s">
        <v>17</v>
      </c>
      <c r="I16" s="137" t="s">
        <v>17</v>
      </c>
      <c r="J16" s="137" t="s">
        <v>17</v>
      </c>
      <c r="K16" s="137" t="s">
        <v>17</v>
      </c>
      <c r="L16" s="137" t="s">
        <v>17</v>
      </c>
      <c r="M16" s="137" t="s">
        <v>17</v>
      </c>
      <c r="N16" s="137" t="s">
        <v>17</v>
      </c>
      <c r="O16" s="137" t="s">
        <v>17</v>
      </c>
      <c r="P16" s="137" t="s">
        <v>17</v>
      </c>
      <c r="Q16" s="137" t="s">
        <v>17</v>
      </c>
      <c r="R16" s="137" t="s">
        <v>17</v>
      </c>
      <c r="S16" s="137" t="s">
        <v>17</v>
      </c>
      <c r="T16" s="137" t="s">
        <v>18</v>
      </c>
      <c r="U16" s="137" t="s">
        <v>721</v>
      </c>
      <c r="V16" s="137" t="s">
        <v>722</v>
      </c>
      <c r="W16" s="137" t="s">
        <v>723</v>
      </c>
      <c r="X16" s="137" t="s">
        <v>724</v>
      </c>
      <c r="Y16" s="137" t="s">
        <v>725</v>
      </c>
      <c r="Z16" s="136" t="s">
        <v>16</v>
      </c>
      <c r="AA16" s="136" t="s">
        <v>2</v>
      </c>
      <c r="AB16" s="136" t="s">
        <v>21</v>
      </c>
      <c r="AC16" s="136" t="s">
        <v>22</v>
      </c>
      <c r="AD16" s="136" t="s">
        <v>23</v>
      </c>
      <c r="AE16" s="136" t="s">
        <v>24</v>
      </c>
      <c r="AF16" s="136" t="s">
        <v>2</v>
      </c>
      <c r="AG16" s="136" t="s">
        <v>21</v>
      </c>
      <c r="AH16" s="136" t="s">
        <v>22</v>
      </c>
      <c r="AI16" s="136" t="s">
        <v>23</v>
      </c>
      <c r="AJ16" s="136" t="s">
        <v>24</v>
      </c>
      <c r="AK16" s="136" t="s">
        <v>2</v>
      </c>
      <c r="AL16" s="136" t="s">
        <v>21</v>
      </c>
      <c r="AM16" s="136" t="s">
        <v>22</v>
      </c>
      <c r="AN16" s="136" t="s">
        <v>23</v>
      </c>
      <c r="AO16" s="136" t="s">
        <v>24</v>
      </c>
      <c r="AP16" s="136" t="s">
        <v>3</v>
      </c>
      <c r="AQ16" s="136" t="s">
        <v>25</v>
      </c>
      <c r="AR16" s="136" t="s">
        <v>26</v>
      </c>
      <c r="AS16" s="136" t="s">
        <v>27</v>
      </c>
      <c r="AT16" s="136" t="s">
        <v>28</v>
      </c>
      <c r="AU16" s="136" t="s">
        <v>8</v>
      </c>
      <c r="AV16" s="136" t="s">
        <v>29</v>
      </c>
      <c r="AW16" s="136" t="s">
        <v>30</v>
      </c>
      <c r="AX16" s="136" t="s">
        <v>31</v>
      </c>
      <c r="AY16" s="136" t="s">
        <v>32</v>
      </c>
      <c r="AZ16" s="136" t="s">
        <v>16</v>
      </c>
    </row>
    <row r="17" spans="1:52" ht="10.5" customHeight="1">
      <c r="A17" s="136"/>
      <c r="B17" s="137" t="s">
        <v>726</v>
      </c>
      <c r="C17" s="137" t="s">
        <v>19</v>
      </c>
      <c r="D17" s="137" t="s">
        <v>20</v>
      </c>
      <c r="E17" s="137" t="s">
        <v>17</v>
      </c>
      <c r="F17" s="137" t="s">
        <v>17</v>
      </c>
      <c r="G17" s="137" t="s">
        <v>17</v>
      </c>
      <c r="H17" s="137" t="s">
        <v>17</v>
      </c>
      <c r="I17" s="137" t="s">
        <v>17</v>
      </c>
      <c r="J17" s="137" t="s">
        <v>17</v>
      </c>
      <c r="K17" s="137" t="s">
        <v>17</v>
      </c>
      <c r="L17" s="137" t="s">
        <v>17</v>
      </c>
      <c r="M17" s="137" t="s">
        <v>17</v>
      </c>
      <c r="N17" s="137" t="s">
        <v>17</v>
      </c>
      <c r="O17" s="137" t="s">
        <v>17</v>
      </c>
      <c r="P17" s="137" t="s">
        <v>17</v>
      </c>
      <c r="Q17" s="137" t="s">
        <v>17</v>
      </c>
      <c r="R17" s="137" t="s">
        <v>17</v>
      </c>
      <c r="S17" s="137" t="s">
        <v>17</v>
      </c>
      <c r="T17" s="137" t="s">
        <v>18</v>
      </c>
      <c r="U17" s="137" t="s">
        <v>721</v>
      </c>
      <c r="V17" s="137" t="s">
        <v>722</v>
      </c>
      <c r="W17" s="137" t="s">
        <v>723</v>
      </c>
      <c r="X17" s="137" t="s">
        <v>724</v>
      </c>
      <c r="Y17" s="137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 t="s">
        <v>34</v>
      </c>
      <c r="AQ17" s="136" t="s">
        <v>35</v>
      </c>
      <c r="AR17" s="136" t="s">
        <v>36</v>
      </c>
      <c r="AS17" s="136" t="s">
        <v>37</v>
      </c>
      <c r="AT17" s="136" t="s">
        <v>38</v>
      </c>
      <c r="AU17" s="136" t="s">
        <v>34</v>
      </c>
      <c r="AV17" s="136" t="s">
        <v>35</v>
      </c>
      <c r="AW17" s="136" t="s">
        <v>36</v>
      </c>
      <c r="AX17" s="136" t="s">
        <v>37</v>
      </c>
      <c r="AY17" s="136" t="s">
        <v>38</v>
      </c>
      <c r="AZ17" s="136"/>
    </row>
    <row r="18" spans="1:52" ht="18.75" customHeight="1">
      <c r="A18" s="31"/>
      <c r="B18" s="31" t="s">
        <v>4</v>
      </c>
      <c r="C18" s="31" t="s">
        <v>0</v>
      </c>
      <c r="D18" s="31"/>
      <c r="E18" s="31" t="s">
        <v>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 t="s">
        <v>5</v>
      </c>
      <c r="U18" s="31"/>
      <c r="V18" s="32"/>
      <c r="W18" s="32"/>
      <c r="X18" s="32"/>
      <c r="Y18" s="32"/>
      <c r="Z18" s="31" t="s">
        <v>6</v>
      </c>
      <c r="AA18" s="31" t="s">
        <v>39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727</v>
      </c>
      <c r="AQ18" s="31"/>
      <c r="AR18" s="31"/>
      <c r="AS18" s="31"/>
      <c r="AT18" s="31"/>
      <c r="AU18" s="31" t="s">
        <v>728</v>
      </c>
      <c r="AV18" s="22"/>
      <c r="AW18" s="22"/>
      <c r="AX18" s="22"/>
      <c r="AY18" s="22"/>
      <c r="AZ18" s="22"/>
    </row>
    <row r="19" spans="1:52" ht="33.75" customHeight="1">
      <c r="A19" s="23" t="s">
        <v>729</v>
      </c>
      <c r="B19" s="3" t="s">
        <v>730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4"/>
      <c r="W19" s="24"/>
      <c r="X19" s="24"/>
      <c r="Y19" s="24"/>
      <c r="Z19" s="23" t="s">
        <v>729</v>
      </c>
      <c r="AA19" s="25">
        <v>35.8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3" t="s">
        <v>729</v>
      </c>
    </row>
    <row r="20" spans="1:52" ht="16.5" customHeight="1">
      <c r="A20" s="26" t="s">
        <v>731</v>
      </c>
      <c r="B20" s="1" t="s">
        <v>730</v>
      </c>
      <c r="C20" s="1" t="s">
        <v>732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7"/>
      <c r="W20" s="27"/>
      <c r="X20" s="27"/>
      <c r="Y20" s="27"/>
      <c r="Z20" s="26" t="s">
        <v>731</v>
      </c>
      <c r="AA20" s="28">
        <v>35.8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6" t="s">
        <v>731</v>
      </c>
    </row>
    <row r="21" spans="1:52" ht="102" customHeight="1">
      <c r="A21" s="26" t="s">
        <v>733</v>
      </c>
      <c r="B21" s="1" t="s">
        <v>730</v>
      </c>
      <c r="C21" s="1" t="s">
        <v>734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7"/>
      <c r="W21" s="27"/>
      <c r="X21" s="27"/>
      <c r="Y21" s="27"/>
      <c r="Z21" s="26" t="s">
        <v>733</v>
      </c>
      <c r="AA21" s="28">
        <v>35.8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6" t="s">
        <v>733</v>
      </c>
    </row>
    <row r="22" spans="1:52" ht="68.25" customHeight="1">
      <c r="A22" s="26" t="s">
        <v>659</v>
      </c>
      <c r="B22" s="1" t="s">
        <v>730</v>
      </c>
      <c r="C22" s="1" t="s">
        <v>734</v>
      </c>
      <c r="D22" s="1"/>
      <c r="E22" s="1" t="s">
        <v>660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7"/>
      <c r="W22" s="27"/>
      <c r="X22" s="27"/>
      <c r="Y22" s="27"/>
      <c r="Z22" s="26" t="s">
        <v>659</v>
      </c>
      <c r="AA22" s="28">
        <v>35.8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6" t="s">
        <v>659</v>
      </c>
    </row>
    <row r="23" spans="1:52" ht="33.75" customHeight="1">
      <c r="A23" s="26" t="s">
        <v>185</v>
      </c>
      <c r="B23" s="1" t="s">
        <v>730</v>
      </c>
      <c r="C23" s="1" t="s">
        <v>734</v>
      </c>
      <c r="D23" s="1"/>
      <c r="E23" s="1" t="s">
        <v>665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7"/>
      <c r="W23" s="27"/>
      <c r="X23" s="27"/>
      <c r="Y23" s="27"/>
      <c r="Z23" s="26" t="s">
        <v>185</v>
      </c>
      <c r="AA23" s="28">
        <v>35.8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6" t="s">
        <v>185</v>
      </c>
    </row>
    <row r="24" spans="1:52" ht="117" customHeight="1">
      <c r="A24" s="26" t="s">
        <v>187</v>
      </c>
      <c r="B24" s="1" t="s">
        <v>730</v>
      </c>
      <c r="C24" s="1" t="s">
        <v>734</v>
      </c>
      <c r="D24" s="1"/>
      <c r="E24" s="1" t="s">
        <v>665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188</v>
      </c>
      <c r="U24" s="1"/>
      <c r="V24" s="27"/>
      <c r="W24" s="27"/>
      <c r="X24" s="27"/>
      <c r="Y24" s="27"/>
      <c r="Z24" s="26" t="s">
        <v>187</v>
      </c>
      <c r="AA24" s="28">
        <v>27.99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6" t="s">
        <v>187</v>
      </c>
    </row>
    <row r="25" spans="1:52" ht="51" customHeight="1">
      <c r="A25" s="26" t="s">
        <v>175</v>
      </c>
      <c r="B25" s="1" t="s">
        <v>730</v>
      </c>
      <c r="C25" s="1" t="s">
        <v>734</v>
      </c>
      <c r="D25" s="1"/>
      <c r="E25" s="1" t="s">
        <v>665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 t="s">
        <v>176</v>
      </c>
      <c r="U25" s="1"/>
      <c r="V25" s="27"/>
      <c r="W25" s="27"/>
      <c r="X25" s="27"/>
      <c r="Y25" s="27"/>
      <c r="Z25" s="26" t="s">
        <v>175</v>
      </c>
      <c r="AA25" s="28">
        <v>7.81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6" t="s">
        <v>175</v>
      </c>
    </row>
    <row r="26" spans="1:52" ht="33.75" customHeight="1">
      <c r="A26" s="23" t="s">
        <v>735</v>
      </c>
      <c r="B26" s="3" t="s">
        <v>736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4"/>
      <c r="W26" s="24"/>
      <c r="X26" s="24"/>
      <c r="Y26" s="24"/>
      <c r="Z26" s="23" t="s">
        <v>735</v>
      </c>
      <c r="AA26" s="25">
        <v>27.76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3" t="s">
        <v>735</v>
      </c>
    </row>
    <row r="27" spans="1:52" ht="16.5" customHeight="1">
      <c r="A27" s="26" t="s">
        <v>731</v>
      </c>
      <c r="B27" s="1" t="s">
        <v>736</v>
      </c>
      <c r="C27" s="1" t="s">
        <v>732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7"/>
      <c r="W27" s="27"/>
      <c r="X27" s="27"/>
      <c r="Y27" s="27"/>
      <c r="Z27" s="26" t="s">
        <v>731</v>
      </c>
      <c r="AA27" s="28">
        <v>27.76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6" t="s">
        <v>731</v>
      </c>
    </row>
    <row r="28" spans="1:52" ht="102" customHeight="1">
      <c r="A28" s="26" t="s">
        <v>733</v>
      </c>
      <c r="B28" s="1" t="s">
        <v>736</v>
      </c>
      <c r="C28" s="1" t="s">
        <v>734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7"/>
      <c r="W28" s="27"/>
      <c r="X28" s="27"/>
      <c r="Y28" s="27"/>
      <c r="Z28" s="26" t="s">
        <v>733</v>
      </c>
      <c r="AA28" s="28">
        <v>27.76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6" t="s">
        <v>733</v>
      </c>
    </row>
    <row r="29" spans="1:52" ht="68.25" customHeight="1">
      <c r="A29" s="26" t="s">
        <v>659</v>
      </c>
      <c r="B29" s="1" t="s">
        <v>736</v>
      </c>
      <c r="C29" s="1" t="s">
        <v>734</v>
      </c>
      <c r="D29" s="1"/>
      <c r="E29" s="1" t="s">
        <v>660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7"/>
      <c r="W29" s="27"/>
      <c r="X29" s="27"/>
      <c r="Y29" s="27"/>
      <c r="Z29" s="26" t="s">
        <v>659</v>
      </c>
      <c r="AA29" s="28">
        <v>27.76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6" t="s">
        <v>659</v>
      </c>
    </row>
    <row r="30" spans="1:52" ht="33.75" customHeight="1">
      <c r="A30" s="26" t="s">
        <v>185</v>
      </c>
      <c r="B30" s="1" t="s">
        <v>736</v>
      </c>
      <c r="C30" s="1" t="s">
        <v>734</v>
      </c>
      <c r="D30" s="1"/>
      <c r="E30" s="1" t="s">
        <v>665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7"/>
      <c r="W30" s="27"/>
      <c r="X30" s="27"/>
      <c r="Y30" s="27"/>
      <c r="Z30" s="26" t="s">
        <v>185</v>
      </c>
      <c r="AA30" s="28">
        <v>27.76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6" t="s">
        <v>185</v>
      </c>
    </row>
    <row r="31" spans="1:52" ht="136.5" customHeight="1">
      <c r="A31" s="26" t="s">
        <v>187</v>
      </c>
      <c r="B31" s="1" t="s">
        <v>736</v>
      </c>
      <c r="C31" s="1" t="s">
        <v>734</v>
      </c>
      <c r="D31" s="1"/>
      <c r="E31" s="1" t="s">
        <v>665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188</v>
      </c>
      <c r="U31" s="1"/>
      <c r="V31" s="27"/>
      <c r="W31" s="27"/>
      <c r="X31" s="27"/>
      <c r="Y31" s="27"/>
      <c r="Z31" s="26" t="s">
        <v>187</v>
      </c>
      <c r="AA31" s="28">
        <v>24.76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6" t="s">
        <v>187</v>
      </c>
    </row>
    <row r="32" spans="1:52" ht="51" customHeight="1">
      <c r="A32" s="26" t="s">
        <v>175</v>
      </c>
      <c r="B32" s="1" t="s">
        <v>736</v>
      </c>
      <c r="C32" s="1" t="s">
        <v>734</v>
      </c>
      <c r="D32" s="1"/>
      <c r="E32" s="1" t="s">
        <v>665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 t="s">
        <v>176</v>
      </c>
      <c r="U32" s="1"/>
      <c r="V32" s="27"/>
      <c r="W32" s="27"/>
      <c r="X32" s="27"/>
      <c r="Y32" s="27"/>
      <c r="Z32" s="26" t="s">
        <v>175</v>
      </c>
      <c r="AA32" s="28">
        <v>3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6" t="s">
        <v>175</v>
      </c>
    </row>
    <row r="33" spans="1:52" ht="33.75" customHeight="1">
      <c r="A33" s="23" t="s">
        <v>737</v>
      </c>
      <c r="B33" s="3" t="s">
        <v>738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4"/>
      <c r="W33" s="24"/>
      <c r="X33" s="24"/>
      <c r="Y33" s="24"/>
      <c r="Z33" s="23" t="s">
        <v>737</v>
      </c>
      <c r="AA33" s="25">
        <v>21.12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3" t="s">
        <v>737</v>
      </c>
    </row>
    <row r="34" spans="1:52" ht="16.5" customHeight="1">
      <c r="A34" s="26" t="s">
        <v>731</v>
      </c>
      <c r="B34" s="1" t="s">
        <v>738</v>
      </c>
      <c r="C34" s="1" t="s">
        <v>732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7"/>
      <c r="W34" s="27"/>
      <c r="X34" s="27"/>
      <c r="Y34" s="27"/>
      <c r="Z34" s="26" t="s">
        <v>731</v>
      </c>
      <c r="AA34" s="28">
        <v>21.12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6" t="s">
        <v>731</v>
      </c>
    </row>
    <row r="35" spans="1:52" ht="102" customHeight="1">
      <c r="A35" s="26" t="s">
        <v>733</v>
      </c>
      <c r="B35" s="1" t="s">
        <v>738</v>
      </c>
      <c r="C35" s="1" t="s">
        <v>734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7"/>
      <c r="W35" s="27"/>
      <c r="X35" s="27"/>
      <c r="Y35" s="27"/>
      <c r="Z35" s="26" t="s">
        <v>733</v>
      </c>
      <c r="AA35" s="28">
        <v>21.12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6" t="s">
        <v>733</v>
      </c>
    </row>
    <row r="36" spans="1:52" ht="68.25" customHeight="1">
      <c r="A36" s="26" t="s">
        <v>659</v>
      </c>
      <c r="B36" s="1" t="s">
        <v>738</v>
      </c>
      <c r="C36" s="1" t="s">
        <v>734</v>
      </c>
      <c r="D36" s="1"/>
      <c r="E36" s="1" t="s">
        <v>660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7"/>
      <c r="W36" s="27"/>
      <c r="X36" s="27"/>
      <c r="Y36" s="27"/>
      <c r="Z36" s="26" t="s">
        <v>659</v>
      </c>
      <c r="AA36" s="28">
        <v>21.12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6" t="s">
        <v>659</v>
      </c>
    </row>
    <row r="37" spans="1:52" ht="33.75" customHeight="1">
      <c r="A37" s="26" t="s">
        <v>185</v>
      </c>
      <c r="B37" s="1" t="s">
        <v>738</v>
      </c>
      <c r="C37" s="1" t="s">
        <v>734</v>
      </c>
      <c r="D37" s="1"/>
      <c r="E37" s="1" t="s">
        <v>665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7"/>
      <c r="W37" s="27"/>
      <c r="X37" s="27"/>
      <c r="Y37" s="27"/>
      <c r="Z37" s="26" t="s">
        <v>185</v>
      </c>
      <c r="AA37" s="28">
        <v>21.12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6" t="s">
        <v>185</v>
      </c>
    </row>
    <row r="38" spans="1:52" ht="136.5" customHeight="1">
      <c r="A38" s="26" t="s">
        <v>187</v>
      </c>
      <c r="B38" s="1" t="s">
        <v>738</v>
      </c>
      <c r="C38" s="1" t="s">
        <v>734</v>
      </c>
      <c r="D38" s="1"/>
      <c r="E38" s="1" t="s">
        <v>665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188</v>
      </c>
      <c r="U38" s="1"/>
      <c r="V38" s="27"/>
      <c r="W38" s="27"/>
      <c r="X38" s="27"/>
      <c r="Y38" s="27"/>
      <c r="Z38" s="26" t="s">
        <v>187</v>
      </c>
      <c r="AA38" s="28">
        <v>18.62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6" t="s">
        <v>187</v>
      </c>
    </row>
    <row r="39" spans="1:52" ht="51" customHeight="1">
      <c r="A39" s="26" t="s">
        <v>175</v>
      </c>
      <c r="B39" s="1" t="s">
        <v>738</v>
      </c>
      <c r="C39" s="1" t="s">
        <v>734</v>
      </c>
      <c r="D39" s="1"/>
      <c r="E39" s="1" t="s">
        <v>665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176</v>
      </c>
      <c r="U39" s="1"/>
      <c r="V39" s="27"/>
      <c r="W39" s="27"/>
      <c r="X39" s="27"/>
      <c r="Y39" s="27"/>
      <c r="Z39" s="26" t="s">
        <v>175</v>
      </c>
      <c r="AA39" s="28">
        <v>2.5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6" t="s">
        <v>175</v>
      </c>
    </row>
    <row r="40" spans="1:52" ht="33.75" customHeight="1">
      <c r="A40" s="23" t="s">
        <v>739</v>
      </c>
      <c r="B40" s="3" t="s">
        <v>740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4"/>
      <c r="W40" s="24"/>
      <c r="X40" s="24"/>
      <c r="Y40" s="24"/>
      <c r="Z40" s="23" t="s">
        <v>739</v>
      </c>
      <c r="AA40" s="25">
        <v>24.32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3" t="s">
        <v>739</v>
      </c>
    </row>
    <row r="41" spans="1:52" ht="16.5" customHeight="1">
      <c r="A41" s="26" t="s">
        <v>731</v>
      </c>
      <c r="B41" s="1" t="s">
        <v>740</v>
      </c>
      <c r="C41" s="1" t="s">
        <v>732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7"/>
      <c r="W41" s="27"/>
      <c r="X41" s="27"/>
      <c r="Y41" s="27"/>
      <c r="Z41" s="26" t="s">
        <v>731</v>
      </c>
      <c r="AA41" s="28">
        <v>24.32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6" t="s">
        <v>731</v>
      </c>
    </row>
    <row r="42" spans="1:52" ht="102" customHeight="1">
      <c r="A42" s="26" t="s">
        <v>733</v>
      </c>
      <c r="B42" s="1" t="s">
        <v>740</v>
      </c>
      <c r="C42" s="1" t="s">
        <v>734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7"/>
      <c r="W42" s="27"/>
      <c r="X42" s="27"/>
      <c r="Y42" s="27"/>
      <c r="Z42" s="26" t="s">
        <v>733</v>
      </c>
      <c r="AA42" s="28">
        <v>24.32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6" t="s">
        <v>733</v>
      </c>
    </row>
    <row r="43" spans="1:52" ht="68.25" customHeight="1">
      <c r="A43" s="26" t="s">
        <v>659</v>
      </c>
      <c r="B43" s="1" t="s">
        <v>740</v>
      </c>
      <c r="C43" s="1" t="s">
        <v>734</v>
      </c>
      <c r="D43" s="1"/>
      <c r="E43" s="1" t="s">
        <v>660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7"/>
      <c r="W43" s="27"/>
      <c r="X43" s="27"/>
      <c r="Y43" s="27"/>
      <c r="Z43" s="26" t="s">
        <v>659</v>
      </c>
      <c r="AA43" s="28">
        <v>24.32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6" t="s">
        <v>659</v>
      </c>
    </row>
    <row r="44" spans="1:52" ht="33.75" customHeight="1">
      <c r="A44" s="26" t="s">
        <v>185</v>
      </c>
      <c r="B44" s="1" t="s">
        <v>740</v>
      </c>
      <c r="C44" s="1" t="s">
        <v>734</v>
      </c>
      <c r="D44" s="1"/>
      <c r="E44" s="1" t="s">
        <v>665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7"/>
      <c r="W44" s="27"/>
      <c r="X44" s="27"/>
      <c r="Y44" s="27"/>
      <c r="Z44" s="26" t="s">
        <v>185</v>
      </c>
      <c r="AA44" s="28">
        <v>24.32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6" t="s">
        <v>185</v>
      </c>
    </row>
    <row r="45" spans="1:52" ht="136.5" customHeight="1">
      <c r="A45" s="26" t="s">
        <v>187</v>
      </c>
      <c r="B45" s="1" t="s">
        <v>740</v>
      </c>
      <c r="C45" s="1" t="s">
        <v>734</v>
      </c>
      <c r="D45" s="1"/>
      <c r="E45" s="1" t="s">
        <v>665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188</v>
      </c>
      <c r="U45" s="1"/>
      <c r="V45" s="27"/>
      <c r="W45" s="27"/>
      <c r="X45" s="27"/>
      <c r="Y45" s="27"/>
      <c r="Z45" s="26" t="s">
        <v>187</v>
      </c>
      <c r="AA45" s="28">
        <v>21.32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6" t="s">
        <v>187</v>
      </c>
    </row>
    <row r="46" spans="1:52" ht="51" customHeight="1">
      <c r="A46" s="26" t="s">
        <v>175</v>
      </c>
      <c r="B46" s="1" t="s">
        <v>740</v>
      </c>
      <c r="C46" s="1" t="s">
        <v>734</v>
      </c>
      <c r="D46" s="1"/>
      <c r="E46" s="1" t="s">
        <v>665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 t="s">
        <v>176</v>
      </c>
      <c r="U46" s="1"/>
      <c r="V46" s="27"/>
      <c r="W46" s="27"/>
      <c r="X46" s="27"/>
      <c r="Y46" s="27"/>
      <c r="Z46" s="26" t="s">
        <v>175</v>
      </c>
      <c r="AA46" s="28">
        <v>3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6" t="s">
        <v>175</v>
      </c>
    </row>
    <row r="47" spans="1:52" ht="68.25" customHeight="1">
      <c r="A47" s="23" t="s">
        <v>741</v>
      </c>
      <c r="B47" s="3" t="s">
        <v>742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4"/>
      <c r="W47" s="24"/>
      <c r="X47" s="24"/>
      <c r="Y47" s="24"/>
      <c r="Z47" s="23" t="s">
        <v>741</v>
      </c>
      <c r="AA47" s="25">
        <v>150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3" t="s">
        <v>741</v>
      </c>
    </row>
    <row r="48" spans="1:52" ht="16.5" customHeight="1">
      <c r="A48" s="26" t="s">
        <v>743</v>
      </c>
      <c r="B48" s="1" t="s">
        <v>742</v>
      </c>
      <c r="C48" s="1" t="s">
        <v>744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7"/>
      <c r="W48" s="27"/>
      <c r="X48" s="27"/>
      <c r="Y48" s="27"/>
      <c r="Z48" s="26" t="s">
        <v>743</v>
      </c>
      <c r="AA48" s="28">
        <v>150</v>
      </c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6" t="s">
        <v>743</v>
      </c>
    </row>
    <row r="49" spans="1:52" ht="16.5" customHeight="1">
      <c r="A49" s="26" t="s">
        <v>745</v>
      </c>
      <c r="B49" s="1" t="s">
        <v>742</v>
      </c>
      <c r="C49" s="1" t="s">
        <v>746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7"/>
      <c r="W49" s="27"/>
      <c r="X49" s="27"/>
      <c r="Y49" s="27"/>
      <c r="Z49" s="26" t="s">
        <v>745</v>
      </c>
      <c r="AA49" s="28">
        <v>150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6" t="s">
        <v>745</v>
      </c>
    </row>
    <row r="50" spans="1:52" ht="68.25" customHeight="1">
      <c r="A50" s="26" t="s">
        <v>659</v>
      </c>
      <c r="B50" s="1" t="s">
        <v>742</v>
      </c>
      <c r="C50" s="1" t="s">
        <v>746</v>
      </c>
      <c r="D50" s="1"/>
      <c r="E50" s="1" t="s">
        <v>660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7"/>
      <c r="W50" s="27"/>
      <c r="X50" s="27"/>
      <c r="Y50" s="27"/>
      <c r="Z50" s="26" t="s">
        <v>659</v>
      </c>
      <c r="AA50" s="28">
        <v>150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6" t="s">
        <v>659</v>
      </c>
    </row>
    <row r="51" spans="1:52" ht="33.75" customHeight="1">
      <c r="A51" s="26" t="s">
        <v>185</v>
      </c>
      <c r="B51" s="1" t="s">
        <v>742</v>
      </c>
      <c r="C51" s="1" t="s">
        <v>746</v>
      </c>
      <c r="D51" s="1"/>
      <c r="E51" s="1" t="s">
        <v>665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7"/>
      <c r="W51" s="27"/>
      <c r="X51" s="27"/>
      <c r="Y51" s="27"/>
      <c r="Z51" s="26" t="s">
        <v>185</v>
      </c>
      <c r="AA51" s="28">
        <v>150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6" t="s">
        <v>185</v>
      </c>
    </row>
    <row r="52" spans="1:52" ht="136.5" customHeight="1">
      <c r="A52" s="26" t="s">
        <v>187</v>
      </c>
      <c r="B52" s="1" t="s">
        <v>742</v>
      </c>
      <c r="C52" s="1" t="s">
        <v>746</v>
      </c>
      <c r="D52" s="1"/>
      <c r="E52" s="1" t="s">
        <v>665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 t="s">
        <v>188</v>
      </c>
      <c r="U52" s="1"/>
      <c r="V52" s="27"/>
      <c r="W52" s="27"/>
      <c r="X52" s="27"/>
      <c r="Y52" s="27"/>
      <c r="Z52" s="26" t="s">
        <v>187</v>
      </c>
      <c r="AA52" s="28">
        <v>136.53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6" t="s">
        <v>187</v>
      </c>
    </row>
    <row r="53" spans="1:52" ht="51" customHeight="1">
      <c r="A53" s="26" t="s">
        <v>175</v>
      </c>
      <c r="B53" s="1" t="s">
        <v>742</v>
      </c>
      <c r="C53" s="1" t="s">
        <v>746</v>
      </c>
      <c r="D53" s="1"/>
      <c r="E53" s="1" t="s">
        <v>665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 t="s">
        <v>176</v>
      </c>
      <c r="U53" s="1"/>
      <c r="V53" s="27"/>
      <c r="W53" s="27"/>
      <c r="X53" s="27"/>
      <c r="Y53" s="27"/>
      <c r="Z53" s="26" t="s">
        <v>175</v>
      </c>
      <c r="AA53" s="28">
        <v>13.42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6" t="s">
        <v>175</v>
      </c>
    </row>
    <row r="54" spans="1:52" ht="33.75" customHeight="1">
      <c r="A54" s="26" t="s">
        <v>107</v>
      </c>
      <c r="B54" s="1" t="s">
        <v>742</v>
      </c>
      <c r="C54" s="1" t="s">
        <v>746</v>
      </c>
      <c r="D54" s="1"/>
      <c r="E54" s="1" t="s">
        <v>665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 t="s">
        <v>108</v>
      </c>
      <c r="U54" s="1"/>
      <c r="V54" s="27"/>
      <c r="W54" s="27"/>
      <c r="X54" s="27"/>
      <c r="Y54" s="27"/>
      <c r="Z54" s="26" t="s">
        <v>107</v>
      </c>
      <c r="AA54" s="28">
        <v>0.05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6" t="s">
        <v>107</v>
      </c>
    </row>
    <row r="55" spans="1:52" ht="33.75" customHeight="1">
      <c r="A55" s="23" t="s">
        <v>747</v>
      </c>
      <c r="B55" s="3" t="s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4"/>
      <c r="W55" s="24"/>
      <c r="X55" s="24"/>
      <c r="Y55" s="24"/>
      <c r="Z55" s="23" t="s">
        <v>747</v>
      </c>
      <c r="AA55" s="25">
        <v>20.5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3" t="s">
        <v>747</v>
      </c>
    </row>
    <row r="56" spans="1:52" ht="16.5" customHeight="1">
      <c r="A56" s="26" t="s">
        <v>731</v>
      </c>
      <c r="B56" s="1" t="s">
        <v>748</v>
      </c>
      <c r="C56" s="1" t="s">
        <v>732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7"/>
      <c r="W56" s="27"/>
      <c r="X56" s="27"/>
      <c r="Y56" s="27"/>
      <c r="Z56" s="26" t="s">
        <v>731</v>
      </c>
      <c r="AA56" s="28">
        <v>20.5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6" t="s">
        <v>731</v>
      </c>
    </row>
    <row r="57" spans="1:52" ht="102" customHeight="1">
      <c r="A57" s="26" t="s">
        <v>733</v>
      </c>
      <c r="B57" s="1" t="s">
        <v>748</v>
      </c>
      <c r="C57" s="1" t="s">
        <v>734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7"/>
      <c r="W57" s="27"/>
      <c r="X57" s="27"/>
      <c r="Y57" s="27"/>
      <c r="Z57" s="26" t="s">
        <v>733</v>
      </c>
      <c r="AA57" s="28">
        <v>20.5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6" t="s">
        <v>733</v>
      </c>
    </row>
    <row r="58" spans="1:52" ht="68.25" customHeight="1">
      <c r="A58" s="26" t="s">
        <v>659</v>
      </c>
      <c r="B58" s="1" t="s">
        <v>748</v>
      </c>
      <c r="C58" s="1" t="s">
        <v>734</v>
      </c>
      <c r="D58" s="1"/>
      <c r="E58" s="1" t="s">
        <v>660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7"/>
      <c r="W58" s="27"/>
      <c r="X58" s="27"/>
      <c r="Y58" s="27"/>
      <c r="Z58" s="26" t="s">
        <v>659</v>
      </c>
      <c r="AA58" s="28">
        <v>20.5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6" t="s">
        <v>659</v>
      </c>
    </row>
    <row r="59" spans="1:52" ht="33.75" customHeight="1">
      <c r="A59" s="26" t="s">
        <v>185</v>
      </c>
      <c r="B59" s="1" t="s">
        <v>748</v>
      </c>
      <c r="C59" s="1" t="s">
        <v>734</v>
      </c>
      <c r="D59" s="1"/>
      <c r="E59" s="1" t="s">
        <v>665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7"/>
      <c r="W59" s="27"/>
      <c r="X59" s="27"/>
      <c r="Y59" s="27"/>
      <c r="Z59" s="26" t="s">
        <v>185</v>
      </c>
      <c r="AA59" s="28">
        <v>20.5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6" t="s">
        <v>185</v>
      </c>
    </row>
    <row r="60" spans="1:52" ht="136.5" customHeight="1">
      <c r="A60" s="26" t="s">
        <v>187</v>
      </c>
      <c r="B60" s="1" t="s">
        <v>748</v>
      </c>
      <c r="C60" s="1" t="s">
        <v>734</v>
      </c>
      <c r="D60" s="1"/>
      <c r="E60" s="1" t="s">
        <v>665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 t="s">
        <v>188</v>
      </c>
      <c r="U60" s="1"/>
      <c r="V60" s="27"/>
      <c r="W60" s="27"/>
      <c r="X60" s="27"/>
      <c r="Y60" s="27"/>
      <c r="Z60" s="26" t="s">
        <v>187</v>
      </c>
      <c r="AA60" s="28">
        <v>18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6" t="s">
        <v>187</v>
      </c>
    </row>
    <row r="61" spans="1:52" ht="51" customHeight="1">
      <c r="A61" s="26" t="s">
        <v>175</v>
      </c>
      <c r="B61" s="1" t="s">
        <v>748</v>
      </c>
      <c r="C61" s="1" t="s">
        <v>734</v>
      </c>
      <c r="D61" s="1"/>
      <c r="E61" s="1" t="s">
        <v>665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 t="s">
        <v>176</v>
      </c>
      <c r="U61" s="1"/>
      <c r="V61" s="27"/>
      <c r="W61" s="27"/>
      <c r="X61" s="27"/>
      <c r="Y61" s="27"/>
      <c r="Z61" s="26" t="s">
        <v>175</v>
      </c>
      <c r="AA61" s="28">
        <v>2.5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6" t="s">
        <v>175</v>
      </c>
    </row>
    <row r="62" spans="1:52" ht="33.75" customHeight="1">
      <c r="A62" s="23" t="s">
        <v>749</v>
      </c>
      <c r="B62" s="3" t="s">
        <v>750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4"/>
      <c r="W62" s="24"/>
      <c r="X62" s="24"/>
      <c r="Y62" s="24"/>
      <c r="Z62" s="23" t="s">
        <v>749</v>
      </c>
      <c r="AA62" s="25">
        <v>5705.38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3" t="s">
        <v>749</v>
      </c>
    </row>
    <row r="63" spans="1:52" ht="16.5" customHeight="1">
      <c r="A63" s="26" t="s">
        <v>731</v>
      </c>
      <c r="B63" s="1" t="s">
        <v>750</v>
      </c>
      <c r="C63" s="1" t="s">
        <v>732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7"/>
      <c r="W63" s="27"/>
      <c r="X63" s="27"/>
      <c r="Y63" s="27"/>
      <c r="Z63" s="26" t="s">
        <v>731</v>
      </c>
      <c r="AA63" s="28">
        <v>1619.26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6" t="s">
        <v>731</v>
      </c>
    </row>
    <row r="64" spans="1:52" ht="102" customHeight="1">
      <c r="A64" s="26" t="s">
        <v>751</v>
      </c>
      <c r="B64" s="1" t="s">
        <v>750</v>
      </c>
      <c r="C64" s="1" t="s">
        <v>752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7"/>
      <c r="W64" s="27"/>
      <c r="X64" s="27"/>
      <c r="Y64" s="27"/>
      <c r="Z64" s="26" t="s">
        <v>751</v>
      </c>
      <c r="AA64" s="28">
        <v>1585.42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6" t="s">
        <v>751</v>
      </c>
    </row>
    <row r="65" spans="1:52" ht="68.25" customHeight="1">
      <c r="A65" s="26" t="s">
        <v>659</v>
      </c>
      <c r="B65" s="1" t="s">
        <v>750</v>
      </c>
      <c r="C65" s="1" t="s">
        <v>752</v>
      </c>
      <c r="D65" s="1"/>
      <c r="E65" s="1" t="s">
        <v>660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7"/>
      <c r="W65" s="27"/>
      <c r="X65" s="27"/>
      <c r="Y65" s="27"/>
      <c r="Z65" s="26" t="s">
        <v>659</v>
      </c>
      <c r="AA65" s="28">
        <v>1585.42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6" t="s">
        <v>659</v>
      </c>
    </row>
    <row r="66" spans="1:52" ht="33.75" customHeight="1">
      <c r="A66" s="26" t="s">
        <v>185</v>
      </c>
      <c r="B66" s="1" t="s">
        <v>750</v>
      </c>
      <c r="C66" s="1" t="s">
        <v>752</v>
      </c>
      <c r="D66" s="1"/>
      <c r="E66" s="1" t="s">
        <v>665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7"/>
      <c r="W66" s="27"/>
      <c r="X66" s="27"/>
      <c r="Y66" s="27"/>
      <c r="Z66" s="26" t="s">
        <v>185</v>
      </c>
      <c r="AA66" s="28">
        <v>1585.42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6" t="s">
        <v>185</v>
      </c>
    </row>
    <row r="67" spans="1:52" ht="136.5" customHeight="1">
      <c r="A67" s="26" t="s">
        <v>187</v>
      </c>
      <c r="B67" s="1" t="s">
        <v>750</v>
      </c>
      <c r="C67" s="1" t="s">
        <v>752</v>
      </c>
      <c r="D67" s="1"/>
      <c r="E67" s="1" t="s">
        <v>665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 t="s">
        <v>188</v>
      </c>
      <c r="U67" s="1"/>
      <c r="V67" s="27"/>
      <c r="W67" s="27"/>
      <c r="X67" s="27"/>
      <c r="Y67" s="27"/>
      <c r="Z67" s="26" t="s">
        <v>187</v>
      </c>
      <c r="AA67" s="28">
        <v>651.57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6" t="s">
        <v>187</v>
      </c>
    </row>
    <row r="68" spans="1:52" ht="51" customHeight="1">
      <c r="A68" s="26" t="s">
        <v>175</v>
      </c>
      <c r="B68" s="1" t="s">
        <v>750</v>
      </c>
      <c r="C68" s="1" t="s">
        <v>752</v>
      </c>
      <c r="D68" s="1"/>
      <c r="E68" s="1" t="s">
        <v>665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 t="s">
        <v>176</v>
      </c>
      <c r="U68" s="1"/>
      <c r="V68" s="27"/>
      <c r="W68" s="27"/>
      <c r="X68" s="27"/>
      <c r="Y68" s="27"/>
      <c r="Z68" s="26" t="s">
        <v>175</v>
      </c>
      <c r="AA68" s="28">
        <v>552.89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6" t="s">
        <v>175</v>
      </c>
    </row>
    <row r="69" spans="1:52" ht="33.75" customHeight="1">
      <c r="A69" s="26" t="s">
        <v>123</v>
      </c>
      <c r="B69" s="1" t="s">
        <v>750</v>
      </c>
      <c r="C69" s="1" t="s">
        <v>752</v>
      </c>
      <c r="D69" s="1"/>
      <c r="E69" s="1" t="s">
        <v>665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 t="s">
        <v>124</v>
      </c>
      <c r="U69" s="1"/>
      <c r="V69" s="27"/>
      <c r="W69" s="27"/>
      <c r="X69" s="27"/>
      <c r="Y69" s="27"/>
      <c r="Z69" s="26" t="s">
        <v>123</v>
      </c>
      <c r="AA69" s="28">
        <v>288.56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6" t="s">
        <v>123</v>
      </c>
    </row>
    <row r="70" spans="1:52" ht="33.75" customHeight="1">
      <c r="A70" s="26" t="s">
        <v>107</v>
      </c>
      <c r="B70" s="1" t="s">
        <v>750</v>
      </c>
      <c r="C70" s="1" t="s">
        <v>752</v>
      </c>
      <c r="D70" s="1"/>
      <c r="E70" s="1" t="s">
        <v>665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108</v>
      </c>
      <c r="U70" s="1"/>
      <c r="V70" s="27"/>
      <c r="W70" s="27"/>
      <c r="X70" s="27"/>
      <c r="Y70" s="27"/>
      <c r="Z70" s="26" t="s">
        <v>107</v>
      </c>
      <c r="AA70" s="28">
        <v>92.4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6" t="s">
        <v>107</v>
      </c>
    </row>
    <row r="71" spans="1:52" ht="33.75" customHeight="1">
      <c r="A71" s="26" t="s">
        <v>753</v>
      </c>
      <c r="B71" s="1" t="s">
        <v>750</v>
      </c>
      <c r="C71" s="1" t="s">
        <v>754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7"/>
      <c r="W71" s="27"/>
      <c r="X71" s="27"/>
      <c r="Y71" s="27"/>
      <c r="Z71" s="26" t="s">
        <v>753</v>
      </c>
      <c r="AA71" s="28">
        <v>33.84</v>
      </c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6" t="s">
        <v>753</v>
      </c>
    </row>
    <row r="72" spans="1:52" ht="85.5" customHeight="1">
      <c r="A72" s="26" t="s">
        <v>390</v>
      </c>
      <c r="B72" s="1" t="s">
        <v>750</v>
      </c>
      <c r="C72" s="1" t="s">
        <v>754</v>
      </c>
      <c r="D72" s="1"/>
      <c r="E72" s="1" t="s">
        <v>391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7"/>
      <c r="W72" s="27"/>
      <c r="X72" s="27"/>
      <c r="Y72" s="27"/>
      <c r="Z72" s="26" t="s">
        <v>390</v>
      </c>
      <c r="AA72" s="28">
        <v>33.84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6" t="s">
        <v>390</v>
      </c>
    </row>
    <row r="73" spans="1:52" ht="51" customHeight="1">
      <c r="A73" s="26" t="s">
        <v>392</v>
      </c>
      <c r="B73" s="1" t="s">
        <v>750</v>
      </c>
      <c r="C73" s="1" t="s">
        <v>754</v>
      </c>
      <c r="D73" s="1"/>
      <c r="E73" s="1" t="s">
        <v>393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7"/>
      <c r="W73" s="27"/>
      <c r="X73" s="27"/>
      <c r="Y73" s="27"/>
      <c r="Z73" s="26" t="s">
        <v>392</v>
      </c>
      <c r="AA73" s="28">
        <v>33.84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6" t="s">
        <v>392</v>
      </c>
    </row>
    <row r="74" spans="1:52" ht="68.25" customHeight="1">
      <c r="A74" s="26" t="s">
        <v>408</v>
      </c>
      <c r="B74" s="1" t="s">
        <v>750</v>
      </c>
      <c r="C74" s="1" t="s">
        <v>754</v>
      </c>
      <c r="D74" s="1"/>
      <c r="E74" s="1" t="s">
        <v>409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7"/>
      <c r="W74" s="27"/>
      <c r="X74" s="27"/>
      <c r="Y74" s="27"/>
      <c r="Z74" s="26" t="s">
        <v>408</v>
      </c>
      <c r="AA74" s="28">
        <v>33.84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6" t="s">
        <v>408</v>
      </c>
    </row>
    <row r="75" spans="1:52" ht="85.5" customHeight="1">
      <c r="A75" s="26" t="s">
        <v>410</v>
      </c>
      <c r="B75" s="1" t="s">
        <v>750</v>
      </c>
      <c r="C75" s="1" t="s">
        <v>754</v>
      </c>
      <c r="D75" s="1"/>
      <c r="E75" s="1" t="s">
        <v>411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7"/>
      <c r="W75" s="27"/>
      <c r="X75" s="27"/>
      <c r="Y75" s="27"/>
      <c r="Z75" s="26" t="s">
        <v>410</v>
      </c>
      <c r="AA75" s="28">
        <v>33.84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6" t="s">
        <v>410</v>
      </c>
    </row>
    <row r="76" spans="1:52" ht="51" customHeight="1">
      <c r="A76" s="26" t="s">
        <v>175</v>
      </c>
      <c r="B76" s="1" t="s">
        <v>750</v>
      </c>
      <c r="C76" s="1" t="s">
        <v>754</v>
      </c>
      <c r="D76" s="1"/>
      <c r="E76" s="1" t="s">
        <v>411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 t="s">
        <v>176</v>
      </c>
      <c r="U76" s="1"/>
      <c r="V76" s="27"/>
      <c r="W76" s="27"/>
      <c r="X76" s="27"/>
      <c r="Y76" s="27"/>
      <c r="Z76" s="26" t="s">
        <v>175</v>
      </c>
      <c r="AA76" s="28">
        <v>33.84</v>
      </c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6" t="s">
        <v>175</v>
      </c>
    </row>
    <row r="77" spans="1:52" ht="16.5" customHeight="1">
      <c r="A77" s="26" t="s">
        <v>743</v>
      </c>
      <c r="B77" s="1" t="s">
        <v>750</v>
      </c>
      <c r="C77" s="1" t="s">
        <v>744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7"/>
      <c r="W77" s="27"/>
      <c r="X77" s="27"/>
      <c r="Y77" s="27"/>
      <c r="Z77" s="26" t="s">
        <v>743</v>
      </c>
      <c r="AA77" s="28">
        <v>3067.71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6" t="s">
        <v>743</v>
      </c>
    </row>
    <row r="78" spans="1:52" ht="16.5" customHeight="1">
      <c r="A78" s="26" t="s">
        <v>755</v>
      </c>
      <c r="B78" s="1" t="s">
        <v>750</v>
      </c>
      <c r="C78" s="1" t="s">
        <v>756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7"/>
      <c r="W78" s="27"/>
      <c r="X78" s="27"/>
      <c r="Y78" s="27"/>
      <c r="Z78" s="26" t="s">
        <v>755</v>
      </c>
      <c r="AA78" s="28">
        <v>3067.71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6" t="s">
        <v>755</v>
      </c>
    </row>
    <row r="79" spans="1:52" ht="85.5" customHeight="1">
      <c r="A79" s="26" t="s">
        <v>557</v>
      </c>
      <c r="B79" s="1" t="s">
        <v>750</v>
      </c>
      <c r="C79" s="1" t="s">
        <v>756</v>
      </c>
      <c r="D79" s="1"/>
      <c r="E79" s="1" t="s">
        <v>558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7"/>
      <c r="W79" s="27"/>
      <c r="X79" s="27"/>
      <c r="Y79" s="27"/>
      <c r="Z79" s="26" t="s">
        <v>557</v>
      </c>
      <c r="AA79" s="28">
        <v>3067.71</v>
      </c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6" t="s">
        <v>557</v>
      </c>
    </row>
    <row r="80" spans="1:52" ht="68.25" customHeight="1">
      <c r="A80" s="26" t="s">
        <v>332</v>
      </c>
      <c r="B80" s="1" t="s">
        <v>750</v>
      </c>
      <c r="C80" s="1" t="s">
        <v>756</v>
      </c>
      <c r="D80" s="1"/>
      <c r="E80" s="1" t="s">
        <v>593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7"/>
      <c r="W80" s="27"/>
      <c r="X80" s="27"/>
      <c r="Y80" s="27"/>
      <c r="Z80" s="26" t="s">
        <v>332</v>
      </c>
      <c r="AA80" s="28">
        <v>3067.71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6" t="s">
        <v>332</v>
      </c>
    </row>
    <row r="81" spans="1:52" ht="68.25" customHeight="1">
      <c r="A81" s="26" t="s">
        <v>599</v>
      </c>
      <c r="B81" s="1" t="s">
        <v>750</v>
      </c>
      <c r="C81" s="1" t="s">
        <v>756</v>
      </c>
      <c r="D81" s="1"/>
      <c r="E81" s="1" t="s">
        <v>600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7"/>
      <c r="W81" s="27"/>
      <c r="X81" s="27"/>
      <c r="Y81" s="27"/>
      <c r="Z81" s="26" t="s">
        <v>599</v>
      </c>
      <c r="AA81" s="28">
        <v>3067.71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6" t="s">
        <v>599</v>
      </c>
    </row>
    <row r="82" spans="1:52" ht="68.25" customHeight="1">
      <c r="A82" s="26" t="s">
        <v>601</v>
      </c>
      <c r="B82" s="1" t="s">
        <v>750</v>
      </c>
      <c r="C82" s="1" t="s">
        <v>756</v>
      </c>
      <c r="D82" s="1"/>
      <c r="E82" s="1" t="s">
        <v>602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7"/>
      <c r="W82" s="27"/>
      <c r="X82" s="27"/>
      <c r="Y82" s="27"/>
      <c r="Z82" s="26" t="s">
        <v>601</v>
      </c>
      <c r="AA82" s="28">
        <v>3067.71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6" t="s">
        <v>601</v>
      </c>
    </row>
    <row r="83" spans="1:52" ht="33.75" customHeight="1">
      <c r="A83" s="26" t="s">
        <v>107</v>
      </c>
      <c r="B83" s="1" t="s">
        <v>750</v>
      </c>
      <c r="C83" s="1" t="s">
        <v>756</v>
      </c>
      <c r="D83" s="1"/>
      <c r="E83" s="1" t="s">
        <v>602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 t="s">
        <v>108</v>
      </c>
      <c r="U83" s="1"/>
      <c r="V83" s="27"/>
      <c r="W83" s="27"/>
      <c r="X83" s="27"/>
      <c r="Y83" s="27"/>
      <c r="Z83" s="26" t="s">
        <v>107</v>
      </c>
      <c r="AA83" s="28">
        <v>3067.71</v>
      </c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6" t="s">
        <v>107</v>
      </c>
    </row>
    <row r="84" spans="1:52" ht="33.75" customHeight="1">
      <c r="A84" s="26" t="s">
        <v>757</v>
      </c>
      <c r="B84" s="1" t="s">
        <v>750</v>
      </c>
      <c r="C84" s="1" t="s">
        <v>758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7"/>
      <c r="W84" s="27"/>
      <c r="X84" s="27"/>
      <c r="Y84" s="27"/>
      <c r="Z84" s="26" t="s">
        <v>757</v>
      </c>
      <c r="AA84" s="28">
        <v>745.89</v>
      </c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6" t="s">
        <v>757</v>
      </c>
    </row>
    <row r="85" spans="1:52" ht="16.5" customHeight="1">
      <c r="A85" s="26" t="s">
        <v>759</v>
      </c>
      <c r="B85" s="1" t="s">
        <v>750</v>
      </c>
      <c r="C85" s="1" t="s">
        <v>760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7"/>
      <c r="W85" s="27"/>
      <c r="X85" s="27"/>
      <c r="Y85" s="27"/>
      <c r="Z85" s="26" t="s">
        <v>759</v>
      </c>
      <c r="AA85" s="28">
        <v>36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6" t="s">
        <v>759</v>
      </c>
    </row>
    <row r="86" spans="1:52" ht="51" customHeight="1">
      <c r="A86" s="26" t="s">
        <v>695</v>
      </c>
      <c r="B86" s="1" t="s">
        <v>750</v>
      </c>
      <c r="C86" s="1" t="s">
        <v>760</v>
      </c>
      <c r="D86" s="1"/>
      <c r="E86" s="1" t="s">
        <v>696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7"/>
      <c r="W86" s="27"/>
      <c r="X86" s="27"/>
      <c r="Y86" s="27"/>
      <c r="Z86" s="26" t="s">
        <v>695</v>
      </c>
      <c r="AA86" s="28">
        <v>36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6" t="s">
        <v>695</v>
      </c>
    </row>
    <row r="87" spans="1:52" ht="33.75" customHeight="1">
      <c r="A87" s="26" t="s">
        <v>705</v>
      </c>
      <c r="B87" s="1" t="s">
        <v>750</v>
      </c>
      <c r="C87" s="1" t="s">
        <v>760</v>
      </c>
      <c r="D87" s="1"/>
      <c r="E87" s="1" t="s">
        <v>706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7"/>
      <c r="W87" s="27"/>
      <c r="X87" s="27"/>
      <c r="Y87" s="27"/>
      <c r="Z87" s="26" t="s">
        <v>705</v>
      </c>
      <c r="AA87" s="28">
        <v>36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6" t="s">
        <v>705</v>
      </c>
    </row>
    <row r="88" spans="1:52" ht="33.75" customHeight="1">
      <c r="A88" s="26" t="s">
        <v>107</v>
      </c>
      <c r="B88" s="1" t="s">
        <v>750</v>
      </c>
      <c r="C88" s="1" t="s">
        <v>760</v>
      </c>
      <c r="D88" s="1"/>
      <c r="E88" s="1" t="s">
        <v>706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 t="s">
        <v>108</v>
      </c>
      <c r="U88" s="1"/>
      <c r="V88" s="27"/>
      <c r="W88" s="27"/>
      <c r="X88" s="27"/>
      <c r="Y88" s="27"/>
      <c r="Z88" s="26" t="s">
        <v>107</v>
      </c>
      <c r="AA88" s="28">
        <v>36</v>
      </c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6" t="s">
        <v>107</v>
      </c>
    </row>
    <row r="89" spans="1:52" ht="16.5" customHeight="1">
      <c r="A89" s="26" t="s">
        <v>761</v>
      </c>
      <c r="B89" s="1" t="s">
        <v>750</v>
      </c>
      <c r="C89" s="1" t="s">
        <v>762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7"/>
      <c r="W89" s="27"/>
      <c r="X89" s="27"/>
      <c r="Y89" s="27"/>
      <c r="Z89" s="26" t="s">
        <v>761</v>
      </c>
      <c r="AA89" s="28">
        <v>174.19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6" t="s">
        <v>761</v>
      </c>
    </row>
    <row r="90" spans="1:52" ht="51" customHeight="1">
      <c r="A90" s="26" t="s">
        <v>695</v>
      </c>
      <c r="B90" s="1" t="s">
        <v>750</v>
      </c>
      <c r="C90" s="1" t="s">
        <v>762</v>
      </c>
      <c r="D90" s="1"/>
      <c r="E90" s="1" t="s">
        <v>696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7"/>
      <c r="W90" s="27"/>
      <c r="X90" s="27"/>
      <c r="Y90" s="27"/>
      <c r="Z90" s="26" t="s">
        <v>695</v>
      </c>
      <c r="AA90" s="28">
        <v>174.19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6" t="s">
        <v>695</v>
      </c>
    </row>
    <row r="91" spans="1:52" ht="33.75" customHeight="1">
      <c r="A91" s="26" t="s">
        <v>705</v>
      </c>
      <c r="B91" s="1" t="s">
        <v>750</v>
      </c>
      <c r="C91" s="1" t="s">
        <v>762</v>
      </c>
      <c r="D91" s="1"/>
      <c r="E91" s="1" t="s">
        <v>706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7"/>
      <c r="W91" s="27"/>
      <c r="X91" s="27"/>
      <c r="Y91" s="27"/>
      <c r="Z91" s="26" t="s">
        <v>705</v>
      </c>
      <c r="AA91" s="28">
        <v>174.19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6" t="s">
        <v>705</v>
      </c>
    </row>
    <row r="92" spans="1:52" ht="51" customHeight="1">
      <c r="A92" s="26" t="s">
        <v>175</v>
      </c>
      <c r="B92" s="1" t="s">
        <v>750</v>
      </c>
      <c r="C92" s="1" t="s">
        <v>762</v>
      </c>
      <c r="D92" s="1"/>
      <c r="E92" s="1" t="s">
        <v>706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 t="s">
        <v>176</v>
      </c>
      <c r="U92" s="1"/>
      <c r="V92" s="27"/>
      <c r="W92" s="27"/>
      <c r="X92" s="27"/>
      <c r="Y92" s="27"/>
      <c r="Z92" s="26" t="s">
        <v>175</v>
      </c>
      <c r="AA92" s="28">
        <v>174.19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6" t="s">
        <v>175</v>
      </c>
    </row>
    <row r="93" spans="1:52" ht="33.75" customHeight="1">
      <c r="A93" s="26" t="s">
        <v>763</v>
      </c>
      <c r="B93" s="1" t="s">
        <v>750</v>
      </c>
      <c r="C93" s="1" t="s">
        <v>764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7"/>
      <c r="W93" s="27"/>
      <c r="X93" s="27"/>
      <c r="Y93" s="27"/>
      <c r="Z93" s="26" t="s">
        <v>763</v>
      </c>
      <c r="AA93" s="28">
        <v>535.69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6" t="s">
        <v>763</v>
      </c>
    </row>
    <row r="94" spans="1:52" ht="51" customHeight="1">
      <c r="A94" s="26" t="s">
        <v>695</v>
      </c>
      <c r="B94" s="1" t="s">
        <v>750</v>
      </c>
      <c r="C94" s="1" t="s">
        <v>764</v>
      </c>
      <c r="D94" s="1"/>
      <c r="E94" s="1" t="s">
        <v>696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7"/>
      <c r="W94" s="27"/>
      <c r="X94" s="27"/>
      <c r="Y94" s="27"/>
      <c r="Z94" s="26" t="s">
        <v>695</v>
      </c>
      <c r="AA94" s="28">
        <v>535.69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6" t="s">
        <v>695</v>
      </c>
    </row>
    <row r="95" spans="1:52" ht="33.75" customHeight="1">
      <c r="A95" s="26" t="s">
        <v>705</v>
      </c>
      <c r="B95" s="1" t="s">
        <v>750</v>
      </c>
      <c r="C95" s="1" t="s">
        <v>764</v>
      </c>
      <c r="D95" s="1"/>
      <c r="E95" s="1" t="s">
        <v>706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7"/>
      <c r="W95" s="27"/>
      <c r="X95" s="27"/>
      <c r="Y95" s="27"/>
      <c r="Z95" s="26" t="s">
        <v>705</v>
      </c>
      <c r="AA95" s="28">
        <v>535.69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6" t="s">
        <v>705</v>
      </c>
    </row>
    <row r="96" spans="1:52" ht="136.5" customHeight="1">
      <c r="A96" s="26" t="s">
        <v>187</v>
      </c>
      <c r="B96" s="1" t="s">
        <v>750</v>
      </c>
      <c r="C96" s="1" t="s">
        <v>764</v>
      </c>
      <c r="D96" s="1"/>
      <c r="E96" s="1" t="s">
        <v>706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 t="s">
        <v>188</v>
      </c>
      <c r="U96" s="1"/>
      <c r="V96" s="27"/>
      <c r="W96" s="27"/>
      <c r="X96" s="27"/>
      <c r="Y96" s="27"/>
      <c r="Z96" s="26" t="s">
        <v>187</v>
      </c>
      <c r="AA96" s="28">
        <v>230.66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6" t="s">
        <v>187</v>
      </c>
    </row>
    <row r="97" spans="1:52" ht="51" customHeight="1">
      <c r="A97" s="26" t="s">
        <v>175</v>
      </c>
      <c r="B97" s="1" t="s">
        <v>750</v>
      </c>
      <c r="C97" s="1" t="s">
        <v>764</v>
      </c>
      <c r="D97" s="1"/>
      <c r="E97" s="1" t="s">
        <v>706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 t="s">
        <v>176</v>
      </c>
      <c r="U97" s="1"/>
      <c r="V97" s="27"/>
      <c r="W97" s="27"/>
      <c r="X97" s="27"/>
      <c r="Y97" s="27"/>
      <c r="Z97" s="26" t="s">
        <v>175</v>
      </c>
      <c r="AA97" s="28">
        <v>81.43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6" t="s">
        <v>175</v>
      </c>
    </row>
    <row r="98" spans="1:52" ht="33.75" customHeight="1">
      <c r="A98" s="26" t="s">
        <v>123</v>
      </c>
      <c r="B98" s="1" t="s">
        <v>750</v>
      </c>
      <c r="C98" s="1" t="s">
        <v>764</v>
      </c>
      <c r="D98" s="1"/>
      <c r="E98" s="1" t="s">
        <v>706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124</v>
      </c>
      <c r="U98" s="1"/>
      <c r="V98" s="27"/>
      <c r="W98" s="27"/>
      <c r="X98" s="27"/>
      <c r="Y98" s="27"/>
      <c r="Z98" s="26" t="s">
        <v>123</v>
      </c>
      <c r="AA98" s="28">
        <v>158.91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6" t="s">
        <v>123</v>
      </c>
    </row>
    <row r="99" spans="1:52" ht="33.75" customHeight="1">
      <c r="A99" s="26" t="s">
        <v>107</v>
      </c>
      <c r="B99" s="1" t="s">
        <v>750</v>
      </c>
      <c r="C99" s="1" t="s">
        <v>764</v>
      </c>
      <c r="D99" s="1"/>
      <c r="E99" s="1" t="s">
        <v>706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 t="s">
        <v>108</v>
      </c>
      <c r="U99" s="1"/>
      <c r="V99" s="27"/>
      <c r="W99" s="27"/>
      <c r="X99" s="27"/>
      <c r="Y99" s="27"/>
      <c r="Z99" s="26" t="s">
        <v>107</v>
      </c>
      <c r="AA99" s="28">
        <v>64.69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6" t="s">
        <v>107</v>
      </c>
    </row>
    <row r="100" spans="1:52" ht="16.5" customHeight="1">
      <c r="A100" s="26" t="s">
        <v>765</v>
      </c>
      <c r="B100" s="1" t="s">
        <v>750</v>
      </c>
      <c r="C100" s="1" t="s">
        <v>766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7"/>
      <c r="W100" s="27"/>
      <c r="X100" s="27"/>
      <c r="Y100" s="27"/>
      <c r="Z100" s="26" t="s">
        <v>765</v>
      </c>
      <c r="AA100" s="28">
        <v>272.53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6" t="s">
        <v>765</v>
      </c>
    </row>
    <row r="101" spans="1:52" ht="16.5" customHeight="1">
      <c r="A101" s="26" t="s">
        <v>767</v>
      </c>
      <c r="B101" s="1" t="s">
        <v>750</v>
      </c>
      <c r="C101" s="1" t="s">
        <v>768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7"/>
      <c r="W101" s="27"/>
      <c r="X101" s="27"/>
      <c r="Y101" s="27"/>
      <c r="Z101" s="26" t="s">
        <v>767</v>
      </c>
      <c r="AA101" s="28">
        <v>272.53</v>
      </c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6" t="s">
        <v>767</v>
      </c>
    </row>
    <row r="102" spans="1:52" ht="51" customHeight="1">
      <c r="A102" s="26" t="s">
        <v>695</v>
      </c>
      <c r="B102" s="1" t="s">
        <v>750</v>
      </c>
      <c r="C102" s="1" t="s">
        <v>768</v>
      </c>
      <c r="D102" s="1"/>
      <c r="E102" s="1" t="s">
        <v>696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7"/>
      <c r="W102" s="27"/>
      <c r="X102" s="27"/>
      <c r="Y102" s="27"/>
      <c r="Z102" s="26" t="s">
        <v>695</v>
      </c>
      <c r="AA102" s="28">
        <v>272.53</v>
      </c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6" t="s">
        <v>695</v>
      </c>
    </row>
    <row r="103" spans="1:52" ht="33.75" customHeight="1">
      <c r="A103" s="26" t="s">
        <v>705</v>
      </c>
      <c r="B103" s="1" t="s">
        <v>750</v>
      </c>
      <c r="C103" s="1" t="s">
        <v>768</v>
      </c>
      <c r="D103" s="1"/>
      <c r="E103" s="1" t="s">
        <v>706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7"/>
      <c r="W103" s="27"/>
      <c r="X103" s="27"/>
      <c r="Y103" s="27"/>
      <c r="Z103" s="26" t="s">
        <v>705</v>
      </c>
      <c r="AA103" s="28">
        <v>272.53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6" t="s">
        <v>705</v>
      </c>
    </row>
    <row r="104" spans="1:52" ht="68.25" customHeight="1">
      <c r="A104" s="26" t="s">
        <v>49</v>
      </c>
      <c r="B104" s="1" t="s">
        <v>750</v>
      </c>
      <c r="C104" s="1" t="s">
        <v>768</v>
      </c>
      <c r="D104" s="1"/>
      <c r="E104" s="1" t="s">
        <v>706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 t="s">
        <v>50</v>
      </c>
      <c r="U104" s="1"/>
      <c r="V104" s="27"/>
      <c r="W104" s="27"/>
      <c r="X104" s="27"/>
      <c r="Y104" s="27"/>
      <c r="Z104" s="26" t="s">
        <v>49</v>
      </c>
      <c r="AA104" s="28">
        <v>272.53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6" t="s">
        <v>49</v>
      </c>
    </row>
    <row r="105" spans="1:52" ht="51" customHeight="1">
      <c r="A105" s="23" t="s">
        <v>769</v>
      </c>
      <c r="B105" s="3" t="s">
        <v>770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4"/>
      <c r="W105" s="24"/>
      <c r="X105" s="24"/>
      <c r="Y105" s="24"/>
      <c r="Z105" s="23" t="s">
        <v>769</v>
      </c>
      <c r="AA105" s="25">
        <v>88.35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3" t="s">
        <v>769</v>
      </c>
    </row>
    <row r="106" spans="1:52" ht="16.5" customHeight="1">
      <c r="A106" s="26" t="s">
        <v>771</v>
      </c>
      <c r="B106" s="1" t="s">
        <v>770</v>
      </c>
      <c r="C106" s="1" t="s">
        <v>772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7"/>
      <c r="W106" s="27"/>
      <c r="X106" s="27"/>
      <c r="Y106" s="27"/>
      <c r="Z106" s="26" t="s">
        <v>771</v>
      </c>
      <c r="AA106" s="28">
        <v>88.35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6" t="s">
        <v>771</v>
      </c>
    </row>
    <row r="107" spans="1:52" ht="33.75" customHeight="1">
      <c r="A107" s="26" t="s">
        <v>773</v>
      </c>
      <c r="B107" s="1" t="s">
        <v>770</v>
      </c>
      <c r="C107" s="1" t="s">
        <v>774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7"/>
      <c r="W107" s="27"/>
      <c r="X107" s="27"/>
      <c r="Y107" s="27"/>
      <c r="Z107" s="26" t="s">
        <v>773</v>
      </c>
      <c r="AA107" s="28">
        <v>88.35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6" t="s">
        <v>773</v>
      </c>
    </row>
    <row r="108" spans="1:52" ht="68.25" customHeight="1">
      <c r="A108" s="26" t="s">
        <v>659</v>
      </c>
      <c r="B108" s="1" t="s">
        <v>770</v>
      </c>
      <c r="C108" s="1" t="s">
        <v>774</v>
      </c>
      <c r="D108" s="1"/>
      <c r="E108" s="1" t="s">
        <v>660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7"/>
      <c r="W108" s="27"/>
      <c r="X108" s="27"/>
      <c r="Y108" s="27"/>
      <c r="Z108" s="26" t="s">
        <v>659</v>
      </c>
      <c r="AA108" s="28">
        <v>88.35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6" t="s">
        <v>659</v>
      </c>
    </row>
    <row r="109" spans="1:52" ht="33.75" customHeight="1">
      <c r="A109" s="26" t="s">
        <v>185</v>
      </c>
      <c r="B109" s="1" t="s">
        <v>770</v>
      </c>
      <c r="C109" s="1" t="s">
        <v>774</v>
      </c>
      <c r="D109" s="1"/>
      <c r="E109" s="1" t="s">
        <v>665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7"/>
      <c r="W109" s="27"/>
      <c r="X109" s="27"/>
      <c r="Y109" s="27"/>
      <c r="Z109" s="26" t="s">
        <v>185</v>
      </c>
      <c r="AA109" s="28">
        <v>88.35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6" t="s">
        <v>185</v>
      </c>
    </row>
    <row r="110" spans="1:52" ht="136.5" customHeight="1">
      <c r="A110" s="26" t="s">
        <v>187</v>
      </c>
      <c r="B110" s="1" t="s">
        <v>770</v>
      </c>
      <c r="C110" s="1" t="s">
        <v>774</v>
      </c>
      <c r="D110" s="1"/>
      <c r="E110" s="1" t="s">
        <v>665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 t="s">
        <v>188</v>
      </c>
      <c r="U110" s="1"/>
      <c r="V110" s="27"/>
      <c r="W110" s="27"/>
      <c r="X110" s="27"/>
      <c r="Y110" s="27"/>
      <c r="Z110" s="26" t="s">
        <v>187</v>
      </c>
      <c r="AA110" s="28">
        <v>72.12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6" t="s">
        <v>187</v>
      </c>
    </row>
    <row r="111" spans="1:52" ht="51" customHeight="1">
      <c r="A111" s="26" t="s">
        <v>175</v>
      </c>
      <c r="B111" s="1" t="s">
        <v>770</v>
      </c>
      <c r="C111" s="1" t="s">
        <v>774</v>
      </c>
      <c r="D111" s="1"/>
      <c r="E111" s="1" t="s">
        <v>665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 t="s">
        <v>176</v>
      </c>
      <c r="U111" s="1"/>
      <c r="V111" s="27"/>
      <c r="W111" s="27"/>
      <c r="X111" s="27"/>
      <c r="Y111" s="27"/>
      <c r="Z111" s="26" t="s">
        <v>175</v>
      </c>
      <c r="AA111" s="28">
        <v>14.75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6" t="s">
        <v>175</v>
      </c>
    </row>
    <row r="112" spans="1:52" ht="33.75" customHeight="1">
      <c r="A112" s="26" t="s">
        <v>107</v>
      </c>
      <c r="B112" s="1" t="s">
        <v>770</v>
      </c>
      <c r="C112" s="1" t="s">
        <v>774</v>
      </c>
      <c r="D112" s="1"/>
      <c r="E112" s="1" t="s">
        <v>665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 t="s">
        <v>108</v>
      </c>
      <c r="U112" s="1"/>
      <c r="V112" s="27"/>
      <c r="W112" s="27"/>
      <c r="X112" s="27"/>
      <c r="Y112" s="27"/>
      <c r="Z112" s="26" t="s">
        <v>107</v>
      </c>
      <c r="AA112" s="28">
        <v>1.48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6" t="s">
        <v>107</v>
      </c>
    </row>
    <row r="113" spans="1:52" ht="51" customHeight="1">
      <c r="A113" s="23" t="s">
        <v>775</v>
      </c>
      <c r="B113" s="3" t="s">
        <v>776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4"/>
      <c r="W113" s="24"/>
      <c r="X113" s="24"/>
      <c r="Y113" s="24"/>
      <c r="Z113" s="23" t="s">
        <v>775</v>
      </c>
      <c r="AA113" s="25">
        <v>82.9</v>
      </c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3" t="s">
        <v>775</v>
      </c>
    </row>
    <row r="114" spans="1:52" ht="16.5" customHeight="1">
      <c r="A114" s="26" t="s">
        <v>731</v>
      </c>
      <c r="B114" s="1" t="s">
        <v>776</v>
      </c>
      <c r="C114" s="1" t="s">
        <v>732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7"/>
      <c r="W114" s="27"/>
      <c r="X114" s="27"/>
      <c r="Y114" s="27"/>
      <c r="Z114" s="26" t="s">
        <v>731</v>
      </c>
      <c r="AA114" s="28">
        <v>82.9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6" t="s">
        <v>731</v>
      </c>
    </row>
    <row r="115" spans="1:52" ht="85.5" customHeight="1">
      <c r="A115" s="26" t="s">
        <v>777</v>
      </c>
      <c r="B115" s="1" t="s">
        <v>776</v>
      </c>
      <c r="C115" s="1" t="s">
        <v>778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7"/>
      <c r="W115" s="27"/>
      <c r="X115" s="27"/>
      <c r="Y115" s="27"/>
      <c r="Z115" s="26" t="s">
        <v>777</v>
      </c>
      <c r="AA115" s="28">
        <v>82.9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6" t="s">
        <v>777</v>
      </c>
    </row>
    <row r="116" spans="1:52" ht="68.25" customHeight="1">
      <c r="A116" s="26" t="s">
        <v>659</v>
      </c>
      <c r="B116" s="1" t="s">
        <v>776</v>
      </c>
      <c r="C116" s="1" t="s">
        <v>778</v>
      </c>
      <c r="D116" s="1"/>
      <c r="E116" s="1" t="s">
        <v>660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7"/>
      <c r="W116" s="27"/>
      <c r="X116" s="27"/>
      <c r="Y116" s="27"/>
      <c r="Z116" s="26" t="s">
        <v>659</v>
      </c>
      <c r="AA116" s="28">
        <v>82.9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6" t="s">
        <v>659</v>
      </c>
    </row>
    <row r="117" spans="1:52" ht="33.75" customHeight="1">
      <c r="A117" s="26" t="s">
        <v>185</v>
      </c>
      <c r="B117" s="1" t="s">
        <v>776</v>
      </c>
      <c r="C117" s="1" t="s">
        <v>778</v>
      </c>
      <c r="D117" s="1"/>
      <c r="E117" s="1" t="s">
        <v>665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7"/>
      <c r="W117" s="27"/>
      <c r="X117" s="27"/>
      <c r="Y117" s="27"/>
      <c r="Z117" s="26" t="s">
        <v>185</v>
      </c>
      <c r="AA117" s="28">
        <v>82.9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6" t="s">
        <v>185</v>
      </c>
    </row>
    <row r="118" spans="1:52" ht="136.5" customHeight="1">
      <c r="A118" s="26" t="s">
        <v>187</v>
      </c>
      <c r="B118" s="1" t="s">
        <v>776</v>
      </c>
      <c r="C118" s="1" t="s">
        <v>778</v>
      </c>
      <c r="D118" s="1"/>
      <c r="E118" s="1" t="s">
        <v>665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 t="s">
        <v>188</v>
      </c>
      <c r="U118" s="1"/>
      <c r="V118" s="27"/>
      <c r="W118" s="27"/>
      <c r="X118" s="27"/>
      <c r="Y118" s="27"/>
      <c r="Z118" s="26" t="s">
        <v>187</v>
      </c>
      <c r="AA118" s="28">
        <v>69.51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6" t="s">
        <v>187</v>
      </c>
    </row>
    <row r="119" spans="1:52" ht="51" customHeight="1">
      <c r="A119" s="26" t="s">
        <v>175</v>
      </c>
      <c r="B119" s="1" t="s">
        <v>776</v>
      </c>
      <c r="C119" s="1" t="s">
        <v>778</v>
      </c>
      <c r="D119" s="1"/>
      <c r="E119" s="1" t="s">
        <v>665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 t="s">
        <v>176</v>
      </c>
      <c r="U119" s="1"/>
      <c r="V119" s="27"/>
      <c r="W119" s="27"/>
      <c r="X119" s="27"/>
      <c r="Y119" s="27"/>
      <c r="Z119" s="26" t="s">
        <v>175</v>
      </c>
      <c r="AA119" s="28">
        <v>13.39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6" t="s">
        <v>175</v>
      </c>
    </row>
    <row r="120" spans="1:52" ht="51" customHeight="1">
      <c r="A120" s="23" t="s">
        <v>779</v>
      </c>
      <c r="B120" s="3" t="s">
        <v>780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4"/>
      <c r="W120" s="24"/>
      <c r="X120" s="24"/>
      <c r="Y120" s="24"/>
      <c r="Z120" s="23" t="s">
        <v>779</v>
      </c>
      <c r="AA120" s="25">
        <v>219577.97</v>
      </c>
      <c r="AB120" s="25">
        <v>2843.29</v>
      </c>
      <c r="AC120" s="25">
        <v>62741.03</v>
      </c>
      <c r="AD120" s="25">
        <v>15087.72</v>
      </c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>
        <v>182137.17</v>
      </c>
      <c r="AQ120" s="25">
        <v>2668.09</v>
      </c>
      <c r="AR120" s="25">
        <v>48812.1</v>
      </c>
      <c r="AS120" s="25">
        <v>815</v>
      </c>
      <c r="AT120" s="25"/>
      <c r="AU120" s="25">
        <v>178370.09</v>
      </c>
      <c r="AV120" s="25">
        <v>-375.24</v>
      </c>
      <c r="AW120" s="25">
        <v>43409.87</v>
      </c>
      <c r="AX120" s="25">
        <v>1115</v>
      </c>
      <c r="AY120" s="25"/>
      <c r="AZ120" s="23" t="s">
        <v>779</v>
      </c>
    </row>
    <row r="121" spans="1:52" ht="16.5" customHeight="1">
      <c r="A121" s="26" t="s">
        <v>731</v>
      </c>
      <c r="B121" s="1" t="s">
        <v>780</v>
      </c>
      <c r="C121" s="1" t="s">
        <v>732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7"/>
      <c r="W121" s="27"/>
      <c r="X121" s="27"/>
      <c r="Y121" s="27"/>
      <c r="Z121" s="26" t="s">
        <v>731</v>
      </c>
      <c r="AA121" s="28">
        <v>52047.56</v>
      </c>
      <c r="AB121" s="28">
        <v>1600.7</v>
      </c>
      <c r="AC121" s="28">
        <v>3804.6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>
        <v>77742.1</v>
      </c>
      <c r="AQ121" s="28">
        <v>1759.1</v>
      </c>
      <c r="AR121" s="28">
        <v>32546.2</v>
      </c>
      <c r="AS121" s="28"/>
      <c r="AT121" s="28"/>
      <c r="AU121" s="28">
        <v>71889.9</v>
      </c>
      <c r="AV121" s="28">
        <v>1959.4</v>
      </c>
      <c r="AW121" s="28">
        <v>25223.6</v>
      </c>
      <c r="AX121" s="28"/>
      <c r="AY121" s="28"/>
      <c r="AZ121" s="26" t="s">
        <v>731</v>
      </c>
    </row>
    <row r="122" spans="1:52" ht="68.25" customHeight="1">
      <c r="A122" s="26" t="s">
        <v>781</v>
      </c>
      <c r="B122" s="1" t="s">
        <v>780</v>
      </c>
      <c r="C122" s="1" t="s">
        <v>782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7"/>
      <c r="W122" s="27"/>
      <c r="X122" s="27"/>
      <c r="Y122" s="27"/>
      <c r="Z122" s="26" t="s">
        <v>781</v>
      </c>
      <c r="AA122" s="28">
        <v>1671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>
        <v>1671</v>
      </c>
      <c r="AQ122" s="28"/>
      <c r="AR122" s="28"/>
      <c r="AS122" s="28"/>
      <c r="AT122" s="28"/>
      <c r="AU122" s="28">
        <v>1671</v>
      </c>
      <c r="AV122" s="28"/>
      <c r="AW122" s="28"/>
      <c r="AX122" s="28"/>
      <c r="AY122" s="28"/>
      <c r="AZ122" s="26" t="s">
        <v>781</v>
      </c>
    </row>
    <row r="123" spans="1:52" ht="68.25" customHeight="1">
      <c r="A123" s="26" t="s">
        <v>659</v>
      </c>
      <c r="B123" s="1" t="s">
        <v>780</v>
      </c>
      <c r="C123" s="1" t="s">
        <v>782</v>
      </c>
      <c r="D123" s="1"/>
      <c r="E123" s="1" t="s">
        <v>660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7"/>
      <c r="W123" s="27"/>
      <c r="X123" s="27"/>
      <c r="Y123" s="27"/>
      <c r="Z123" s="26" t="s">
        <v>659</v>
      </c>
      <c r="AA123" s="28">
        <v>1671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>
        <v>1671</v>
      </c>
      <c r="AQ123" s="28"/>
      <c r="AR123" s="28"/>
      <c r="AS123" s="28"/>
      <c r="AT123" s="28"/>
      <c r="AU123" s="28">
        <v>1671</v>
      </c>
      <c r="AV123" s="28"/>
      <c r="AW123" s="28"/>
      <c r="AX123" s="28"/>
      <c r="AY123" s="28"/>
      <c r="AZ123" s="26" t="s">
        <v>659</v>
      </c>
    </row>
    <row r="124" spans="1:52" ht="33.75" customHeight="1">
      <c r="A124" s="26" t="s">
        <v>668</v>
      </c>
      <c r="B124" s="1" t="s">
        <v>780</v>
      </c>
      <c r="C124" s="1" t="s">
        <v>782</v>
      </c>
      <c r="D124" s="1"/>
      <c r="E124" s="1" t="s">
        <v>669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7"/>
      <c r="W124" s="27"/>
      <c r="X124" s="27"/>
      <c r="Y124" s="27"/>
      <c r="Z124" s="26" t="s">
        <v>668</v>
      </c>
      <c r="AA124" s="28">
        <v>1671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>
        <v>1671</v>
      </c>
      <c r="AQ124" s="28"/>
      <c r="AR124" s="28"/>
      <c r="AS124" s="28"/>
      <c r="AT124" s="28"/>
      <c r="AU124" s="28">
        <v>1671</v>
      </c>
      <c r="AV124" s="28"/>
      <c r="AW124" s="28"/>
      <c r="AX124" s="28"/>
      <c r="AY124" s="28"/>
      <c r="AZ124" s="26" t="s">
        <v>668</v>
      </c>
    </row>
    <row r="125" spans="1:52" ht="136.5" customHeight="1">
      <c r="A125" s="26" t="s">
        <v>187</v>
      </c>
      <c r="B125" s="1" t="s">
        <v>780</v>
      </c>
      <c r="C125" s="1" t="s">
        <v>782</v>
      </c>
      <c r="D125" s="1"/>
      <c r="E125" s="1" t="s">
        <v>669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 t="s">
        <v>188</v>
      </c>
      <c r="U125" s="1"/>
      <c r="V125" s="27"/>
      <c r="W125" s="27"/>
      <c r="X125" s="27"/>
      <c r="Y125" s="27"/>
      <c r="Z125" s="26" t="s">
        <v>187</v>
      </c>
      <c r="AA125" s="28">
        <v>1671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>
        <v>1671</v>
      </c>
      <c r="AQ125" s="28"/>
      <c r="AR125" s="28"/>
      <c r="AS125" s="28"/>
      <c r="AT125" s="28"/>
      <c r="AU125" s="28">
        <v>1671</v>
      </c>
      <c r="AV125" s="28"/>
      <c r="AW125" s="28"/>
      <c r="AX125" s="28"/>
      <c r="AY125" s="28"/>
      <c r="AZ125" s="26" t="s">
        <v>187</v>
      </c>
    </row>
    <row r="126" spans="1:52" ht="102" customHeight="1">
      <c r="A126" s="26" t="s">
        <v>751</v>
      </c>
      <c r="B126" s="1" t="s">
        <v>780</v>
      </c>
      <c r="C126" s="1" t="s">
        <v>752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7"/>
      <c r="W126" s="27"/>
      <c r="X126" s="27"/>
      <c r="Y126" s="27"/>
      <c r="Z126" s="26" t="s">
        <v>751</v>
      </c>
      <c r="AA126" s="28">
        <v>33968.61</v>
      </c>
      <c r="AB126" s="28"/>
      <c r="AC126" s="28">
        <v>2084.1</v>
      </c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>
        <v>33164.7</v>
      </c>
      <c r="AQ126" s="28"/>
      <c r="AR126" s="28">
        <v>2084.1</v>
      </c>
      <c r="AS126" s="28"/>
      <c r="AT126" s="28"/>
      <c r="AU126" s="28">
        <v>33164.7</v>
      </c>
      <c r="AV126" s="28"/>
      <c r="AW126" s="28">
        <v>2084.1</v>
      </c>
      <c r="AX126" s="28"/>
      <c r="AY126" s="28"/>
      <c r="AZ126" s="26" t="s">
        <v>751</v>
      </c>
    </row>
    <row r="127" spans="1:52" ht="68.25" customHeight="1">
      <c r="A127" s="26" t="s">
        <v>659</v>
      </c>
      <c r="B127" s="1" t="s">
        <v>780</v>
      </c>
      <c r="C127" s="1" t="s">
        <v>752</v>
      </c>
      <c r="D127" s="1"/>
      <c r="E127" s="1" t="s">
        <v>660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7"/>
      <c r="W127" s="27"/>
      <c r="X127" s="27"/>
      <c r="Y127" s="27"/>
      <c r="Z127" s="26" t="s">
        <v>659</v>
      </c>
      <c r="AA127" s="28">
        <v>33968.61</v>
      </c>
      <c r="AB127" s="28"/>
      <c r="AC127" s="28">
        <v>2084.1</v>
      </c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>
        <v>33164.7</v>
      </c>
      <c r="AQ127" s="28"/>
      <c r="AR127" s="28">
        <v>2084.1</v>
      </c>
      <c r="AS127" s="28"/>
      <c r="AT127" s="28"/>
      <c r="AU127" s="28">
        <v>33164.7</v>
      </c>
      <c r="AV127" s="28"/>
      <c r="AW127" s="28">
        <v>2084.1</v>
      </c>
      <c r="AX127" s="28"/>
      <c r="AY127" s="28"/>
      <c r="AZ127" s="26" t="s">
        <v>659</v>
      </c>
    </row>
    <row r="128" spans="1:52" ht="33.75" customHeight="1">
      <c r="A128" s="26" t="s">
        <v>185</v>
      </c>
      <c r="B128" s="1" t="s">
        <v>780</v>
      </c>
      <c r="C128" s="1" t="s">
        <v>752</v>
      </c>
      <c r="D128" s="1"/>
      <c r="E128" s="1" t="s">
        <v>665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7"/>
      <c r="W128" s="27"/>
      <c r="X128" s="27"/>
      <c r="Y128" s="27"/>
      <c r="Z128" s="26" t="s">
        <v>185</v>
      </c>
      <c r="AA128" s="28">
        <v>31884.51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>
        <v>31080.6</v>
      </c>
      <c r="AQ128" s="28"/>
      <c r="AR128" s="28"/>
      <c r="AS128" s="28"/>
      <c r="AT128" s="28"/>
      <c r="AU128" s="28">
        <v>31080.6</v>
      </c>
      <c r="AV128" s="28"/>
      <c r="AW128" s="28"/>
      <c r="AX128" s="28"/>
      <c r="AY128" s="28"/>
      <c r="AZ128" s="26" t="s">
        <v>185</v>
      </c>
    </row>
    <row r="129" spans="1:52" ht="136.5" customHeight="1">
      <c r="A129" s="26" t="s">
        <v>187</v>
      </c>
      <c r="B129" s="1" t="s">
        <v>780</v>
      </c>
      <c r="C129" s="1" t="s">
        <v>752</v>
      </c>
      <c r="D129" s="1"/>
      <c r="E129" s="1" t="s">
        <v>665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 t="s">
        <v>188</v>
      </c>
      <c r="U129" s="1"/>
      <c r="V129" s="27"/>
      <c r="W129" s="27"/>
      <c r="X129" s="27"/>
      <c r="Y129" s="27"/>
      <c r="Z129" s="26" t="s">
        <v>187</v>
      </c>
      <c r="AA129" s="28">
        <v>24431.54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>
        <v>25362.5</v>
      </c>
      <c r="AQ129" s="28"/>
      <c r="AR129" s="28"/>
      <c r="AS129" s="28"/>
      <c r="AT129" s="28"/>
      <c r="AU129" s="28">
        <v>25362.5</v>
      </c>
      <c r="AV129" s="28"/>
      <c r="AW129" s="28"/>
      <c r="AX129" s="28"/>
      <c r="AY129" s="28"/>
      <c r="AZ129" s="26" t="s">
        <v>187</v>
      </c>
    </row>
    <row r="130" spans="1:52" ht="51" customHeight="1">
      <c r="A130" s="26" t="s">
        <v>175</v>
      </c>
      <c r="B130" s="1" t="s">
        <v>780</v>
      </c>
      <c r="C130" s="1" t="s">
        <v>752</v>
      </c>
      <c r="D130" s="1"/>
      <c r="E130" s="1" t="s">
        <v>665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 t="s">
        <v>176</v>
      </c>
      <c r="U130" s="1"/>
      <c r="V130" s="27"/>
      <c r="W130" s="27"/>
      <c r="X130" s="27"/>
      <c r="Y130" s="27"/>
      <c r="Z130" s="26" t="s">
        <v>175</v>
      </c>
      <c r="AA130" s="28">
        <v>7260.63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>
        <v>5485</v>
      </c>
      <c r="AQ130" s="28"/>
      <c r="AR130" s="28"/>
      <c r="AS130" s="28"/>
      <c r="AT130" s="28"/>
      <c r="AU130" s="28">
        <v>5485</v>
      </c>
      <c r="AV130" s="28"/>
      <c r="AW130" s="28"/>
      <c r="AX130" s="28"/>
      <c r="AY130" s="28"/>
      <c r="AZ130" s="26" t="s">
        <v>175</v>
      </c>
    </row>
    <row r="131" spans="1:52" ht="33.75" customHeight="1">
      <c r="A131" s="26" t="s">
        <v>107</v>
      </c>
      <c r="B131" s="1" t="s">
        <v>780</v>
      </c>
      <c r="C131" s="1" t="s">
        <v>752</v>
      </c>
      <c r="D131" s="1"/>
      <c r="E131" s="1" t="s">
        <v>665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 t="s">
        <v>108</v>
      </c>
      <c r="U131" s="1"/>
      <c r="V131" s="27"/>
      <c r="W131" s="27"/>
      <c r="X131" s="27"/>
      <c r="Y131" s="27"/>
      <c r="Z131" s="26" t="s">
        <v>107</v>
      </c>
      <c r="AA131" s="28">
        <v>192.33</v>
      </c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>
        <v>233.1</v>
      </c>
      <c r="AQ131" s="28"/>
      <c r="AR131" s="28"/>
      <c r="AS131" s="28"/>
      <c r="AT131" s="28"/>
      <c r="AU131" s="28">
        <v>233.1</v>
      </c>
      <c r="AV131" s="28"/>
      <c r="AW131" s="28"/>
      <c r="AX131" s="28"/>
      <c r="AY131" s="28"/>
      <c r="AZ131" s="26" t="s">
        <v>107</v>
      </c>
    </row>
    <row r="132" spans="1:52" ht="119.25" customHeight="1">
      <c r="A132" s="26" t="s">
        <v>671</v>
      </c>
      <c r="B132" s="1" t="s">
        <v>780</v>
      </c>
      <c r="C132" s="1" t="s">
        <v>752</v>
      </c>
      <c r="D132" s="1"/>
      <c r="E132" s="1" t="s">
        <v>672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7"/>
      <c r="W132" s="27"/>
      <c r="X132" s="27"/>
      <c r="Y132" s="27"/>
      <c r="Z132" s="26" t="s">
        <v>671</v>
      </c>
      <c r="AA132" s="28">
        <v>13.7</v>
      </c>
      <c r="AB132" s="28"/>
      <c r="AC132" s="28">
        <v>13.7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>
        <v>13.7</v>
      </c>
      <c r="AQ132" s="28"/>
      <c r="AR132" s="28">
        <v>13.7</v>
      </c>
      <c r="AS132" s="28"/>
      <c r="AT132" s="28"/>
      <c r="AU132" s="28">
        <v>13.7</v>
      </c>
      <c r="AV132" s="28"/>
      <c r="AW132" s="28">
        <v>13.7</v>
      </c>
      <c r="AX132" s="28"/>
      <c r="AY132" s="28"/>
      <c r="AZ132" s="26" t="s">
        <v>671</v>
      </c>
    </row>
    <row r="133" spans="1:52" ht="136.5" customHeight="1">
      <c r="A133" s="26" t="s">
        <v>187</v>
      </c>
      <c r="B133" s="1" t="s">
        <v>780</v>
      </c>
      <c r="C133" s="1" t="s">
        <v>752</v>
      </c>
      <c r="D133" s="1"/>
      <c r="E133" s="1" t="s">
        <v>672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 t="s">
        <v>188</v>
      </c>
      <c r="U133" s="1"/>
      <c r="V133" s="27"/>
      <c r="W133" s="27"/>
      <c r="X133" s="27"/>
      <c r="Y133" s="27"/>
      <c r="Z133" s="26" t="s">
        <v>187</v>
      </c>
      <c r="AA133" s="28">
        <v>13.7</v>
      </c>
      <c r="AB133" s="28"/>
      <c r="AC133" s="28">
        <v>13.7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>
        <v>13.7</v>
      </c>
      <c r="AQ133" s="28"/>
      <c r="AR133" s="28">
        <v>13.7</v>
      </c>
      <c r="AS133" s="28"/>
      <c r="AT133" s="28"/>
      <c r="AU133" s="28">
        <v>13.7</v>
      </c>
      <c r="AV133" s="28"/>
      <c r="AW133" s="28">
        <v>13.7</v>
      </c>
      <c r="AX133" s="28"/>
      <c r="AY133" s="28"/>
      <c r="AZ133" s="26" t="s">
        <v>187</v>
      </c>
    </row>
    <row r="134" spans="1:52" ht="102" customHeight="1">
      <c r="A134" s="26" t="s">
        <v>673</v>
      </c>
      <c r="B134" s="1" t="s">
        <v>780</v>
      </c>
      <c r="C134" s="1" t="s">
        <v>752</v>
      </c>
      <c r="D134" s="1"/>
      <c r="E134" s="1" t="s">
        <v>674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7"/>
      <c r="W134" s="27"/>
      <c r="X134" s="27"/>
      <c r="Y134" s="27"/>
      <c r="Z134" s="26" t="s">
        <v>673</v>
      </c>
      <c r="AA134" s="28">
        <v>432.2</v>
      </c>
      <c r="AB134" s="28"/>
      <c r="AC134" s="28">
        <v>432.2</v>
      </c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>
        <v>432.2</v>
      </c>
      <c r="AQ134" s="28"/>
      <c r="AR134" s="28">
        <v>432.2</v>
      </c>
      <c r="AS134" s="28"/>
      <c r="AT134" s="28"/>
      <c r="AU134" s="28">
        <v>432.2</v>
      </c>
      <c r="AV134" s="28"/>
      <c r="AW134" s="28">
        <v>432.2</v>
      </c>
      <c r="AX134" s="28"/>
      <c r="AY134" s="28"/>
      <c r="AZ134" s="26" t="s">
        <v>673</v>
      </c>
    </row>
    <row r="135" spans="1:52" ht="136.5" customHeight="1">
      <c r="A135" s="26" t="s">
        <v>187</v>
      </c>
      <c r="B135" s="1" t="s">
        <v>780</v>
      </c>
      <c r="C135" s="1" t="s">
        <v>752</v>
      </c>
      <c r="D135" s="1"/>
      <c r="E135" s="1" t="s">
        <v>674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 t="s">
        <v>188</v>
      </c>
      <c r="U135" s="1"/>
      <c r="V135" s="27"/>
      <c r="W135" s="27"/>
      <c r="X135" s="27"/>
      <c r="Y135" s="27"/>
      <c r="Z135" s="26" t="s">
        <v>187</v>
      </c>
      <c r="AA135" s="28">
        <v>356</v>
      </c>
      <c r="AB135" s="28"/>
      <c r="AC135" s="28">
        <v>356</v>
      </c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>
        <v>358.7</v>
      </c>
      <c r="AQ135" s="28"/>
      <c r="AR135" s="28">
        <v>358.7</v>
      </c>
      <c r="AS135" s="28"/>
      <c r="AT135" s="28"/>
      <c r="AU135" s="28">
        <v>359.3</v>
      </c>
      <c r="AV135" s="28"/>
      <c r="AW135" s="28">
        <v>359.3</v>
      </c>
      <c r="AX135" s="28"/>
      <c r="AY135" s="28"/>
      <c r="AZ135" s="26" t="s">
        <v>187</v>
      </c>
    </row>
    <row r="136" spans="1:52" ht="51" customHeight="1">
      <c r="A136" s="26" t="s">
        <v>175</v>
      </c>
      <c r="B136" s="1" t="s">
        <v>780</v>
      </c>
      <c r="C136" s="1" t="s">
        <v>752</v>
      </c>
      <c r="D136" s="1"/>
      <c r="E136" s="1" t="s">
        <v>674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 t="s">
        <v>176</v>
      </c>
      <c r="U136" s="1"/>
      <c r="V136" s="27"/>
      <c r="W136" s="27"/>
      <c r="X136" s="27"/>
      <c r="Y136" s="27"/>
      <c r="Z136" s="26" t="s">
        <v>175</v>
      </c>
      <c r="AA136" s="28">
        <v>76.2</v>
      </c>
      <c r="AB136" s="28"/>
      <c r="AC136" s="28">
        <v>76.2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>
        <v>73.5</v>
      </c>
      <c r="AQ136" s="28"/>
      <c r="AR136" s="28">
        <v>73.5</v>
      </c>
      <c r="AS136" s="28"/>
      <c r="AT136" s="28"/>
      <c r="AU136" s="28">
        <v>72.9</v>
      </c>
      <c r="AV136" s="28"/>
      <c r="AW136" s="28">
        <v>72.9</v>
      </c>
      <c r="AX136" s="28"/>
      <c r="AY136" s="28"/>
      <c r="AZ136" s="26" t="s">
        <v>175</v>
      </c>
    </row>
    <row r="137" spans="1:52" ht="51" customHeight="1">
      <c r="A137" s="26" t="s">
        <v>675</v>
      </c>
      <c r="B137" s="1" t="s">
        <v>780</v>
      </c>
      <c r="C137" s="1" t="s">
        <v>752</v>
      </c>
      <c r="D137" s="1"/>
      <c r="E137" s="1" t="s">
        <v>676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7"/>
      <c r="W137" s="27"/>
      <c r="X137" s="27"/>
      <c r="Y137" s="27"/>
      <c r="Z137" s="26" t="s">
        <v>675</v>
      </c>
      <c r="AA137" s="28">
        <v>11.7</v>
      </c>
      <c r="AB137" s="28"/>
      <c r="AC137" s="28">
        <v>11.7</v>
      </c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>
        <v>11.7</v>
      </c>
      <c r="AQ137" s="28"/>
      <c r="AR137" s="28">
        <v>11.7</v>
      </c>
      <c r="AS137" s="28"/>
      <c r="AT137" s="28"/>
      <c r="AU137" s="28">
        <v>11.7</v>
      </c>
      <c r="AV137" s="28"/>
      <c r="AW137" s="28">
        <v>11.7</v>
      </c>
      <c r="AX137" s="28"/>
      <c r="AY137" s="28"/>
      <c r="AZ137" s="26" t="s">
        <v>675</v>
      </c>
    </row>
    <row r="138" spans="1:52" ht="51" customHeight="1">
      <c r="A138" s="26" t="s">
        <v>175</v>
      </c>
      <c r="B138" s="1" t="s">
        <v>780</v>
      </c>
      <c r="C138" s="1" t="s">
        <v>752</v>
      </c>
      <c r="D138" s="1"/>
      <c r="E138" s="1" t="s">
        <v>676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 t="s">
        <v>176</v>
      </c>
      <c r="U138" s="1"/>
      <c r="V138" s="27"/>
      <c r="W138" s="27"/>
      <c r="X138" s="27"/>
      <c r="Y138" s="27"/>
      <c r="Z138" s="26" t="s">
        <v>175</v>
      </c>
      <c r="AA138" s="28">
        <v>11.7</v>
      </c>
      <c r="AB138" s="28"/>
      <c r="AC138" s="28">
        <v>11.7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>
        <v>11.7</v>
      </c>
      <c r="AQ138" s="28"/>
      <c r="AR138" s="28">
        <v>11.7</v>
      </c>
      <c r="AS138" s="28"/>
      <c r="AT138" s="28"/>
      <c r="AU138" s="28">
        <v>11.7</v>
      </c>
      <c r="AV138" s="28"/>
      <c r="AW138" s="28">
        <v>11.7</v>
      </c>
      <c r="AX138" s="28"/>
      <c r="AY138" s="28"/>
      <c r="AZ138" s="26" t="s">
        <v>175</v>
      </c>
    </row>
    <row r="139" spans="1:52" ht="68.25" customHeight="1">
      <c r="A139" s="26" t="s">
        <v>677</v>
      </c>
      <c r="B139" s="1" t="s">
        <v>780</v>
      </c>
      <c r="C139" s="1" t="s">
        <v>752</v>
      </c>
      <c r="D139" s="1"/>
      <c r="E139" s="1" t="s">
        <v>678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7"/>
      <c r="W139" s="27"/>
      <c r="X139" s="27"/>
      <c r="Y139" s="27"/>
      <c r="Z139" s="26" t="s">
        <v>677</v>
      </c>
      <c r="AA139" s="28">
        <v>58.3</v>
      </c>
      <c r="AB139" s="28"/>
      <c r="AC139" s="28">
        <v>58.3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>
        <v>58.3</v>
      </c>
      <c r="AQ139" s="28"/>
      <c r="AR139" s="28">
        <v>58.3</v>
      </c>
      <c r="AS139" s="28"/>
      <c r="AT139" s="28"/>
      <c r="AU139" s="28">
        <v>58.3</v>
      </c>
      <c r="AV139" s="28"/>
      <c r="AW139" s="28">
        <v>58.3</v>
      </c>
      <c r="AX139" s="28"/>
      <c r="AY139" s="28"/>
      <c r="AZ139" s="26" t="s">
        <v>677</v>
      </c>
    </row>
    <row r="140" spans="1:52" ht="136.5" customHeight="1">
      <c r="A140" s="26" t="s">
        <v>187</v>
      </c>
      <c r="B140" s="1" t="s">
        <v>780</v>
      </c>
      <c r="C140" s="1" t="s">
        <v>752</v>
      </c>
      <c r="D140" s="1"/>
      <c r="E140" s="1" t="s">
        <v>678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 t="s">
        <v>188</v>
      </c>
      <c r="U140" s="1"/>
      <c r="V140" s="27"/>
      <c r="W140" s="27"/>
      <c r="X140" s="27"/>
      <c r="Y140" s="27"/>
      <c r="Z140" s="26" t="s">
        <v>187</v>
      </c>
      <c r="AA140" s="28">
        <v>53.3</v>
      </c>
      <c r="AB140" s="28"/>
      <c r="AC140" s="28">
        <v>53.3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>
        <v>53.3</v>
      </c>
      <c r="AQ140" s="28"/>
      <c r="AR140" s="28">
        <v>53.3</v>
      </c>
      <c r="AS140" s="28"/>
      <c r="AT140" s="28"/>
      <c r="AU140" s="28">
        <v>53.3</v>
      </c>
      <c r="AV140" s="28"/>
      <c r="AW140" s="28">
        <v>53.3</v>
      </c>
      <c r="AX140" s="28"/>
      <c r="AY140" s="28"/>
      <c r="AZ140" s="26" t="s">
        <v>187</v>
      </c>
    </row>
    <row r="141" spans="1:52" ht="51" customHeight="1">
      <c r="A141" s="26" t="s">
        <v>175</v>
      </c>
      <c r="B141" s="1" t="s">
        <v>780</v>
      </c>
      <c r="C141" s="1" t="s">
        <v>752</v>
      </c>
      <c r="D141" s="1"/>
      <c r="E141" s="1" t="s">
        <v>678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176</v>
      </c>
      <c r="U141" s="1"/>
      <c r="V141" s="27"/>
      <c r="W141" s="27"/>
      <c r="X141" s="27"/>
      <c r="Y141" s="27"/>
      <c r="Z141" s="26" t="s">
        <v>175</v>
      </c>
      <c r="AA141" s="28">
        <v>5</v>
      </c>
      <c r="AB141" s="28"/>
      <c r="AC141" s="28">
        <v>5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>
        <v>5</v>
      </c>
      <c r="AQ141" s="28"/>
      <c r="AR141" s="28">
        <v>5</v>
      </c>
      <c r="AS141" s="28"/>
      <c r="AT141" s="28"/>
      <c r="AU141" s="28">
        <v>5</v>
      </c>
      <c r="AV141" s="28"/>
      <c r="AW141" s="28">
        <v>5</v>
      </c>
      <c r="AX141" s="28"/>
      <c r="AY141" s="28"/>
      <c r="AZ141" s="26" t="s">
        <v>175</v>
      </c>
    </row>
    <row r="142" spans="1:52" ht="68.25" customHeight="1">
      <c r="A142" s="26" t="s">
        <v>679</v>
      </c>
      <c r="B142" s="1" t="s">
        <v>780</v>
      </c>
      <c r="C142" s="1" t="s">
        <v>752</v>
      </c>
      <c r="D142" s="1"/>
      <c r="E142" s="1" t="s">
        <v>680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7"/>
      <c r="W142" s="27"/>
      <c r="X142" s="27"/>
      <c r="Y142" s="27"/>
      <c r="Z142" s="26" t="s">
        <v>679</v>
      </c>
      <c r="AA142" s="28">
        <v>1064.3</v>
      </c>
      <c r="AB142" s="28"/>
      <c r="AC142" s="28">
        <v>1064.3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>
        <v>1064.3</v>
      </c>
      <c r="AQ142" s="28"/>
      <c r="AR142" s="28">
        <v>1064.3</v>
      </c>
      <c r="AS142" s="28"/>
      <c r="AT142" s="28"/>
      <c r="AU142" s="28">
        <v>1064.3</v>
      </c>
      <c r="AV142" s="28"/>
      <c r="AW142" s="28">
        <v>1064.3</v>
      </c>
      <c r="AX142" s="28"/>
      <c r="AY142" s="28"/>
      <c r="AZ142" s="26" t="s">
        <v>679</v>
      </c>
    </row>
    <row r="143" spans="1:52" ht="136.5" customHeight="1">
      <c r="A143" s="26" t="s">
        <v>187</v>
      </c>
      <c r="B143" s="1" t="s">
        <v>780</v>
      </c>
      <c r="C143" s="1" t="s">
        <v>752</v>
      </c>
      <c r="D143" s="1"/>
      <c r="E143" s="1" t="s">
        <v>680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 t="s">
        <v>188</v>
      </c>
      <c r="U143" s="1"/>
      <c r="V143" s="27"/>
      <c r="W143" s="27"/>
      <c r="X143" s="27"/>
      <c r="Y143" s="27"/>
      <c r="Z143" s="26" t="s">
        <v>187</v>
      </c>
      <c r="AA143" s="28">
        <v>981.5</v>
      </c>
      <c r="AB143" s="28"/>
      <c r="AC143" s="28">
        <v>981.5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>
        <v>981.5</v>
      </c>
      <c r="AQ143" s="28"/>
      <c r="AR143" s="28">
        <v>981.5</v>
      </c>
      <c r="AS143" s="28"/>
      <c r="AT143" s="28"/>
      <c r="AU143" s="28">
        <v>981.5</v>
      </c>
      <c r="AV143" s="28"/>
      <c r="AW143" s="28">
        <v>981.5</v>
      </c>
      <c r="AX143" s="28"/>
      <c r="AY143" s="28"/>
      <c r="AZ143" s="26" t="s">
        <v>187</v>
      </c>
    </row>
    <row r="144" spans="1:52" ht="51" customHeight="1">
      <c r="A144" s="26" t="s">
        <v>175</v>
      </c>
      <c r="B144" s="1" t="s">
        <v>780</v>
      </c>
      <c r="C144" s="1" t="s">
        <v>752</v>
      </c>
      <c r="D144" s="1"/>
      <c r="E144" s="1" t="s">
        <v>680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 t="s">
        <v>176</v>
      </c>
      <c r="U144" s="1"/>
      <c r="V144" s="27"/>
      <c r="W144" s="27"/>
      <c r="X144" s="27"/>
      <c r="Y144" s="27"/>
      <c r="Z144" s="26" t="s">
        <v>175</v>
      </c>
      <c r="AA144" s="28">
        <v>82.8</v>
      </c>
      <c r="AB144" s="28"/>
      <c r="AC144" s="28">
        <v>82.8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>
        <v>82.8</v>
      </c>
      <c r="AQ144" s="28"/>
      <c r="AR144" s="28">
        <v>82.8</v>
      </c>
      <c r="AS144" s="28"/>
      <c r="AT144" s="28"/>
      <c r="AU144" s="28">
        <v>82.8</v>
      </c>
      <c r="AV144" s="28"/>
      <c r="AW144" s="28">
        <v>82.8</v>
      </c>
      <c r="AX144" s="28"/>
      <c r="AY144" s="28"/>
      <c r="AZ144" s="26" t="s">
        <v>175</v>
      </c>
    </row>
    <row r="145" spans="1:52" ht="136.5" customHeight="1">
      <c r="A145" s="26" t="s">
        <v>681</v>
      </c>
      <c r="B145" s="1" t="s">
        <v>780</v>
      </c>
      <c r="C145" s="1" t="s">
        <v>752</v>
      </c>
      <c r="D145" s="1"/>
      <c r="E145" s="1" t="s">
        <v>682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7"/>
      <c r="W145" s="27"/>
      <c r="X145" s="27"/>
      <c r="Y145" s="27"/>
      <c r="Z145" s="26" t="s">
        <v>681</v>
      </c>
      <c r="AA145" s="28">
        <v>69.3</v>
      </c>
      <c r="AB145" s="28"/>
      <c r="AC145" s="28">
        <v>69.3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>
        <v>69.3</v>
      </c>
      <c r="AQ145" s="28"/>
      <c r="AR145" s="28">
        <v>69.3</v>
      </c>
      <c r="AS145" s="28"/>
      <c r="AT145" s="28"/>
      <c r="AU145" s="28">
        <v>69.3</v>
      </c>
      <c r="AV145" s="28"/>
      <c r="AW145" s="28">
        <v>69.3</v>
      </c>
      <c r="AX145" s="28"/>
      <c r="AY145" s="28"/>
      <c r="AZ145" s="26" t="s">
        <v>681</v>
      </c>
    </row>
    <row r="146" spans="1:52" ht="136.5" customHeight="1">
      <c r="A146" s="26" t="s">
        <v>187</v>
      </c>
      <c r="B146" s="1" t="s">
        <v>780</v>
      </c>
      <c r="C146" s="1" t="s">
        <v>752</v>
      </c>
      <c r="D146" s="1"/>
      <c r="E146" s="1" t="s">
        <v>682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 t="s">
        <v>188</v>
      </c>
      <c r="U146" s="1"/>
      <c r="V146" s="27"/>
      <c r="W146" s="27"/>
      <c r="X146" s="27"/>
      <c r="Y146" s="27"/>
      <c r="Z146" s="26" t="s">
        <v>187</v>
      </c>
      <c r="AA146" s="28">
        <v>69.3</v>
      </c>
      <c r="AB146" s="28"/>
      <c r="AC146" s="28">
        <v>69.3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>
        <v>69.3</v>
      </c>
      <c r="AQ146" s="28"/>
      <c r="AR146" s="28">
        <v>69.3</v>
      </c>
      <c r="AS146" s="28"/>
      <c r="AT146" s="28"/>
      <c r="AU146" s="28">
        <v>69.3</v>
      </c>
      <c r="AV146" s="28"/>
      <c r="AW146" s="28">
        <v>69.3</v>
      </c>
      <c r="AX146" s="28"/>
      <c r="AY146" s="28"/>
      <c r="AZ146" s="26" t="s">
        <v>187</v>
      </c>
    </row>
    <row r="147" spans="1:52" ht="119.25" customHeight="1">
      <c r="A147" s="26" t="s">
        <v>683</v>
      </c>
      <c r="B147" s="1" t="s">
        <v>780</v>
      </c>
      <c r="C147" s="1" t="s">
        <v>752</v>
      </c>
      <c r="D147" s="1"/>
      <c r="E147" s="1" t="s">
        <v>684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7"/>
      <c r="W147" s="27"/>
      <c r="X147" s="27"/>
      <c r="Y147" s="27"/>
      <c r="Z147" s="26" t="s">
        <v>683</v>
      </c>
      <c r="AA147" s="28">
        <v>1.3</v>
      </c>
      <c r="AB147" s="28"/>
      <c r="AC147" s="28">
        <v>1.3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>
        <v>1.3</v>
      </c>
      <c r="AQ147" s="28"/>
      <c r="AR147" s="28">
        <v>1.3</v>
      </c>
      <c r="AS147" s="28"/>
      <c r="AT147" s="28"/>
      <c r="AU147" s="28">
        <v>1.3</v>
      </c>
      <c r="AV147" s="28"/>
      <c r="AW147" s="28">
        <v>1.3</v>
      </c>
      <c r="AX147" s="28"/>
      <c r="AY147" s="28"/>
      <c r="AZ147" s="26" t="s">
        <v>683</v>
      </c>
    </row>
    <row r="148" spans="1:52" ht="136.5" customHeight="1">
      <c r="A148" s="26" t="s">
        <v>187</v>
      </c>
      <c r="B148" s="1" t="s">
        <v>780</v>
      </c>
      <c r="C148" s="1" t="s">
        <v>752</v>
      </c>
      <c r="D148" s="1"/>
      <c r="E148" s="1" t="s">
        <v>684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 t="s">
        <v>188</v>
      </c>
      <c r="U148" s="1"/>
      <c r="V148" s="27"/>
      <c r="W148" s="27"/>
      <c r="X148" s="27"/>
      <c r="Y148" s="27"/>
      <c r="Z148" s="26" t="s">
        <v>187</v>
      </c>
      <c r="AA148" s="28">
        <v>1.3</v>
      </c>
      <c r="AB148" s="28"/>
      <c r="AC148" s="28">
        <v>1.3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>
        <v>1.3</v>
      </c>
      <c r="AQ148" s="28"/>
      <c r="AR148" s="28">
        <v>1.3</v>
      </c>
      <c r="AS148" s="28"/>
      <c r="AT148" s="28"/>
      <c r="AU148" s="28">
        <v>1.3</v>
      </c>
      <c r="AV148" s="28"/>
      <c r="AW148" s="28">
        <v>1.3</v>
      </c>
      <c r="AX148" s="28"/>
      <c r="AY148" s="28"/>
      <c r="AZ148" s="26" t="s">
        <v>187</v>
      </c>
    </row>
    <row r="149" spans="1:52" ht="153.75" customHeight="1">
      <c r="A149" s="26" t="s">
        <v>685</v>
      </c>
      <c r="B149" s="1" t="s">
        <v>780</v>
      </c>
      <c r="C149" s="1" t="s">
        <v>752</v>
      </c>
      <c r="D149" s="1"/>
      <c r="E149" s="1" t="s">
        <v>686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7"/>
      <c r="W149" s="27"/>
      <c r="X149" s="27"/>
      <c r="Y149" s="27"/>
      <c r="Z149" s="26" t="s">
        <v>685</v>
      </c>
      <c r="AA149" s="28">
        <v>24.3</v>
      </c>
      <c r="AB149" s="28"/>
      <c r="AC149" s="28">
        <v>24.3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>
        <v>24.3</v>
      </c>
      <c r="AQ149" s="28"/>
      <c r="AR149" s="28">
        <v>24.3</v>
      </c>
      <c r="AS149" s="28"/>
      <c r="AT149" s="28"/>
      <c r="AU149" s="28">
        <v>24.3</v>
      </c>
      <c r="AV149" s="28"/>
      <c r="AW149" s="28">
        <v>24.3</v>
      </c>
      <c r="AX149" s="28"/>
      <c r="AY149" s="28"/>
      <c r="AZ149" s="26" t="s">
        <v>685</v>
      </c>
    </row>
    <row r="150" spans="1:52" ht="136.5" customHeight="1">
      <c r="A150" s="26" t="s">
        <v>187</v>
      </c>
      <c r="B150" s="1" t="s">
        <v>780</v>
      </c>
      <c r="C150" s="1" t="s">
        <v>752</v>
      </c>
      <c r="D150" s="1"/>
      <c r="E150" s="1" t="s">
        <v>686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 t="s">
        <v>188</v>
      </c>
      <c r="U150" s="1"/>
      <c r="V150" s="27"/>
      <c r="W150" s="27"/>
      <c r="X150" s="27"/>
      <c r="Y150" s="27"/>
      <c r="Z150" s="26" t="s">
        <v>187</v>
      </c>
      <c r="AA150" s="28">
        <v>19.3</v>
      </c>
      <c r="AB150" s="28"/>
      <c r="AC150" s="28">
        <v>19.3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>
        <v>19.3</v>
      </c>
      <c r="AQ150" s="28"/>
      <c r="AR150" s="28">
        <v>19.3</v>
      </c>
      <c r="AS150" s="28"/>
      <c r="AT150" s="28"/>
      <c r="AU150" s="28">
        <v>19.3</v>
      </c>
      <c r="AV150" s="28"/>
      <c r="AW150" s="28">
        <v>19.3</v>
      </c>
      <c r="AX150" s="28"/>
      <c r="AY150" s="28"/>
      <c r="AZ150" s="26" t="s">
        <v>187</v>
      </c>
    </row>
    <row r="151" spans="1:52" ht="51" customHeight="1">
      <c r="A151" s="26" t="s">
        <v>175</v>
      </c>
      <c r="B151" s="1" t="s">
        <v>780</v>
      </c>
      <c r="C151" s="1" t="s">
        <v>752</v>
      </c>
      <c r="D151" s="1"/>
      <c r="E151" s="1" t="s">
        <v>686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 t="s">
        <v>176</v>
      </c>
      <c r="U151" s="1"/>
      <c r="V151" s="27"/>
      <c r="W151" s="27"/>
      <c r="X151" s="27"/>
      <c r="Y151" s="27"/>
      <c r="Z151" s="26" t="s">
        <v>175</v>
      </c>
      <c r="AA151" s="28">
        <v>5</v>
      </c>
      <c r="AB151" s="28"/>
      <c r="AC151" s="28">
        <v>5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>
        <v>5</v>
      </c>
      <c r="AQ151" s="28"/>
      <c r="AR151" s="28">
        <v>5</v>
      </c>
      <c r="AS151" s="28"/>
      <c r="AT151" s="28"/>
      <c r="AU151" s="28">
        <v>5</v>
      </c>
      <c r="AV151" s="28"/>
      <c r="AW151" s="28">
        <v>5</v>
      </c>
      <c r="AX151" s="28"/>
      <c r="AY151" s="28"/>
      <c r="AZ151" s="26" t="s">
        <v>175</v>
      </c>
    </row>
    <row r="152" spans="1:52" ht="68.25" customHeight="1">
      <c r="A152" s="26" t="s">
        <v>687</v>
      </c>
      <c r="B152" s="1" t="s">
        <v>780</v>
      </c>
      <c r="C152" s="1" t="s">
        <v>752</v>
      </c>
      <c r="D152" s="1"/>
      <c r="E152" s="1" t="s">
        <v>688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7"/>
      <c r="W152" s="27"/>
      <c r="X152" s="27"/>
      <c r="Y152" s="27"/>
      <c r="Z152" s="26" t="s">
        <v>687</v>
      </c>
      <c r="AA152" s="28">
        <v>409</v>
      </c>
      <c r="AB152" s="28"/>
      <c r="AC152" s="28">
        <v>409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>
        <v>409</v>
      </c>
      <c r="AQ152" s="28"/>
      <c r="AR152" s="28">
        <v>409</v>
      </c>
      <c r="AS152" s="28"/>
      <c r="AT152" s="28"/>
      <c r="AU152" s="28">
        <v>409</v>
      </c>
      <c r="AV152" s="28"/>
      <c r="AW152" s="28">
        <v>409</v>
      </c>
      <c r="AX152" s="28"/>
      <c r="AY152" s="28"/>
      <c r="AZ152" s="26" t="s">
        <v>687</v>
      </c>
    </row>
    <row r="153" spans="1:52" ht="136.5" customHeight="1">
      <c r="A153" s="26" t="s">
        <v>187</v>
      </c>
      <c r="B153" s="1" t="s">
        <v>780</v>
      </c>
      <c r="C153" s="1" t="s">
        <v>752</v>
      </c>
      <c r="D153" s="1"/>
      <c r="E153" s="1" t="s">
        <v>688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 t="s">
        <v>188</v>
      </c>
      <c r="U153" s="1"/>
      <c r="V153" s="27"/>
      <c r="W153" s="27"/>
      <c r="X153" s="27"/>
      <c r="Y153" s="27"/>
      <c r="Z153" s="26" t="s">
        <v>187</v>
      </c>
      <c r="AA153" s="28">
        <v>401</v>
      </c>
      <c r="AB153" s="28"/>
      <c r="AC153" s="28">
        <v>401</v>
      </c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>
        <v>401</v>
      </c>
      <c r="AQ153" s="28"/>
      <c r="AR153" s="28">
        <v>401</v>
      </c>
      <c r="AS153" s="28"/>
      <c r="AT153" s="28"/>
      <c r="AU153" s="28">
        <v>401</v>
      </c>
      <c r="AV153" s="28"/>
      <c r="AW153" s="28">
        <v>401</v>
      </c>
      <c r="AX153" s="28"/>
      <c r="AY153" s="28"/>
      <c r="AZ153" s="26" t="s">
        <v>187</v>
      </c>
    </row>
    <row r="154" spans="1:52" ht="51" customHeight="1">
      <c r="A154" s="26" t="s">
        <v>175</v>
      </c>
      <c r="B154" s="1" t="s">
        <v>780</v>
      </c>
      <c r="C154" s="1" t="s">
        <v>752</v>
      </c>
      <c r="D154" s="1"/>
      <c r="E154" s="1" t="s">
        <v>688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 t="s">
        <v>176</v>
      </c>
      <c r="U154" s="1"/>
      <c r="V154" s="27"/>
      <c r="W154" s="27"/>
      <c r="X154" s="27"/>
      <c r="Y154" s="27"/>
      <c r="Z154" s="26" t="s">
        <v>175</v>
      </c>
      <c r="AA154" s="28">
        <v>8</v>
      </c>
      <c r="AB154" s="28"/>
      <c r="AC154" s="28">
        <v>8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>
        <v>8</v>
      </c>
      <c r="AQ154" s="28"/>
      <c r="AR154" s="28">
        <v>8</v>
      </c>
      <c r="AS154" s="28"/>
      <c r="AT154" s="28"/>
      <c r="AU154" s="28">
        <v>8</v>
      </c>
      <c r="AV154" s="28"/>
      <c r="AW154" s="28">
        <v>8</v>
      </c>
      <c r="AX154" s="28"/>
      <c r="AY154" s="28"/>
      <c r="AZ154" s="26" t="s">
        <v>175</v>
      </c>
    </row>
    <row r="155" spans="1:52" ht="16.5" customHeight="1">
      <c r="A155" s="26" t="s">
        <v>783</v>
      </c>
      <c r="B155" s="1" t="s">
        <v>780</v>
      </c>
      <c r="C155" s="1" t="s">
        <v>784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7"/>
      <c r="W155" s="27"/>
      <c r="X155" s="27"/>
      <c r="Y155" s="27"/>
      <c r="Z155" s="26" t="s">
        <v>783</v>
      </c>
      <c r="AA155" s="28">
        <v>4.7</v>
      </c>
      <c r="AB155" s="28">
        <v>4.7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>
        <v>3.5</v>
      </c>
      <c r="AQ155" s="28">
        <v>3.5</v>
      </c>
      <c r="AR155" s="28"/>
      <c r="AS155" s="28"/>
      <c r="AT155" s="28"/>
      <c r="AU155" s="28">
        <v>28.2</v>
      </c>
      <c r="AV155" s="28">
        <v>28.2</v>
      </c>
      <c r="AW155" s="28"/>
      <c r="AX155" s="28"/>
      <c r="AY155" s="28"/>
      <c r="AZ155" s="26" t="s">
        <v>783</v>
      </c>
    </row>
    <row r="156" spans="1:52" ht="68.25" customHeight="1">
      <c r="A156" s="26" t="s">
        <v>659</v>
      </c>
      <c r="B156" s="1" t="s">
        <v>780</v>
      </c>
      <c r="C156" s="1" t="s">
        <v>784</v>
      </c>
      <c r="D156" s="1"/>
      <c r="E156" s="1" t="s">
        <v>660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7"/>
      <c r="W156" s="27"/>
      <c r="X156" s="27"/>
      <c r="Y156" s="27"/>
      <c r="Z156" s="26" t="s">
        <v>659</v>
      </c>
      <c r="AA156" s="28">
        <v>4.7</v>
      </c>
      <c r="AB156" s="28">
        <v>4.7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>
        <v>3.5</v>
      </c>
      <c r="AQ156" s="28">
        <v>3.5</v>
      </c>
      <c r="AR156" s="28"/>
      <c r="AS156" s="28"/>
      <c r="AT156" s="28"/>
      <c r="AU156" s="28">
        <v>28.2</v>
      </c>
      <c r="AV156" s="28">
        <v>28.2</v>
      </c>
      <c r="AW156" s="28"/>
      <c r="AX156" s="28"/>
      <c r="AY156" s="28"/>
      <c r="AZ156" s="26" t="s">
        <v>659</v>
      </c>
    </row>
    <row r="157" spans="1:52" ht="119.25" customHeight="1">
      <c r="A157" s="26" t="s">
        <v>691</v>
      </c>
      <c r="B157" s="1" t="s">
        <v>780</v>
      </c>
      <c r="C157" s="1" t="s">
        <v>784</v>
      </c>
      <c r="D157" s="1"/>
      <c r="E157" s="1" t="s">
        <v>692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7"/>
      <c r="W157" s="27"/>
      <c r="X157" s="27"/>
      <c r="Y157" s="27"/>
      <c r="Z157" s="26" t="s">
        <v>691</v>
      </c>
      <c r="AA157" s="28">
        <v>4.7</v>
      </c>
      <c r="AB157" s="28">
        <v>4.7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>
        <v>3.5</v>
      </c>
      <c r="AQ157" s="28">
        <v>3.5</v>
      </c>
      <c r="AR157" s="28"/>
      <c r="AS157" s="28"/>
      <c r="AT157" s="28"/>
      <c r="AU157" s="28">
        <v>28.2</v>
      </c>
      <c r="AV157" s="28">
        <v>28.2</v>
      </c>
      <c r="AW157" s="28"/>
      <c r="AX157" s="28"/>
      <c r="AY157" s="28"/>
      <c r="AZ157" s="26" t="s">
        <v>691</v>
      </c>
    </row>
    <row r="158" spans="1:52" ht="51" customHeight="1">
      <c r="A158" s="26" t="s">
        <v>175</v>
      </c>
      <c r="B158" s="1" t="s">
        <v>780</v>
      </c>
      <c r="C158" s="1" t="s">
        <v>784</v>
      </c>
      <c r="D158" s="1"/>
      <c r="E158" s="1" t="s">
        <v>692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 t="s">
        <v>176</v>
      </c>
      <c r="U158" s="1"/>
      <c r="V158" s="27"/>
      <c r="W158" s="27"/>
      <c r="X158" s="27"/>
      <c r="Y158" s="27"/>
      <c r="Z158" s="26" t="s">
        <v>175</v>
      </c>
      <c r="AA158" s="28">
        <v>4.7</v>
      </c>
      <c r="AB158" s="28">
        <v>4.7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>
        <v>3.5</v>
      </c>
      <c r="AQ158" s="28">
        <v>3.5</v>
      </c>
      <c r="AR158" s="28"/>
      <c r="AS158" s="28"/>
      <c r="AT158" s="28"/>
      <c r="AU158" s="28">
        <v>28.2</v>
      </c>
      <c r="AV158" s="28">
        <v>28.2</v>
      </c>
      <c r="AW158" s="28"/>
      <c r="AX158" s="28"/>
      <c r="AY158" s="28"/>
      <c r="AZ158" s="26" t="s">
        <v>175</v>
      </c>
    </row>
    <row r="159" spans="1:52" ht="33.75" customHeight="1">
      <c r="A159" s="26" t="s">
        <v>753</v>
      </c>
      <c r="B159" s="1" t="s">
        <v>780</v>
      </c>
      <c r="C159" s="1" t="s">
        <v>754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7"/>
      <c r="W159" s="27"/>
      <c r="X159" s="27"/>
      <c r="Y159" s="27"/>
      <c r="Z159" s="26" t="s">
        <v>753</v>
      </c>
      <c r="AA159" s="28">
        <v>16403.25</v>
      </c>
      <c r="AB159" s="28">
        <v>1596</v>
      </c>
      <c r="AC159" s="28">
        <v>1720.5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>
        <v>42902.9</v>
      </c>
      <c r="AQ159" s="28">
        <v>1755.6</v>
      </c>
      <c r="AR159" s="28">
        <v>30462.1</v>
      </c>
      <c r="AS159" s="28"/>
      <c r="AT159" s="28"/>
      <c r="AU159" s="28">
        <v>37026</v>
      </c>
      <c r="AV159" s="28">
        <v>1931.2</v>
      </c>
      <c r="AW159" s="28">
        <v>23139.5</v>
      </c>
      <c r="AX159" s="28"/>
      <c r="AY159" s="28"/>
      <c r="AZ159" s="26" t="s">
        <v>753</v>
      </c>
    </row>
    <row r="160" spans="1:52" ht="85.5" customHeight="1">
      <c r="A160" s="26" t="s">
        <v>390</v>
      </c>
      <c r="B160" s="1" t="s">
        <v>780</v>
      </c>
      <c r="C160" s="1" t="s">
        <v>754</v>
      </c>
      <c r="D160" s="1"/>
      <c r="E160" s="1" t="s">
        <v>391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7"/>
      <c r="W160" s="27"/>
      <c r="X160" s="27"/>
      <c r="Y160" s="27"/>
      <c r="Z160" s="26" t="s">
        <v>390</v>
      </c>
      <c r="AA160" s="28">
        <v>2155.2</v>
      </c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>
        <v>3756.3</v>
      </c>
      <c r="AQ160" s="28"/>
      <c r="AR160" s="28"/>
      <c r="AS160" s="28"/>
      <c r="AT160" s="28"/>
      <c r="AU160" s="28">
        <v>5026.4</v>
      </c>
      <c r="AV160" s="28"/>
      <c r="AW160" s="28"/>
      <c r="AX160" s="28"/>
      <c r="AY160" s="28"/>
      <c r="AZ160" s="26" t="s">
        <v>390</v>
      </c>
    </row>
    <row r="161" spans="1:52" ht="51" customHeight="1">
      <c r="A161" s="26" t="s">
        <v>392</v>
      </c>
      <c r="B161" s="1" t="s">
        <v>780</v>
      </c>
      <c r="C161" s="1" t="s">
        <v>754</v>
      </c>
      <c r="D161" s="1"/>
      <c r="E161" s="1" t="s">
        <v>393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7"/>
      <c r="W161" s="27"/>
      <c r="X161" s="27"/>
      <c r="Y161" s="27"/>
      <c r="Z161" s="26" t="s">
        <v>392</v>
      </c>
      <c r="AA161" s="28">
        <v>1306</v>
      </c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>
        <v>1869.5</v>
      </c>
      <c r="AQ161" s="28"/>
      <c r="AR161" s="28"/>
      <c r="AS161" s="28"/>
      <c r="AT161" s="28"/>
      <c r="AU161" s="28">
        <v>1892</v>
      </c>
      <c r="AV161" s="28"/>
      <c r="AW161" s="28"/>
      <c r="AX161" s="28"/>
      <c r="AY161" s="28"/>
      <c r="AZ161" s="26" t="s">
        <v>392</v>
      </c>
    </row>
    <row r="162" spans="1:52" ht="51" customHeight="1">
      <c r="A162" s="26" t="s">
        <v>394</v>
      </c>
      <c r="B162" s="1" t="s">
        <v>780</v>
      </c>
      <c r="C162" s="1" t="s">
        <v>754</v>
      </c>
      <c r="D162" s="1"/>
      <c r="E162" s="1" t="s">
        <v>395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7"/>
      <c r="W162" s="27"/>
      <c r="X162" s="27"/>
      <c r="Y162" s="27"/>
      <c r="Z162" s="26" t="s">
        <v>394</v>
      </c>
      <c r="AA162" s="28">
        <v>485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>
        <v>958</v>
      </c>
      <c r="AQ162" s="28"/>
      <c r="AR162" s="28"/>
      <c r="AS162" s="28"/>
      <c r="AT162" s="28"/>
      <c r="AU162" s="28">
        <v>961</v>
      </c>
      <c r="AV162" s="28"/>
      <c r="AW162" s="28"/>
      <c r="AX162" s="28"/>
      <c r="AY162" s="28"/>
      <c r="AZ162" s="26" t="s">
        <v>394</v>
      </c>
    </row>
    <row r="163" spans="1:52" ht="51" customHeight="1">
      <c r="A163" s="26" t="s">
        <v>396</v>
      </c>
      <c r="B163" s="1" t="s">
        <v>780</v>
      </c>
      <c r="C163" s="1" t="s">
        <v>754</v>
      </c>
      <c r="D163" s="1"/>
      <c r="E163" s="1" t="s">
        <v>397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7"/>
      <c r="W163" s="27"/>
      <c r="X163" s="27"/>
      <c r="Y163" s="27"/>
      <c r="Z163" s="26" t="s">
        <v>396</v>
      </c>
      <c r="AA163" s="28">
        <v>470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>
        <v>940</v>
      </c>
      <c r="AQ163" s="28"/>
      <c r="AR163" s="28"/>
      <c r="AS163" s="28"/>
      <c r="AT163" s="28"/>
      <c r="AU163" s="28">
        <v>940</v>
      </c>
      <c r="AV163" s="28"/>
      <c r="AW163" s="28"/>
      <c r="AX163" s="28"/>
      <c r="AY163" s="28"/>
      <c r="AZ163" s="26" t="s">
        <v>396</v>
      </c>
    </row>
    <row r="164" spans="1:52" ht="51" customHeight="1">
      <c r="A164" s="26" t="s">
        <v>175</v>
      </c>
      <c r="B164" s="1" t="s">
        <v>780</v>
      </c>
      <c r="C164" s="1" t="s">
        <v>754</v>
      </c>
      <c r="D164" s="1"/>
      <c r="E164" s="1" t="s">
        <v>397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 t="s">
        <v>176</v>
      </c>
      <c r="U164" s="1"/>
      <c r="V164" s="27"/>
      <c r="W164" s="27"/>
      <c r="X164" s="27"/>
      <c r="Y164" s="27"/>
      <c r="Z164" s="26" t="s">
        <v>175</v>
      </c>
      <c r="AA164" s="28">
        <v>470</v>
      </c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>
        <v>940</v>
      </c>
      <c r="AQ164" s="28"/>
      <c r="AR164" s="28"/>
      <c r="AS164" s="28"/>
      <c r="AT164" s="28"/>
      <c r="AU164" s="28">
        <v>940</v>
      </c>
      <c r="AV164" s="28"/>
      <c r="AW164" s="28"/>
      <c r="AX164" s="28"/>
      <c r="AY164" s="28"/>
      <c r="AZ164" s="26" t="s">
        <v>175</v>
      </c>
    </row>
    <row r="165" spans="1:52" ht="33.75" customHeight="1">
      <c r="A165" s="26" t="s">
        <v>398</v>
      </c>
      <c r="B165" s="1" t="s">
        <v>780</v>
      </c>
      <c r="C165" s="1" t="s">
        <v>754</v>
      </c>
      <c r="D165" s="1"/>
      <c r="E165" s="1" t="s">
        <v>399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7"/>
      <c r="W165" s="27"/>
      <c r="X165" s="27"/>
      <c r="Y165" s="27"/>
      <c r="Z165" s="26" t="s">
        <v>398</v>
      </c>
      <c r="AA165" s="28">
        <v>15</v>
      </c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>
        <v>18</v>
      </c>
      <c r="AQ165" s="28"/>
      <c r="AR165" s="28"/>
      <c r="AS165" s="28"/>
      <c r="AT165" s="28"/>
      <c r="AU165" s="28">
        <v>21</v>
      </c>
      <c r="AV165" s="28"/>
      <c r="AW165" s="28"/>
      <c r="AX165" s="28"/>
      <c r="AY165" s="28"/>
      <c r="AZ165" s="26" t="s">
        <v>398</v>
      </c>
    </row>
    <row r="166" spans="1:52" ht="51" customHeight="1">
      <c r="A166" s="26" t="s">
        <v>175</v>
      </c>
      <c r="B166" s="1" t="s">
        <v>780</v>
      </c>
      <c r="C166" s="1" t="s">
        <v>754</v>
      </c>
      <c r="D166" s="1"/>
      <c r="E166" s="1" t="s">
        <v>399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 t="s">
        <v>176</v>
      </c>
      <c r="U166" s="1"/>
      <c r="V166" s="27"/>
      <c r="W166" s="27"/>
      <c r="X166" s="27"/>
      <c r="Y166" s="27"/>
      <c r="Z166" s="26" t="s">
        <v>175</v>
      </c>
      <c r="AA166" s="28">
        <v>15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>
        <v>18</v>
      </c>
      <c r="AQ166" s="28"/>
      <c r="AR166" s="28"/>
      <c r="AS166" s="28"/>
      <c r="AT166" s="28"/>
      <c r="AU166" s="28">
        <v>21</v>
      </c>
      <c r="AV166" s="28"/>
      <c r="AW166" s="28"/>
      <c r="AX166" s="28"/>
      <c r="AY166" s="28"/>
      <c r="AZ166" s="26" t="s">
        <v>175</v>
      </c>
    </row>
    <row r="167" spans="1:52" ht="51" customHeight="1">
      <c r="A167" s="26" t="s">
        <v>400</v>
      </c>
      <c r="B167" s="1" t="s">
        <v>780</v>
      </c>
      <c r="C167" s="1" t="s">
        <v>754</v>
      </c>
      <c r="D167" s="1"/>
      <c r="E167" s="1" t="s">
        <v>401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7"/>
      <c r="W167" s="27"/>
      <c r="X167" s="27"/>
      <c r="Y167" s="27"/>
      <c r="Z167" s="26" t="s">
        <v>400</v>
      </c>
      <c r="AA167" s="28">
        <v>171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>
        <v>131</v>
      </c>
      <c r="AQ167" s="28"/>
      <c r="AR167" s="28"/>
      <c r="AS167" s="28"/>
      <c r="AT167" s="28"/>
      <c r="AU167" s="28">
        <v>131</v>
      </c>
      <c r="AV167" s="28"/>
      <c r="AW167" s="28"/>
      <c r="AX167" s="28"/>
      <c r="AY167" s="28"/>
      <c r="AZ167" s="26" t="s">
        <v>400</v>
      </c>
    </row>
    <row r="168" spans="1:52" ht="51" customHeight="1">
      <c r="A168" s="26" t="s">
        <v>402</v>
      </c>
      <c r="B168" s="1" t="s">
        <v>780</v>
      </c>
      <c r="C168" s="1" t="s">
        <v>754</v>
      </c>
      <c r="D168" s="1"/>
      <c r="E168" s="1" t="s">
        <v>403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7"/>
      <c r="W168" s="27"/>
      <c r="X168" s="27"/>
      <c r="Y168" s="27"/>
      <c r="Z168" s="26" t="s">
        <v>402</v>
      </c>
      <c r="AA168" s="28">
        <v>120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>
        <v>80</v>
      </c>
      <c r="AQ168" s="28"/>
      <c r="AR168" s="28"/>
      <c r="AS168" s="28"/>
      <c r="AT168" s="28"/>
      <c r="AU168" s="28">
        <v>80</v>
      </c>
      <c r="AV168" s="28"/>
      <c r="AW168" s="28"/>
      <c r="AX168" s="28"/>
      <c r="AY168" s="28"/>
      <c r="AZ168" s="26" t="s">
        <v>402</v>
      </c>
    </row>
    <row r="169" spans="1:52" ht="51" customHeight="1">
      <c r="A169" s="26" t="s">
        <v>175</v>
      </c>
      <c r="B169" s="1" t="s">
        <v>780</v>
      </c>
      <c r="C169" s="1" t="s">
        <v>754</v>
      </c>
      <c r="D169" s="1"/>
      <c r="E169" s="1" t="s">
        <v>403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 t="s">
        <v>176</v>
      </c>
      <c r="U169" s="1"/>
      <c r="V169" s="27"/>
      <c r="W169" s="27"/>
      <c r="X169" s="27"/>
      <c r="Y169" s="27"/>
      <c r="Z169" s="26" t="s">
        <v>175</v>
      </c>
      <c r="AA169" s="28">
        <v>120</v>
      </c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>
        <v>80</v>
      </c>
      <c r="AQ169" s="28"/>
      <c r="AR169" s="28"/>
      <c r="AS169" s="28"/>
      <c r="AT169" s="28"/>
      <c r="AU169" s="28">
        <v>80</v>
      </c>
      <c r="AV169" s="28"/>
      <c r="AW169" s="28"/>
      <c r="AX169" s="28"/>
      <c r="AY169" s="28"/>
      <c r="AZ169" s="26" t="s">
        <v>175</v>
      </c>
    </row>
    <row r="170" spans="1:52" ht="51" customHeight="1">
      <c r="A170" s="26" t="s">
        <v>404</v>
      </c>
      <c r="B170" s="1" t="s">
        <v>780</v>
      </c>
      <c r="C170" s="1" t="s">
        <v>754</v>
      </c>
      <c r="D170" s="1"/>
      <c r="E170" s="1" t="s">
        <v>405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7"/>
      <c r="W170" s="27"/>
      <c r="X170" s="27"/>
      <c r="Y170" s="27"/>
      <c r="Z170" s="26" t="s">
        <v>404</v>
      </c>
      <c r="AA170" s="28">
        <v>51</v>
      </c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>
        <v>51</v>
      </c>
      <c r="AQ170" s="28"/>
      <c r="AR170" s="28"/>
      <c r="AS170" s="28"/>
      <c r="AT170" s="28"/>
      <c r="AU170" s="28">
        <v>51</v>
      </c>
      <c r="AV170" s="28"/>
      <c r="AW170" s="28"/>
      <c r="AX170" s="28"/>
      <c r="AY170" s="28"/>
      <c r="AZ170" s="26" t="s">
        <v>404</v>
      </c>
    </row>
    <row r="171" spans="1:52" ht="51" customHeight="1">
      <c r="A171" s="26" t="s">
        <v>175</v>
      </c>
      <c r="B171" s="1" t="s">
        <v>780</v>
      </c>
      <c r="C171" s="1" t="s">
        <v>754</v>
      </c>
      <c r="D171" s="1"/>
      <c r="E171" s="1" t="s">
        <v>405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 t="s">
        <v>176</v>
      </c>
      <c r="U171" s="1"/>
      <c r="V171" s="27"/>
      <c r="W171" s="27"/>
      <c r="X171" s="27"/>
      <c r="Y171" s="27"/>
      <c r="Z171" s="26" t="s">
        <v>175</v>
      </c>
      <c r="AA171" s="28">
        <v>51</v>
      </c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>
        <v>51</v>
      </c>
      <c r="AQ171" s="28"/>
      <c r="AR171" s="28"/>
      <c r="AS171" s="28"/>
      <c r="AT171" s="28"/>
      <c r="AU171" s="28">
        <v>51</v>
      </c>
      <c r="AV171" s="28"/>
      <c r="AW171" s="28"/>
      <c r="AX171" s="28"/>
      <c r="AY171" s="28"/>
      <c r="AZ171" s="26" t="s">
        <v>175</v>
      </c>
    </row>
    <row r="172" spans="1:52" ht="68.25" customHeight="1">
      <c r="A172" s="26" t="s">
        <v>408</v>
      </c>
      <c r="B172" s="1" t="s">
        <v>780</v>
      </c>
      <c r="C172" s="1" t="s">
        <v>754</v>
      </c>
      <c r="D172" s="1"/>
      <c r="E172" s="1" t="s">
        <v>409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7"/>
      <c r="W172" s="27"/>
      <c r="X172" s="27"/>
      <c r="Y172" s="27"/>
      <c r="Z172" s="26" t="s">
        <v>408</v>
      </c>
      <c r="AA172" s="28">
        <v>650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>
        <v>780.5</v>
      </c>
      <c r="AQ172" s="28"/>
      <c r="AR172" s="28"/>
      <c r="AS172" s="28"/>
      <c r="AT172" s="28"/>
      <c r="AU172" s="28">
        <v>800</v>
      </c>
      <c r="AV172" s="28"/>
      <c r="AW172" s="28"/>
      <c r="AX172" s="28"/>
      <c r="AY172" s="28"/>
      <c r="AZ172" s="26" t="s">
        <v>408</v>
      </c>
    </row>
    <row r="173" spans="1:52" ht="85.5" customHeight="1">
      <c r="A173" s="26" t="s">
        <v>410</v>
      </c>
      <c r="B173" s="1" t="s">
        <v>780</v>
      </c>
      <c r="C173" s="1" t="s">
        <v>754</v>
      </c>
      <c r="D173" s="1"/>
      <c r="E173" s="1" t="s">
        <v>411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7"/>
      <c r="W173" s="27"/>
      <c r="X173" s="27"/>
      <c r="Y173" s="27"/>
      <c r="Z173" s="26" t="s">
        <v>410</v>
      </c>
      <c r="AA173" s="28">
        <v>650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>
        <v>780.5</v>
      </c>
      <c r="AQ173" s="28"/>
      <c r="AR173" s="28"/>
      <c r="AS173" s="28"/>
      <c r="AT173" s="28"/>
      <c r="AU173" s="28">
        <v>800</v>
      </c>
      <c r="AV173" s="28"/>
      <c r="AW173" s="28"/>
      <c r="AX173" s="28"/>
      <c r="AY173" s="28"/>
      <c r="AZ173" s="26" t="s">
        <v>410</v>
      </c>
    </row>
    <row r="174" spans="1:52" ht="51" customHeight="1">
      <c r="A174" s="26" t="s">
        <v>175</v>
      </c>
      <c r="B174" s="1" t="s">
        <v>780</v>
      </c>
      <c r="C174" s="1" t="s">
        <v>754</v>
      </c>
      <c r="D174" s="1"/>
      <c r="E174" s="1" t="s">
        <v>411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 t="s">
        <v>176</v>
      </c>
      <c r="U174" s="1"/>
      <c r="V174" s="27"/>
      <c r="W174" s="27"/>
      <c r="X174" s="27"/>
      <c r="Y174" s="27"/>
      <c r="Z174" s="26" t="s">
        <v>175</v>
      </c>
      <c r="AA174" s="28">
        <v>629.48</v>
      </c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>
        <v>720.5</v>
      </c>
      <c r="AQ174" s="28"/>
      <c r="AR174" s="28"/>
      <c r="AS174" s="28"/>
      <c r="AT174" s="28"/>
      <c r="AU174" s="28">
        <v>740</v>
      </c>
      <c r="AV174" s="28"/>
      <c r="AW174" s="28"/>
      <c r="AX174" s="28"/>
      <c r="AY174" s="28"/>
      <c r="AZ174" s="26" t="s">
        <v>175</v>
      </c>
    </row>
    <row r="175" spans="1:52" ht="33.75" customHeight="1">
      <c r="A175" s="26" t="s">
        <v>107</v>
      </c>
      <c r="B175" s="1" t="s">
        <v>780</v>
      </c>
      <c r="C175" s="1" t="s">
        <v>754</v>
      </c>
      <c r="D175" s="1"/>
      <c r="E175" s="1" t="s">
        <v>411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 t="s">
        <v>108</v>
      </c>
      <c r="U175" s="1"/>
      <c r="V175" s="27"/>
      <c r="W175" s="27"/>
      <c r="X175" s="27"/>
      <c r="Y175" s="27"/>
      <c r="Z175" s="26" t="s">
        <v>107</v>
      </c>
      <c r="AA175" s="28">
        <v>20.52</v>
      </c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>
        <v>60</v>
      </c>
      <c r="AQ175" s="28"/>
      <c r="AR175" s="28"/>
      <c r="AS175" s="28"/>
      <c r="AT175" s="28"/>
      <c r="AU175" s="28">
        <v>60</v>
      </c>
      <c r="AV175" s="28"/>
      <c r="AW175" s="28"/>
      <c r="AX175" s="28"/>
      <c r="AY175" s="28"/>
      <c r="AZ175" s="26" t="s">
        <v>107</v>
      </c>
    </row>
    <row r="176" spans="1:52" ht="51" customHeight="1">
      <c r="A176" s="26" t="s">
        <v>420</v>
      </c>
      <c r="B176" s="1" t="s">
        <v>780</v>
      </c>
      <c r="C176" s="1" t="s">
        <v>754</v>
      </c>
      <c r="D176" s="1"/>
      <c r="E176" s="1" t="s">
        <v>421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7"/>
      <c r="W176" s="27"/>
      <c r="X176" s="27"/>
      <c r="Y176" s="27"/>
      <c r="Z176" s="26" t="s">
        <v>420</v>
      </c>
      <c r="AA176" s="28">
        <v>552.2</v>
      </c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>
        <v>1138.8</v>
      </c>
      <c r="AQ176" s="28"/>
      <c r="AR176" s="28"/>
      <c r="AS176" s="28"/>
      <c r="AT176" s="28"/>
      <c r="AU176" s="28">
        <v>1685.4</v>
      </c>
      <c r="AV176" s="28"/>
      <c r="AW176" s="28"/>
      <c r="AX176" s="28"/>
      <c r="AY176" s="28"/>
      <c r="AZ176" s="26" t="s">
        <v>420</v>
      </c>
    </row>
    <row r="177" spans="1:52" ht="51" customHeight="1">
      <c r="A177" s="26" t="s">
        <v>422</v>
      </c>
      <c r="B177" s="1" t="s">
        <v>780</v>
      </c>
      <c r="C177" s="1" t="s">
        <v>754</v>
      </c>
      <c r="D177" s="1"/>
      <c r="E177" s="1" t="s">
        <v>423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7"/>
      <c r="W177" s="27"/>
      <c r="X177" s="27"/>
      <c r="Y177" s="27"/>
      <c r="Z177" s="26" t="s">
        <v>422</v>
      </c>
      <c r="AA177" s="28">
        <v>149.56</v>
      </c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>
        <v>148.8</v>
      </c>
      <c r="AQ177" s="28"/>
      <c r="AR177" s="28"/>
      <c r="AS177" s="28"/>
      <c r="AT177" s="28"/>
      <c r="AU177" s="28">
        <v>150.4</v>
      </c>
      <c r="AV177" s="28"/>
      <c r="AW177" s="28"/>
      <c r="AX177" s="28"/>
      <c r="AY177" s="28"/>
      <c r="AZ177" s="26" t="s">
        <v>422</v>
      </c>
    </row>
    <row r="178" spans="1:52" ht="51" customHeight="1">
      <c r="A178" s="26" t="s">
        <v>424</v>
      </c>
      <c r="B178" s="1" t="s">
        <v>780</v>
      </c>
      <c r="C178" s="1" t="s">
        <v>754</v>
      </c>
      <c r="D178" s="1"/>
      <c r="E178" s="1" t="s">
        <v>425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7"/>
      <c r="W178" s="27"/>
      <c r="X178" s="27"/>
      <c r="Y178" s="27"/>
      <c r="Z178" s="26" t="s">
        <v>424</v>
      </c>
      <c r="AA178" s="28">
        <v>106</v>
      </c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>
        <v>106</v>
      </c>
      <c r="AQ178" s="28"/>
      <c r="AR178" s="28"/>
      <c r="AS178" s="28"/>
      <c r="AT178" s="28"/>
      <c r="AU178" s="28">
        <v>106</v>
      </c>
      <c r="AV178" s="28"/>
      <c r="AW178" s="28"/>
      <c r="AX178" s="28"/>
      <c r="AY178" s="28"/>
      <c r="AZ178" s="26" t="s">
        <v>424</v>
      </c>
    </row>
    <row r="179" spans="1:52" ht="51" customHeight="1">
      <c r="A179" s="26" t="s">
        <v>175</v>
      </c>
      <c r="B179" s="1" t="s">
        <v>780</v>
      </c>
      <c r="C179" s="1" t="s">
        <v>754</v>
      </c>
      <c r="D179" s="1"/>
      <c r="E179" s="1" t="s">
        <v>425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 t="s">
        <v>176</v>
      </c>
      <c r="U179" s="1"/>
      <c r="V179" s="27"/>
      <c r="W179" s="27"/>
      <c r="X179" s="27"/>
      <c r="Y179" s="27"/>
      <c r="Z179" s="26" t="s">
        <v>175</v>
      </c>
      <c r="AA179" s="28">
        <v>106</v>
      </c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>
        <v>106</v>
      </c>
      <c r="AQ179" s="28"/>
      <c r="AR179" s="28"/>
      <c r="AS179" s="28"/>
      <c r="AT179" s="28"/>
      <c r="AU179" s="28">
        <v>106</v>
      </c>
      <c r="AV179" s="28"/>
      <c r="AW179" s="28"/>
      <c r="AX179" s="28"/>
      <c r="AY179" s="28"/>
      <c r="AZ179" s="26" t="s">
        <v>175</v>
      </c>
    </row>
    <row r="180" spans="1:52" ht="102" customHeight="1">
      <c r="A180" s="26" t="s">
        <v>426</v>
      </c>
      <c r="B180" s="1" t="s">
        <v>780</v>
      </c>
      <c r="C180" s="1" t="s">
        <v>754</v>
      </c>
      <c r="D180" s="1"/>
      <c r="E180" s="1" t="s">
        <v>427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7"/>
      <c r="W180" s="27"/>
      <c r="X180" s="27"/>
      <c r="Y180" s="27"/>
      <c r="Z180" s="26" t="s">
        <v>426</v>
      </c>
      <c r="AA180" s="28">
        <v>43.56</v>
      </c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>
        <v>42.8</v>
      </c>
      <c r="AQ180" s="28"/>
      <c r="AR180" s="28"/>
      <c r="AS180" s="28"/>
      <c r="AT180" s="28"/>
      <c r="AU180" s="28">
        <v>44.4</v>
      </c>
      <c r="AV180" s="28"/>
      <c r="AW180" s="28"/>
      <c r="AX180" s="28"/>
      <c r="AY180" s="28"/>
      <c r="AZ180" s="26" t="s">
        <v>426</v>
      </c>
    </row>
    <row r="181" spans="1:52" ht="51" customHeight="1">
      <c r="A181" s="26" t="s">
        <v>175</v>
      </c>
      <c r="B181" s="1" t="s">
        <v>780</v>
      </c>
      <c r="C181" s="1" t="s">
        <v>754</v>
      </c>
      <c r="D181" s="1"/>
      <c r="E181" s="1" t="s">
        <v>427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 t="s">
        <v>176</v>
      </c>
      <c r="U181" s="1"/>
      <c r="V181" s="27"/>
      <c r="W181" s="27"/>
      <c r="X181" s="27"/>
      <c r="Y181" s="27"/>
      <c r="Z181" s="26" t="s">
        <v>175</v>
      </c>
      <c r="AA181" s="28">
        <v>43.56</v>
      </c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>
        <v>42.8</v>
      </c>
      <c r="AQ181" s="28"/>
      <c r="AR181" s="28"/>
      <c r="AS181" s="28"/>
      <c r="AT181" s="28"/>
      <c r="AU181" s="28">
        <v>44.4</v>
      </c>
      <c r="AV181" s="28"/>
      <c r="AW181" s="28"/>
      <c r="AX181" s="28"/>
      <c r="AY181" s="28"/>
      <c r="AZ181" s="26" t="s">
        <v>175</v>
      </c>
    </row>
    <row r="182" spans="1:52" ht="51" customHeight="1">
      <c r="A182" s="26" t="s">
        <v>428</v>
      </c>
      <c r="B182" s="1" t="s">
        <v>780</v>
      </c>
      <c r="C182" s="1" t="s">
        <v>754</v>
      </c>
      <c r="D182" s="1"/>
      <c r="E182" s="1" t="s">
        <v>429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7"/>
      <c r="W182" s="27"/>
      <c r="X182" s="27"/>
      <c r="Y182" s="27"/>
      <c r="Z182" s="26" t="s">
        <v>428</v>
      </c>
      <c r="AA182" s="28">
        <v>402.64</v>
      </c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>
        <v>990</v>
      </c>
      <c r="AQ182" s="28"/>
      <c r="AR182" s="28"/>
      <c r="AS182" s="28"/>
      <c r="AT182" s="28"/>
      <c r="AU182" s="28">
        <v>1535</v>
      </c>
      <c r="AV182" s="28"/>
      <c r="AW182" s="28"/>
      <c r="AX182" s="28"/>
      <c r="AY182" s="28"/>
      <c r="AZ182" s="26" t="s">
        <v>428</v>
      </c>
    </row>
    <row r="183" spans="1:52" ht="102" customHeight="1">
      <c r="A183" s="26" t="s">
        <v>430</v>
      </c>
      <c r="B183" s="1" t="s">
        <v>780</v>
      </c>
      <c r="C183" s="1" t="s">
        <v>754</v>
      </c>
      <c r="D183" s="1"/>
      <c r="E183" s="1" t="s">
        <v>431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7"/>
      <c r="W183" s="27"/>
      <c r="X183" s="27"/>
      <c r="Y183" s="27"/>
      <c r="Z183" s="26" t="s">
        <v>430</v>
      </c>
      <c r="AA183" s="28">
        <v>340</v>
      </c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>
        <v>420</v>
      </c>
      <c r="AQ183" s="28"/>
      <c r="AR183" s="28"/>
      <c r="AS183" s="28"/>
      <c r="AT183" s="28"/>
      <c r="AU183" s="28">
        <v>460</v>
      </c>
      <c r="AV183" s="28"/>
      <c r="AW183" s="28"/>
      <c r="AX183" s="28"/>
      <c r="AY183" s="28"/>
      <c r="AZ183" s="26" t="s">
        <v>430</v>
      </c>
    </row>
    <row r="184" spans="1:52" ht="51" customHeight="1">
      <c r="A184" s="26" t="s">
        <v>175</v>
      </c>
      <c r="B184" s="1" t="s">
        <v>780</v>
      </c>
      <c r="C184" s="1" t="s">
        <v>754</v>
      </c>
      <c r="D184" s="1"/>
      <c r="E184" s="1" t="s">
        <v>431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 t="s">
        <v>176</v>
      </c>
      <c r="U184" s="1"/>
      <c r="V184" s="27"/>
      <c r="W184" s="27"/>
      <c r="X184" s="27"/>
      <c r="Y184" s="27"/>
      <c r="Z184" s="26" t="s">
        <v>175</v>
      </c>
      <c r="AA184" s="28">
        <v>340</v>
      </c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>
        <v>420</v>
      </c>
      <c r="AQ184" s="28"/>
      <c r="AR184" s="28"/>
      <c r="AS184" s="28"/>
      <c r="AT184" s="28"/>
      <c r="AU184" s="28">
        <v>460</v>
      </c>
      <c r="AV184" s="28"/>
      <c r="AW184" s="28"/>
      <c r="AX184" s="28"/>
      <c r="AY184" s="28"/>
      <c r="AZ184" s="26" t="s">
        <v>175</v>
      </c>
    </row>
    <row r="185" spans="1:52" ht="85.5" customHeight="1">
      <c r="A185" s="26" t="s">
        <v>432</v>
      </c>
      <c r="B185" s="1" t="s">
        <v>780</v>
      </c>
      <c r="C185" s="1" t="s">
        <v>754</v>
      </c>
      <c r="D185" s="1"/>
      <c r="E185" s="1" t="s">
        <v>433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7"/>
      <c r="W185" s="27"/>
      <c r="X185" s="27"/>
      <c r="Y185" s="27"/>
      <c r="Z185" s="26" t="s">
        <v>432</v>
      </c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>
        <v>500</v>
      </c>
      <c r="AQ185" s="28"/>
      <c r="AR185" s="28"/>
      <c r="AS185" s="28"/>
      <c r="AT185" s="28"/>
      <c r="AU185" s="28">
        <v>1000</v>
      </c>
      <c r="AV185" s="28"/>
      <c r="AW185" s="28"/>
      <c r="AX185" s="28"/>
      <c r="AY185" s="28"/>
      <c r="AZ185" s="26" t="s">
        <v>432</v>
      </c>
    </row>
    <row r="186" spans="1:52" ht="51" customHeight="1">
      <c r="A186" s="26" t="s">
        <v>175</v>
      </c>
      <c r="B186" s="1" t="s">
        <v>780</v>
      </c>
      <c r="C186" s="1" t="s">
        <v>754</v>
      </c>
      <c r="D186" s="1"/>
      <c r="E186" s="1" t="s">
        <v>433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 t="s">
        <v>176</v>
      </c>
      <c r="U186" s="1"/>
      <c r="V186" s="27"/>
      <c r="W186" s="27"/>
      <c r="X186" s="27"/>
      <c r="Y186" s="27"/>
      <c r="Z186" s="26" t="s">
        <v>175</v>
      </c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>
        <v>500</v>
      </c>
      <c r="AQ186" s="28"/>
      <c r="AR186" s="28"/>
      <c r="AS186" s="28"/>
      <c r="AT186" s="28"/>
      <c r="AU186" s="28">
        <v>1000</v>
      </c>
      <c r="AV186" s="28"/>
      <c r="AW186" s="28"/>
      <c r="AX186" s="28"/>
      <c r="AY186" s="28"/>
      <c r="AZ186" s="26" t="s">
        <v>175</v>
      </c>
    </row>
    <row r="187" spans="1:52" ht="33.75" customHeight="1">
      <c r="A187" s="26" t="s">
        <v>434</v>
      </c>
      <c r="B187" s="1" t="s">
        <v>780</v>
      </c>
      <c r="C187" s="1" t="s">
        <v>754</v>
      </c>
      <c r="D187" s="1"/>
      <c r="E187" s="1" t="s">
        <v>435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7"/>
      <c r="W187" s="27"/>
      <c r="X187" s="27"/>
      <c r="Y187" s="27"/>
      <c r="Z187" s="26" t="s">
        <v>434</v>
      </c>
      <c r="AA187" s="28">
        <v>21</v>
      </c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>
        <v>24</v>
      </c>
      <c r="AQ187" s="28"/>
      <c r="AR187" s="28"/>
      <c r="AS187" s="28"/>
      <c r="AT187" s="28"/>
      <c r="AU187" s="28">
        <v>27</v>
      </c>
      <c r="AV187" s="28"/>
      <c r="AW187" s="28"/>
      <c r="AX187" s="28"/>
      <c r="AY187" s="28"/>
      <c r="AZ187" s="26" t="s">
        <v>434</v>
      </c>
    </row>
    <row r="188" spans="1:52" ht="51" customHeight="1">
      <c r="A188" s="26" t="s">
        <v>175</v>
      </c>
      <c r="B188" s="1" t="s">
        <v>780</v>
      </c>
      <c r="C188" s="1" t="s">
        <v>754</v>
      </c>
      <c r="D188" s="1"/>
      <c r="E188" s="1" t="s">
        <v>435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 t="s">
        <v>176</v>
      </c>
      <c r="U188" s="1"/>
      <c r="V188" s="27"/>
      <c r="W188" s="27"/>
      <c r="X188" s="27"/>
      <c r="Y188" s="27"/>
      <c r="Z188" s="26" t="s">
        <v>175</v>
      </c>
      <c r="AA188" s="28">
        <v>21</v>
      </c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>
        <v>24</v>
      </c>
      <c r="AQ188" s="28"/>
      <c r="AR188" s="28"/>
      <c r="AS188" s="28"/>
      <c r="AT188" s="28"/>
      <c r="AU188" s="28">
        <v>27</v>
      </c>
      <c r="AV188" s="28"/>
      <c r="AW188" s="28"/>
      <c r="AX188" s="28"/>
      <c r="AY188" s="28"/>
      <c r="AZ188" s="26" t="s">
        <v>175</v>
      </c>
    </row>
    <row r="189" spans="1:52" ht="85.5" customHeight="1">
      <c r="A189" s="26" t="s">
        <v>436</v>
      </c>
      <c r="B189" s="1" t="s">
        <v>780</v>
      </c>
      <c r="C189" s="1" t="s">
        <v>754</v>
      </c>
      <c r="D189" s="1"/>
      <c r="E189" s="1" t="s">
        <v>437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7"/>
      <c r="W189" s="27"/>
      <c r="X189" s="27"/>
      <c r="Y189" s="27"/>
      <c r="Z189" s="26" t="s">
        <v>436</v>
      </c>
      <c r="AA189" s="28">
        <v>41.64</v>
      </c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>
        <v>46</v>
      </c>
      <c r="AQ189" s="28"/>
      <c r="AR189" s="28"/>
      <c r="AS189" s="28"/>
      <c r="AT189" s="28"/>
      <c r="AU189" s="28">
        <v>48</v>
      </c>
      <c r="AV189" s="28"/>
      <c r="AW189" s="28"/>
      <c r="AX189" s="28"/>
      <c r="AY189" s="28"/>
      <c r="AZ189" s="26" t="s">
        <v>436</v>
      </c>
    </row>
    <row r="190" spans="1:52" ht="51" customHeight="1">
      <c r="A190" s="26" t="s">
        <v>175</v>
      </c>
      <c r="B190" s="1" t="s">
        <v>780</v>
      </c>
      <c r="C190" s="1" t="s">
        <v>754</v>
      </c>
      <c r="D190" s="1"/>
      <c r="E190" s="1" t="s">
        <v>437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 t="s">
        <v>176</v>
      </c>
      <c r="U190" s="1"/>
      <c r="V190" s="27"/>
      <c r="W190" s="27"/>
      <c r="X190" s="27"/>
      <c r="Y190" s="27"/>
      <c r="Z190" s="26" t="s">
        <v>175</v>
      </c>
      <c r="AA190" s="28">
        <v>41.64</v>
      </c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>
        <v>46</v>
      </c>
      <c r="AQ190" s="28"/>
      <c r="AR190" s="28"/>
      <c r="AS190" s="28"/>
      <c r="AT190" s="28"/>
      <c r="AU190" s="28">
        <v>48</v>
      </c>
      <c r="AV190" s="28"/>
      <c r="AW190" s="28"/>
      <c r="AX190" s="28"/>
      <c r="AY190" s="28"/>
      <c r="AZ190" s="26" t="s">
        <v>175</v>
      </c>
    </row>
    <row r="191" spans="1:52" ht="51" customHeight="1">
      <c r="A191" s="26" t="s">
        <v>442</v>
      </c>
      <c r="B191" s="1" t="s">
        <v>780</v>
      </c>
      <c r="C191" s="1" t="s">
        <v>754</v>
      </c>
      <c r="D191" s="1"/>
      <c r="E191" s="1" t="s">
        <v>443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7"/>
      <c r="W191" s="27"/>
      <c r="X191" s="27"/>
      <c r="Y191" s="27"/>
      <c r="Z191" s="26" t="s">
        <v>442</v>
      </c>
      <c r="AA191" s="28">
        <v>297</v>
      </c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>
        <v>748</v>
      </c>
      <c r="AQ191" s="28"/>
      <c r="AR191" s="28"/>
      <c r="AS191" s="28"/>
      <c r="AT191" s="28"/>
      <c r="AU191" s="28">
        <v>1449</v>
      </c>
      <c r="AV191" s="28"/>
      <c r="AW191" s="28"/>
      <c r="AX191" s="28"/>
      <c r="AY191" s="28"/>
      <c r="AZ191" s="26" t="s">
        <v>442</v>
      </c>
    </row>
    <row r="192" spans="1:52" ht="51" customHeight="1">
      <c r="A192" s="26" t="s">
        <v>444</v>
      </c>
      <c r="B192" s="1" t="s">
        <v>780</v>
      </c>
      <c r="C192" s="1" t="s">
        <v>754</v>
      </c>
      <c r="D192" s="1"/>
      <c r="E192" s="1" t="s">
        <v>445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7"/>
      <c r="W192" s="27"/>
      <c r="X192" s="27"/>
      <c r="Y192" s="27"/>
      <c r="Z192" s="26" t="s">
        <v>444</v>
      </c>
      <c r="AA192" s="28">
        <v>297</v>
      </c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>
        <v>748</v>
      </c>
      <c r="AQ192" s="28"/>
      <c r="AR192" s="28"/>
      <c r="AS192" s="28"/>
      <c r="AT192" s="28"/>
      <c r="AU192" s="28">
        <v>1449</v>
      </c>
      <c r="AV192" s="28"/>
      <c r="AW192" s="28"/>
      <c r="AX192" s="28"/>
      <c r="AY192" s="28"/>
      <c r="AZ192" s="26" t="s">
        <v>444</v>
      </c>
    </row>
    <row r="193" spans="1:52" ht="51" customHeight="1">
      <c r="A193" s="26" t="s">
        <v>446</v>
      </c>
      <c r="B193" s="1" t="s">
        <v>780</v>
      </c>
      <c r="C193" s="1" t="s">
        <v>754</v>
      </c>
      <c r="D193" s="1"/>
      <c r="E193" s="1" t="s">
        <v>447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7"/>
      <c r="W193" s="27"/>
      <c r="X193" s="27"/>
      <c r="Y193" s="27"/>
      <c r="Z193" s="26" t="s">
        <v>446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>
        <v>300</v>
      </c>
      <c r="AQ193" s="28"/>
      <c r="AR193" s="28"/>
      <c r="AS193" s="28"/>
      <c r="AT193" s="28"/>
      <c r="AU193" s="28">
        <v>300</v>
      </c>
      <c r="AV193" s="28"/>
      <c r="AW193" s="28"/>
      <c r="AX193" s="28"/>
      <c r="AY193" s="28"/>
      <c r="AZ193" s="26" t="s">
        <v>446</v>
      </c>
    </row>
    <row r="194" spans="1:52" ht="51" customHeight="1">
      <c r="A194" s="26" t="s">
        <v>175</v>
      </c>
      <c r="B194" s="1" t="s">
        <v>780</v>
      </c>
      <c r="C194" s="1" t="s">
        <v>754</v>
      </c>
      <c r="D194" s="1"/>
      <c r="E194" s="1" t="s">
        <v>447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 t="s">
        <v>176</v>
      </c>
      <c r="U194" s="1"/>
      <c r="V194" s="27"/>
      <c r="W194" s="27"/>
      <c r="X194" s="27"/>
      <c r="Y194" s="27"/>
      <c r="Z194" s="26" t="s">
        <v>175</v>
      </c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>
        <v>300</v>
      </c>
      <c r="AQ194" s="28"/>
      <c r="AR194" s="28"/>
      <c r="AS194" s="28"/>
      <c r="AT194" s="28"/>
      <c r="AU194" s="28">
        <v>300</v>
      </c>
      <c r="AV194" s="28"/>
      <c r="AW194" s="28"/>
      <c r="AX194" s="28"/>
      <c r="AY194" s="28"/>
      <c r="AZ194" s="26" t="s">
        <v>175</v>
      </c>
    </row>
    <row r="195" spans="1:52" ht="102" customHeight="1">
      <c r="A195" s="26" t="s">
        <v>450</v>
      </c>
      <c r="B195" s="1" t="s">
        <v>780</v>
      </c>
      <c r="C195" s="1" t="s">
        <v>754</v>
      </c>
      <c r="D195" s="1"/>
      <c r="E195" s="1" t="s">
        <v>451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7"/>
      <c r="W195" s="27"/>
      <c r="X195" s="27"/>
      <c r="Y195" s="27"/>
      <c r="Z195" s="26" t="s">
        <v>450</v>
      </c>
      <c r="AA195" s="28">
        <v>150</v>
      </c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>
        <v>400</v>
      </c>
      <c r="AQ195" s="28"/>
      <c r="AR195" s="28"/>
      <c r="AS195" s="28"/>
      <c r="AT195" s="28"/>
      <c r="AU195" s="28">
        <v>1000</v>
      </c>
      <c r="AV195" s="28"/>
      <c r="AW195" s="28"/>
      <c r="AX195" s="28"/>
      <c r="AY195" s="28"/>
      <c r="AZ195" s="26" t="s">
        <v>450</v>
      </c>
    </row>
    <row r="196" spans="1:52" ht="51" customHeight="1">
      <c r="A196" s="26" t="s">
        <v>175</v>
      </c>
      <c r="B196" s="1" t="s">
        <v>780</v>
      </c>
      <c r="C196" s="1" t="s">
        <v>754</v>
      </c>
      <c r="D196" s="1"/>
      <c r="E196" s="1" t="s">
        <v>451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 t="s">
        <v>176</v>
      </c>
      <c r="U196" s="1"/>
      <c r="V196" s="27"/>
      <c r="W196" s="27"/>
      <c r="X196" s="27"/>
      <c r="Y196" s="27"/>
      <c r="Z196" s="26" t="s">
        <v>175</v>
      </c>
      <c r="AA196" s="28">
        <v>150</v>
      </c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>
        <v>400</v>
      </c>
      <c r="AQ196" s="28"/>
      <c r="AR196" s="28"/>
      <c r="AS196" s="28"/>
      <c r="AT196" s="28"/>
      <c r="AU196" s="28">
        <v>1000</v>
      </c>
      <c r="AV196" s="28"/>
      <c r="AW196" s="28"/>
      <c r="AX196" s="28"/>
      <c r="AY196" s="28"/>
      <c r="AZ196" s="26" t="s">
        <v>175</v>
      </c>
    </row>
    <row r="197" spans="1:52" ht="68.25" customHeight="1">
      <c r="A197" s="26" t="s">
        <v>454</v>
      </c>
      <c r="B197" s="1" t="s">
        <v>780</v>
      </c>
      <c r="C197" s="1" t="s">
        <v>754</v>
      </c>
      <c r="D197" s="1"/>
      <c r="E197" s="1" t="s">
        <v>455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7"/>
      <c r="W197" s="27"/>
      <c r="X197" s="27"/>
      <c r="Y197" s="27"/>
      <c r="Z197" s="26" t="s">
        <v>454</v>
      </c>
      <c r="AA197" s="28">
        <v>100</v>
      </c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>
        <v>100</v>
      </c>
      <c r="AV197" s="28"/>
      <c r="AW197" s="28"/>
      <c r="AX197" s="28"/>
      <c r="AY197" s="28"/>
      <c r="AZ197" s="26" t="s">
        <v>454</v>
      </c>
    </row>
    <row r="198" spans="1:52" ht="51" customHeight="1">
      <c r="A198" s="26" t="s">
        <v>175</v>
      </c>
      <c r="B198" s="1" t="s">
        <v>780</v>
      </c>
      <c r="C198" s="1" t="s">
        <v>754</v>
      </c>
      <c r="D198" s="1"/>
      <c r="E198" s="1" t="s">
        <v>455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 t="s">
        <v>176</v>
      </c>
      <c r="U198" s="1"/>
      <c r="V198" s="27"/>
      <c r="W198" s="27"/>
      <c r="X198" s="27"/>
      <c r="Y198" s="27"/>
      <c r="Z198" s="26" t="s">
        <v>175</v>
      </c>
      <c r="AA198" s="28">
        <v>100</v>
      </c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>
        <v>100</v>
      </c>
      <c r="AV198" s="28"/>
      <c r="AW198" s="28"/>
      <c r="AX198" s="28"/>
      <c r="AY198" s="28"/>
      <c r="AZ198" s="26" t="s">
        <v>175</v>
      </c>
    </row>
    <row r="199" spans="1:52" ht="51" customHeight="1">
      <c r="A199" s="26" t="s">
        <v>460</v>
      </c>
      <c r="B199" s="1" t="s">
        <v>780</v>
      </c>
      <c r="C199" s="1" t="s">
        <v>754</v>
      </c>
      <c r="D199" s="1"/>
      <c r="E199" s="1" t="s">
        <v>461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7"/>
      <c r="W199" s="27"/>
      <c r="X199" s="27"/>
      <c r="Y199" s="27"/>
      <c r="Z199" s="26" t="s">
        <v>460</v>
      </c>
      <c r="AA199" s="28">
        <v>25</v>
      </c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>
        <v>25</v>
      </c>
      <c r="AQ199" s="28"/>
      <c r="AR199" s="28"/>
      <c r="AS199" s="28"/>
      <c r="AT199" s="28"/>
      <c r="AU199" s="28">
        <v>25</v>
      </c>
      <c r="AV199" s="28"/>
      <c r="AW199" s="28"/>
      <c r="AX199" s="28"/>
      <c r="AY199" s="28"/>
      <c r="AZ199" s="26" t="s">
        <v>460</v>
      </c>
    </row>
    <row r="200" spans="1:52" ht="51" customHeight="1">
      <c r="A200" s="26" t="s">
        <v>175</v>
      </c>
      <c r="B200" s="1" t="s">
        <v>780</v>
      </c>
      <c r="C200" s="1" t="s">
        <v>754</v>
      </c>
      <c r="D200" s="1"/>
      <c r="E200" s="1" t="s">
        <v>461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 t="s">
        <v>176</v>
      </c>
      <c r="U200" s="1"/>
      <c r="V200" s="27"/>
      <c r="W200" s="27"/>
      <c r="X200" s="27"/>
      <c r="Y200" s="27"/>
      <c r="Z200" s="26" t="s">
        <v>175</v>
      </c>
      <c r="AA200" s="28">
        <v>25</v>
      </c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>
        <v>25</v>
      </c>
      <c r="AQ200" s="28"/>
      <c r="AR200" s="28"/>
      <c r="AS200" s="28"/>
      <c r="AT200" s="28"/>
      <c r="AU200" s="28">
        <v>25</v>
      </c>
      <c r="AV200" s="28"/>
      <c r="AW200" s="28"/>
      <c r="AX200" s="28"/>
      <c r="AY200" s="28"/>
      <c r="AZ200" s="26" t="s">
        <v>175</v>
      </c>
    </row>
    <row r="201" spans="1:52" ht="68.25" customHeight="1">
      <c r="A201" s="26" t="s">
        <v>462</v>
      </c>
      <c r="B201" s="1" t="s">
        <v>780</v>
      </c>
      <c r="C201" s="1" t="s">
        <v>754</v>
      </c>
      <c r="D201" s="1"/>
      <c r="E201" s="1" t="s">
        <v>463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7"/>
      <c r="W201" s="27"/>
      <c r="X201" s="27"/>
      <c r="Y201" s="27"/>
      <c r="Z201" s="26" t="s">
        <v>462</v>
      </c>
      <c r="AA201" s="28">
        <v>22</v>
      </c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>
        <v>23</v>
      </c>
      <c r="AQ201" s="28"/>
      <c r="AR201" s="28"/>
      <c r="AS201" s="28"/>
      <c r="AT201" s="28"/>
      <c r="AU201" s="28">
        <v>24</v>
      </c>
      <c r="AV201" s="28"/>
      <c r="AW201" s="28"/>
      <c r="AX201" s="28"/>
      <c r="AY201" s="28"/>
      <c r="AZ201" s="26" t="s">
        <v>462</v>
      </c>
    </row>
    <row r="202" spans="1:52" ht="51" customHeight="1">
      <c r="A202" s="26" t="s">
        <v>175</v>
      </c>
      <c r="B202" s="1" t="s">
        <v>780</v>
      </c>
      <c r="C202" s="1" t="s">
        <v>754</v>
      </c>
      <c r="D202" s="1"/>
      <c r="E202" s="1" t="s">
        <v>463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 t="s">
        <v>176</v>
      </c>
      <c r="U202" s="1"/>
      <c r="V202" s="27"/>
      <c r="W202" s="27"/>
      <c r="X202" s="27"/>
      <c r="Y202" s="27"/>
      <c r="Z202" s="26" t="s">
        <v>175</v>
      </c>
      <c r="AA202" s="28">
        <v>22</v>
      </c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>
        <v>23</v>
      </c>
      <c r="AQ202" s="28"/>
      <c r="AR202" s="28"/>
      <c r="AS202" s="28"/>
      <c r="AT202" s="28"/>
      <c r="AU202" s="28">
        <v>24</v>
      </c>
      <c r="AV202" s="28"/>
      <c r="AW202" s="28"/>
      <c r="AX202" s="28"/>
      <c r="AY202" s="28"/>
      <c r="AZ202" s="26" t="s">
        <v>175</v>
      </c>
    </row>
    <row r="203" spans="1:52" ht="51" customHeight="1">
      <c r="A203" s="26" t="s">
        <v>481</v>
      </c>
      <c r="B203" s="1" t="s">
        <v>780</v>
      </c>
      <c r="C203" s="1" t="s">
        <v>754</v>
      </c>
      <c r="D203" s="1"/>
      <c r="E203" s="1" t="s">
        <v>482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7"/>
      <c r="W203" s="27"/>
      <c r="X203" s="27"/>
      <c r="Y203" s="27"/>
      <c r="Z203" s="26" t="s">
        <v>481</v>
      </c>
      <c r="AA203" s="28">
        <v>594.4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>
        <v>685.4</v>
      </c>
      <c r="AQ203" s="28"/>
      <c r="AR203" s="28"/>
      <c r="AS203" s="28"/>
      <c r="AT203" s="28"/>
      <c r="AU203" s="28">
        <v>685.4</v>
      </c>
      <c r="AV203" s="28"/>
      <c r="AW203" s="28"/>
      <c r="AX203" s="28"/>
      <c r="AY203" s="28"/>
      <c r="AZ203" s="26" t="s">
        <v>481</v>
      </c>
    </row>
    <row r="204" spans="1:52" ht="51" customHeight="1">
      <c r="A204" s="26" t="s">
        <v>489</v>
      </c>
      <c r="B204" s="1" t="s">
        <v>780</v>
      </c>
      <c r="C204" s="1" t="s">
        <v>754</v>
      </c>
      <c r="D204" s="1"/>
      <c r="E204" s="1" t="s">
        <v>490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7"/>
      <c r="W204" s="27"/>
      <c r="X204" s="27"/>
      <c r="Y204" s="27"/>
      <c r="Z204" s="26" t="s">
        <v>489</v>
      </c>
      <c r="AA204" s="28">
        <v>402</v>
      </c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>
        <v>442</v>
      </c>
      <c r="AQ204" s="28"/>
      <c r="AR204" s="28"/>
      <c r="AS204" s="28"/>
      <c r="AT204" s="28"/>
      <c r="AU204" s="28">
        <v>442</v>
      </c>
      <c r="AV204" s="28"/>
      <c r="AW204" s="28"/>
      <c r="AX204" s="28"/>
      <c r="AY204" s="28"/>
      <c r="AZ204" s="26" t="s">
        <v>489</v>
      </c>
    </row>
    <row r="205" spans="1:52" ht="51" customHeight="1">
      <c r="A205" s="26" t="s">
        <v>491</v>
      </c>
      <c r="B205" s="1" t="s">
        <v>780</v>
      </c>
      <c r="C205" s="1" t="s">
        <v>754</v>
      </c>
      <c r="D205" s="1"/>
      <c r="E205" s="1" t="s">
        <v>492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7"/>
      <c r="W205" s="27"/>
      <c r="X205" s="27"/>
      <c r="Y205" s="27"/>
      <c r="Z205" s="26" t="s">
        <v>491</v>
      </c>
      <c r="AA205" s="28">
        <v>214</v>
      </c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>
        <v>234</v>
      </c>
      <c r="AQ205" s="28"/>
      <c r="AR205" s="28"/>
      <c r="AS205" s="28"/>
      <c r="AT205" s="28"/>
      <c r="AU205" s="28">
        <v>234</v>
      </c>
      <c r="AV205" s="28"/>
      <c r="AW205" s="28"/>
      <c r="AX205" s="28"/>
      <c r="AY205" s="28"/>
      <c r="AZ205" s="26" t="s">
        <v>491</v>
      </c>
    </row>
    <row r="206" spans="1:52" ht="68.25" customHeight="1">
      <c r="A206" s="26" t="s">
        <v>493</v>
      </c>
      <c r="B206" s="1" t="s">
        <v>780</v>
      </c>
      <c r="C206" s="1" t="s">
        <v>754</v>
      </c>
      <c r="D206" s="1"/>
      <c r="E206" s="1" t="s">
        <v>494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7"/>
      <c r="W206" s="27"/>
      <c r="X206" s="27"/>
      <c r="Y206" s="27"/>
      <c r="Z206" s="26" t="s">
        <v>493</v>
      </c>
      <c r="AA206" s="28">
        <v>214</v>
      </c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>
        <v>234</v>
      </c>
      <c r="AQ206" s="28"/>
      <c r="AR206" s="28"/>
      <c r="AS206" s="28"/>
      <c r="AT206" s="28"/>
      <c r="AU206" s="28">
        <v>234</v>
      </c>
      <c r="AV206" s="28"/>
      <c r="AW206" s="28"/>
      <c r="AX206" s="28"/>
      <c r="AY206" s="28"/>
      <c r="AZ206" s="26" t="s">
        <v>493</v>
      </c>
    </row>
    <row r="207" spans="1:52" ht="68.25" customHeight="1">
      <c r="A207" s="26" t="s">
        <v>49</v>
      </c>
      <c r="B207" s="1" t="s">
        <v>780</v>
      </c>
      <c r="C207" s="1" t="s">
        <v>754</v>
      </c>
      <c r="D207" s="1"/>
      <c r="E207" s="1" t="s">
        <v>494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 t="s">
        <v>50</v>
      </c>
      <c r="U207" s="1"/>
      <c r="V207" s="27"/>
      <c r="W207" s="27"/>
      <c r="X207" s="27"/>
      <c r="Y207" s="27"/>
      <c r="Z207" s="26" t="s">
        <v>49</v>
      </c>
      <c r="AA207" s="28">
        <v>214</v>
      </c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>
        <v>234</v>
      </c>
      <c r="AQ207" s="28"/>
      <c r="AR207" s="28"/>
      <c r="AS207" s="28"/>
      <c r="AT207" s="28"/>
      <c r="AU207" s="28">
        <v>234</v>
      </c>
      <c r="AV207" s="28"/>
      <c r="AW207" s="28"/>
      <c r="AX207" s="28"/>
      <c r="AY207" s="28"/>
      <c r="AZ207" s="26" t="s">
        <v>49</v>
      </c>
    </row>
    <row r="208" spans="1:52" ht="68.25" customHeight="1">
      <c r="A208" s="26" t="s">
        <v>495</v>
      </c>
      <c r="B208" s="1" t="s">
        <v>780</v>
      </c>
      <c r="C208" s="1" t="s">
        <v>754</v>
      </c>
      <c r="D208" s="1"/>
      <c r="E208" s="1" t="s">
        <v>496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7"/>
      <c r="W208" s="27"/>
      <c r="X208" s="27"/>
      <c r="Y208" s="27"/>
      <c r="Z208" s="26" t="s">
        <v>495</v>
      </c>
      <c r="AA208" s="28">
        <v>140</v>
      </c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>
        <v>160</v>
      </c>
      <c r="AQ208" s="28"/>
      <c r="AR208" s="28"/>
      <c r="AS208" s="28"/>
      <c r="AT208" s="28"/>
      <c r="AU208" s="28">
        <v>160</v>
      </c>
      <c r="AV208" s="28"/>
      <c r="AW208" s="28"/>
      <c r="AX208" s="28"/>
      <c r="AY208" s="28"/>
      <c r="AZ208" s="26" t="s">
        <v>495</v>
      </c>
    </row>
    <row r="209" spans="1:52" ht="51" customHeight="1">
      <c r="A209" s="26" t="s">
        <v>497</v>
      </c>
      <c r="B209" s="1" t="s">
        <v>780</v>
      </c>
      <c r="C209" s="1" t="s">
        <v>754</v>
      </c>
      <c r="D209" s="1"/>
      <c r="E209" s="1" t="s">
        <v>498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7"/>
      <c r="W209" s="27"/>
      <c r="X209" s="27"/>
      <c r="Y209" s="27"/>
      <c r="Z209" s="26" t="s">
        <v>497</v>
      </c>
      <c r="AA209" s="28">
        <v>140</v>
      </c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>
        <v>160</v>
      </c>
      <c r="AQ209" s="28"/>
      <c r="AR209" s="28"/>
      <c r="AS209" s="28"/>
      <c r="AT209" s="28"/>
      <c r="AU209" s="28">
        <v>160</v>
      </c>
      <c r="AV209" s="28"/>
      <c r="AW209" s="28"/>
      <c r="AX209" s="28"/>
      <c r="AY209" s="28"/>
      <c r="AZ209" s="26" t="s">
        <v>497</v>
      </c>
    </row>
    <row r="210" spans="1:52" ht="68.25" customHeight="1">
      <c r="A210" s="26" t="s">
        <v>49</v>
      </c>
      <c r="B210" s="1" t="s">
        <v>780</v>
      </c>
      <c r="C210" s="1" t="s">
        <v>754</v>
      </c>
      <c r="D210" s="1"/>
      <c r="E210" s="1" t="s">
        <v>498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 t="s">
        <v>50</v>
      </c>
      <c r="U210" s="1"/>
      <c r="V210" s="27"/>
      <c r="W210" s="27"/>
      <c r="X210" s="27"/>
      <c r="Y210" s="27"/>
      <c r="Z210" s="26" t="s">
        <v>49</v>
      </c>
      <c r="AA210" s="28">
        <v>140</v>
      </c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>
        <v>160</v>
      </c>
      <c r="AQ210" s="28"/>
      <c r="AR210" s="28"/>
      <c r="AS210" s="28"/>
      <c r="AT210" s="28"/>
      <c r="AU210" s="28">
        <v>160</v>
      </c>
      <c r="AV210" s="28"/>
      <c r="AW210" s="28"/>
      <c r="AX210" s="28"/>
      <c r="AY210" s="28"/>
      <c r="AZ210" s="26" t="s">
        <v>49</v>
      </c>
    </row>
    <row r="211" spans="1:52" ht="68.25" customHeight="1">
      <c r="A211" s="26" t="s">
        <v>499</v>
      </c>
      <c r="B211" s="1" t="s">
        <v>780</v>
      </c>
      <c r="C211" s="1" t="s">
        <v>754</v>
      </c>
      <c r="D211" s="1"/>
      <c r="E211" s="1" t="s">
        <v>500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7"/>
      <c r="W211" s="27"/>
      <c r="X211" s="27"/>
      <c r="Y211" s="27"/>
      <c r="Z211" s="26" t="s">
        <v>499</v>
      </c>
      <c r="AA211" s="28">
        <v>48</v>
      </c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>
        <v>48</v>
      </c>
      <c r="AQ211" s="28"/>
      <c r="AR211" s="28"/>
      <c r="AS211" s="28"/>
      <c r="AT211" s="28"/>
      <c r="AU211" s="28">
        <v>48</v>
      </c>
      <c r="AV211" s="28"/>
      <c r="AW211" s="28"/>
      <c r="AX211" s="28"/>
      <c r="AY211" s="28"/>
      <c r="AZ211" s="26" t="s">
        <v>499</v>
      </c>
    </row>
    <row r="212" spans="1:52" ht="33.75" customHeight="1">
      <c r="A212" s="26" t="s">
        <v>501</v>
      </c>
      <c r="B212" s="1" t="s">
        <v>780</v>
      </c>
      <c r="C212" s="1" t="s">
        <v>754</v>
      </c>
      <c r="D212" s="1"/>
      <c r="E212" s="1" t="s">
        <v>502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7"/>
      <c r="W212" s="27"/>
      <c r="X212" s="27"/>
      <c r="Y212" s="27"/>
      <c r="Z212" s="26" t="s">
        <v>501</v>
      </c>
      <c r="AA212" s="28">
        <v>10</v>
      </c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>
        <v>10</v>
      </c>
      <c r="AQ212" s="28"/>
      <c r="AR212" s="28"/>
      <c r="AS212" s="28"/>
      <c r="AT212" s="28"/>
      <c r="AU212" s="28">
        <v>10</v>
      </c>
      <c r="AV212" s="28"/>
      <c r="AW212" s="28"/>
      <c r="AX212" s="28"/>
      <c r="AY212" s="28"/>
      <c r="AZ212" s="26" t="s">
        <v>501</v>
      </c>
    </row>
    <row r="213" spans="1:52" ht="68.25" customHeight="1">
      <c r="A213" s="26" t="s">
        <v>49</v>
      </c>
      <c r="B213" s="1" t="s">
        <v>780</v>
      </c>
      <c r="C213" s="1" t="s">
        <v>754</v>
      </c>
      <c r="D213" s="1"/>
      <c r="E213" s="1" t="s">
        <v>502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 t="s">
        <v>50</v>
      </c>
      <c r="U213" s="1"/>
      <c r="V213" s="27"/>
      <c r="W213" s="27"/>
      <c r="X213" s="27"/>
      <c r="Y213" s="27"/>
      <c r="Z213" s="26" t="s">
        <v>49</v>
      </c>
      <c r="AA213" s="28">
        <v>10</v>
      </c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>
        <v>10</v>
      </c>
      <c r="AQ213" s="28"/>
      <c r="AR213" s="28"/>
      <c r="AS213" s="28"/>
      <c r="AT213" s="28"/>
      <c r="AU213" s="28">
        <v>10</v>
      </c>
      <c r="AV213" s="28"/>
      <c r="AW213" s="28"/>
      <c r="AX213" s="28"/>
      <c r="AY213" s="28"/>
      <c r="AZ213" s="26" t="s">
        <v>49</v>
      </c>
    </row>
    <row r="214" spans="1:52" ht="51" customHeight="1">
      <c r="A214" s="26" t="s">
        <v>503</v>
      </c>
      <c r="B214" s="1" t="s">
        <v>780</v>
      </c>
      <c r="C214" s="1" t="s">
        <v>754</v>
      </c>
      <c r="D214" s="1"/>
      <c r="E214" s="1" t="s">
        <v>504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7"/>
      <c r="W214" s="27"/>
      <c r="X214" s="27"/>
      <c r="Y214" s="27"/>
      <c r="Z214" s="26" t="s">
        <v>503</v>
      </c>
      <c r="AA214" s="28">
        <v>30</v>
      </c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>
        <v>30</v>
      </c>
      <c r="AQ214" s="28"/>
      <c r="AR214" s="28"/>
      <c r="AS214" s="28"/>
      <c r="AT214" s="28"/>
      <c r="AU214" s="28">
        <v>30</v>
      </c>
      <c r="AV214" s="28"/>
      <c r="AW214" s="28"/>
      <c r="AX214" s="28"/>
      <c r="AY214" s="28"/>
      <c r="AZ214" s="26" t="s">
        <v>503</v>
      </c>
    </row>
    <row r="215" spans="1:52" ht="68.25" customHeight="1">
      <c r="A215" s="26" t="s">
        <v>49</v>
      </c>
      <c r="B215" s="1" t="s">
        <v>780</v>
      </c>
      <c r="C215" s="1" t="s">
        <v>754</v>
      </c>
      <c r="D215" s="1"/>
      <c r="E215" s="1" t="s">
        <v>504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 t="s">
        <v>50</v>
      </c>
      <c r="U215" s="1"/>
      <c r="V215" s="27"/>
      <c r="W215" s="27"/>
      <c r="X215" s="27"/>
      <c r="Y215" s="27"/>
      <c r="Z215" s="26" t="s">
        <v>49</v>
      </c>
      <c r="AA215" s="28">
        <v>30</v>
      </c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>
        <v>30</v>
      </c>
      <c r="AQ215" s="28"/>
      <c r="AR215" s="28"/>
      <c r="AS215" s="28"/>
      <c r="AT215" s="28"/>
      <c r="AU215" s="28">
        <v>30</v>
      </c>
      <c r="AV215" s="28"/>
      <c r="AW215" s="28"/>
      <c r="AX215" s="28"/>
      <c r="AY215" s="28"/>
      <c r="AZ215" s="26" t="s">
        <v>49</v>
      </c>
    </row>
    <row r="216" spans="1:52" ht="51" customHeight="1">
      <c r="A216" s="26" t="s">
        <v>505</v>
      </c>
      <c r="B216" s="1" t="s">
        <v>780</v>
      </c>
      <c r="C216" s="1" t="s">
        <v>754</v>
      </c>
      <c r="D216" s="1"/>
      <c r="E216" s="1" t="s">
        <v>506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7"/>
      <c r="W216" s="27"/>
      <c r="X216" s="27"/>
      <c r="Y216" s="27"/>
      <c r="Z216" s="26" t="s">
        <v>505</v>
      </c>
      <c r="AA216" s="28">
        <v>3</v>
      </c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>
        <v>3</v>
      </c>
      <c r="AQ216" s="28"/>
      <c r="AR216" s="28"/>
      <c r="AS216" s="28"/>
      <c r="AT216" s="28"/>
      <c r="AU216" s="28">
        <v>3</v>
      </c>
      <c r="AV216" s="28"/>
      <c r="AW216" s="28"/>
      <c r="AX216" s="28"/>
      <c r="AY216" s="28"/>
      <c r="AZ216" s="26" t="s">
        <v>505</v>
      </c>
    </row>
    <row r="217" spans="1:52" ht="68.25" customHeight="1">
      <c r="A217" s="26" t="s">
        <v>49</v>
      </c>
      <c r="B217" s="1" t="s">
        <v>780</v>
      </c>
      <c r="C217" s="1" t="s">
        <v>754</v>
      </c>
      <c r="D217" s="1"/>
      <c r="E217" s="1" t="s">
        <v>506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 t="s">
        <v>50</v>
      </c>
      <c r="U217" s="1"/>
      <c r="V217" s="27"/>
      <c r="W217" s="27"/>
      <c r="X217" s="27"/>
      <c r="Y217" s="27"/>
      <c r="Z217" s="26" t="s">
        <v>49</v>
      </c>
      <c r="AA217" s="28">
        <v>3</v>
      </c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>
        <v>3</v>
      </c>
      <c r="AQ217" s="28"/>
      <c r="AR217" s="28"/>
      <c r="AS217" s="28"/>
      <c r="AT217" s="28"/>
      <c r="AU217" s="28">
        <v>3</v>
      </c>
      <c r="AV217" s="28"/>
      <c r="AW217" s="28"/>
      <c r="AX217" s="28"/>
      <c r="AY217" s="28"/>
      <c r="AZ217" s="26" t="s">
        <v>49</v>
      </c>
    </row>
    <row r="218" spans="1:52" ht="102" customHeight="1">
      <c r="A218" s="26" t="s">
        <v>507</v>
      </c>
      <c r="B218" s="1" t="s">
        <v>780</v>
      </c>
      <c r="C218" s="1" t="s">
        <v>754</v>
      </c>
      <c r="D218" s="1"/>
      <c r="E218" s="1" t="s">
        <v>508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7"/>
      <c r="W218" s="27"/>
      <c r="X218" s="27"/>
      <c r="Y218" s="27"/>
      <c r="Z218" s="26" t="s">
        <v>507</v>
      </c>
      <c r="AA218" s="28">
        <v>5</v>
      </c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>
        <v>5</v>
      </c>
      <c r="AQ218" s="28"/>
      <c r="AR218" s="28"/>
      <c r="AS218" s="28"/>
      <c r="AT218" s="28"/>
      <c r="AU218" s="28">
        <v>5</v>
      </c>
      <c r="AV218" s="28"/>
      <c r="AW218" s="28"/>
      <c r="AX218" s="28"/>
      <c r="AY218" s="28"/>
      <c r="AZ218" s="26" t="s">
        <v>507</v>
      </c>
    </row>
    <row r="219" spans="1:52" ht="68.25" customHeight="1">
      <c r="A219" s="26" t="s">
        <v>49</v>
      </c>
      <c r="B219" s="1" t="s">
        <v>780</v>
      </c>
      <c r="C219" s="1" t="s">
        <v>754</v>
      </c>
      <c r="D219" s="1"/>
      <c r="E219" s="1" t="s">
        <v>508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 t="s">
        <v>50</v>
      </c>
      <c r="U219" s="1"/>
      <c r="V219" s="27"/>
      <c r="W219" s="27"/>
      <c r="X219" s="27"/>
      <c r="Y219" s="27"/>
      <c r="Z219" s="26" t="s">
        <v>49</v>
      </c>
      <c r="AA219" s="28">
        <v>5</v>
      </c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>
        <v>5</v>
      </c>
      <c r="AQ219" s="28"/>
      <c r="AR219" s="28"/>
      <c r="AS219" s="28"/>
      <c r="AT219" s="28"/>
      <c r="AU219" s="28">
        <v>5</v>
      </c>
      <c r="AV219" s="28"/>
      <c r="AW219" s="28"/>
      <c r="AX219" s="28"/>
      <c r="AY219" s="28"/>
      <c r="AZ219" s="26" t="s">
        <v>49</v>
      </c>
    </row>
    <row r="220" spans="1:52" ht="51" customHeight="1">
      <c r="A220" s="26" t="s">
        <v>509</v>
      </c>
      <c r="B220" s="1" t="s">
        <v>780</v>
      </c>
      <c r="C220" s="1" t="s">
        <v>754</v>
      </c>
      <c r="D220" s="1"/>
      <c r="E220" s="1" t="s">
        <v>510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7"/>
      <c r="W220" s="27"/>
      <c r="X220" s="27"/>
      <c r="Y220" s="27"/>
      <c r="Z220" s="26" t="s">
        <v>509</v>
      </c>
      <c r="AA220" s="28">
        <v>192.4</v>
      </c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>
        <v>243.4</v>
      </c>
      <c r="AQ220" s="28"/>
      <c r="AR220" s="28"/>
      <c r="AS220" s="28"/>
      <c r="AT220" s="28"/>
      <c r="AU220" s="28">
        <v>243.4</v>
      </c>
      <c r="AV220" s="28"/>
      <c r="AW220" s="28"/>
      <c r="AX220" s="28"/>
      <c r="AY220" s="28"/>
      <c r="AZ220" s="26" t="s">
        <v>509</v>
      </c>
    </row>
    <row r="221" spans="1:52" ht="51" customHeight="1">
      <c r="A221" s="26" t="s">
        <v>511</v>
      </c>
      <c r="B221" s="1" t="s">
        <v>780</v>
      </c>
      <c r="C221" s="1" t="s">
        <v>754</v>
      </c>
      <c r="D221" s="1"/>
      <c r="E221" s="1" t="s">
        <v>512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7"/>
      <c r="W221" s="27"/>
      <c r="X221" s="27"/>
      <c r="Y221" s="27"/>
      <c r="Z221" s="26" t="s">
        <v>511</v>
      </c>
      <c r="AA221" s="28">
        <v>86.4</v>
      </c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>
        <v>86.4</v>
      </c>
      <c r="AQ221" s="28"/>
      <c r="AR221" s="28"/>
      <c r="AS221" s="28"/>
      <c r="AT221" s="28"/>
      <c r="AU221" s="28">
        <v>86.4</v>
      </c>
      <c r="AV221" s="28"/>
      <c r="AW221" s="28"/>
      <c r="AX221" s="28"/>
      <c r="AY221" s="28"/>
      <c r="AZ221" s="26" t="s">
        <v>511</v>
      </c>
    </row>
    <row r="222" spans="1:52" ht="68.25" customHeight="1">
      <c r="A222" s="26" t="s">
        <v>513</v>
      </c>
      <c r="B222" s="1" t="s">
        <v>780</v>
      </c>
      <c r="C222" s="1" t="s">
        <v>754</v>
      </c>
      <c r="D222" s="1"/>
      <c r="E222" s="1" t="s">
        <v>514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7"/>
      <c r="W222" s="27"/>
      <c r="X222" s="27"/>
      <c r="Y222" s="27"/>
      <c r="Z222" s="26" t="s">
        <v>513</v>
      </c>
      <c r="AA222" s="28">
        <v>86.4</v>
      </c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>
        <v>86.4</v>
      </c>
      <c r="AQ222" s="28"/>
      <c r="AR222" s="28"/>
      <c r="AS222" s="28"/>
      <c r="AT222" s="28"/>
      <c r="AU222" s="28">
        <v>86.4</v>
      </c>
      <c r="AV222" s="28"/>
      <c r="AW222" s="28"/>
      <c r="AX222" s="28"/>
      <c r="AY222" s="28"/>
      <c r="AZ222" s="26" t="s">
        <v>513</v>
      </c>
    </row>
    <row r="223" spans="1:52" ht="68.25" customHeight="1">
      <c r="A223" s="26" t="s">
        <v>49</v>
      </c>
      <c r="B223" s="1" t="s">
        <v>780</v>
      </c>
      <c r="C223" s="1" t="s">
        <v>754</v>
      </c>
      <c r="D223" s="1"/>
      <c r="E223" s="1" t="s">
        <v>514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 t="s">
        <v>50</v>
      </c>
      <c r="U223" s="1"/>
      <c r="V223" s="27"/>
      <c r="W223" s="27"/>
      <c r="X223" s="27"/>
      <c r="Y223" s="27"/>
      <c r="Z223" s="26" t="s">
        <v>49</v>
      </c>
      <c r="AA223" s="28">
        <v>86.4</v>
      </c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>
        <v>86.4</v>
      </c>
      <c r="AQ223" s="28"/>
      <c r="AR223" s="28"/>
      <c r="AS223" s="28"/>
      <c r="AT223" s="28"/>
      <c r="AU223" s="28">
        <v>86.4</v>
      </c>
      <c r="AV223" s="28"/>
      <c r="AW223" s="28"/>
      <c r="AX223" s="28"/>
      <c r="AY223" s="28"/>
      <c r="AZ223" s="26" t="s">
        <v>49</v>
      </c>
    </row>
    <row r="224" spans="1:52" ht="102" customHeight="1">
      <c r="A224" s="26" t="s">
        <v>515</v>
      </c>
      <c r="B224" s="1" t="s">
        <v>780</v>
      </c>
      <c r="C224" s="1" t="s">
        <v>754</v>
      </c>
      <c r="D224" s="1"/>
      <c r="E224" s="1" t="s">
        <v>516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7"/>
      <c r="W224" s="27"/>
      <c r="X224" s="27"/>
      <c r="Y224" s="27"/>
      <c r="Z224" s="26" t="s">
        <v>515</v>
      </c>
      <c r="AA224" s="28">
        <v>106</v>
      </c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>
        <v>157</v>
      </c>
      <c r="AQ224" s="28"/>
      <c r="AR224" s="28"/>
      <c r="AS224" s="28"/>
      <c r="AT224" s="28"/>
      <c r="AU224" s="28">
        <v>157</v>
      </c>
      <c r="AV224" s="28"/>
      <c r="AW224" s="28"/>
      <c r="AX224" s="28"/>
      <c r="AY224" s="28"/>
      <c r="AZ224" s="26" t="s">
        <v>515</v>
      </c>
    </row>
    <row r="225" spans="1:52" ht="33.75" customHeight="1">
      <c r="A225" s="26" t="s">
        <v>517</v>
      </c>
      <c r="B225" s="1" t="s">
        <v>780</v>
      </c>
      <c r="C225" s="1" t="s">
        <v>754</v>
      </c>
      <c r="D225" s="1"/>
      <c r="E225" s="1" t="s">
        <v>518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7"/>
      <c r="W225" s="27"/>
      <c r="X225" s="27"/>
      <c r="Y225" s="27"/>
      <c r="Z225" s="26" t="s">
        <v>517</v>
      </c>
      <c r="AA225" s="28">
        <v>66</v>
      </c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>
        <v>117</v>
      </c>
      <c r="AQ225" s="28"/>
      <c r="AR225" s="28"/>
      <c r="AS225" s="28"/>
      <c r="AT225" s="28"/>
      <c r="AU225" s="28">
        <v>117</v>
      </c>
      <c r="AV225" s="28"/>
      <c r="AW225" s="28"/>
      <c r="AX225" s="28"/>
      <c r="AY225" s="28"/>
      <c r="AZ225" s="26" t="s">
        <v>517</v>
      </c>
    </row>
    <row r="226" spans="1:52" ht="68.25" customHeight="1">
      <c r="A226" s="26" t="s">
        <v>49</v>
      </c>
      <c r="B226" s="1" t="s">
        <v>780</v>
      </c>
      <c r="C226" s="1" t="s">
        <v>754</v>
      </c>
      <c r="D226" s="1"/>
      <c r="E226" s="1" t="s">
        <v>518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 t="s">
        <v>50</v>
      </c>
      <c r="U226" s="1"/>
      <c r="V226" s="27"/>
      <c r="W226" s="27"/>
      <c r="X226" s="27"/>
      <c r="Y226" s="27"/>
      <c r="Z226" s="26" t="s">
        <v>49</v>
      </c>
      <c r="AA226" s="28">
        <v>66</v>
      </c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>
        <v>117</v>
      </c>
      <c r="AQ226" s="28"/>
      <c r="AR226" s="28"/>
      <c r="AS226" s="28"/>
      <c r="AT226" s="28"/>
      <c r="AU226" s="28">
        <v>117</v>
      </c>
      <c r="AV226" s="28"/>
      <c r="AW226" s="28"/>
      <c r="AX226" s="28"/>
      <c r="AY226" s="28"/>
      <c r="AZ226" s="26" t="s">
        <v>49</v>
      </c>
    </row>
    <row r="227" spans="1:52" ht="68.25" customHeight="1">
      <c r="A227" s="26" t="s">
        <v>519</v>
      </c>
      <c r="B227" s="1" t="s">
        <v>780</v>
      </c>
      <c r="C227" s="1" t="s">
        <v>754</v>
      </c>
      <c r="D227" s="1"/>
      <c r="E227" s="1" t="s">
        <v>520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7"/>
      <c r="W227" s="27"/>
      <c r="X227" s="27"/>
      <c r="Y227" s="27"/>
      <c r="Z227" s="26" t="s">
        <v>519</v>
      </c>
      <c r="AA227" s="28">
        <v>40</v>
      </c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>
        <v>40</v>
      </c>
      <c r="AQ227" s="28"/>
      <c r="AR227" s="28"/>
      <c r="AS227" s="28"/>
      <c r="AT227" s="28"/>
      <c r="AU227" s="28">
        <v>40</v>
      </c>
      <c r="AV227" s="28"/>
      <c r="AW227" s="28"/>
      <c r="AX227" s="28"/>
      <c r="AY227" s="28"/>
      <c r="AZ227" s="26" t="s">
        <v>519</v>
      </c>
    </row>
    <row r="228" spans="1:52" ht="68.25" customHeight="1">
      <c r="A228" s="26" t="s">
        <v>49</v>
      </c>
      <c r="B228" s="1" t="s">
        <v>780</v>
      </c>
      <c r="C228" s="1" t="s">
        <v>754</v>
      </c>
      <c r="D228" s="1"/>
      <c r="E228" s="1" t="s">
        <v>520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 t="s">
        <v>50</v>
      </c>
      <c r="U228" s="1"/>
      <c r="V228" s="27"/>
      <c r="W228" s="27"/>
      <c r="X228" s="27"/>
      <c r="Y228" s="27"/>
      <c r="Z228" s="26" t="s">
        <v>49</v>
      </c>
      <c r="AA228" s="28">
        <v>40</v>
      </c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>
        <v>40</v>
      </c>
      <c r="AQ228" s="28"/>
      <c r="AR228" s="28"/>
      <c r="AS228" s="28"/>
      <c r="AT228" s="28"/>
      <c r="AU228" s="28">
        <v>40</v>
      </c>
      <c r="AV228" s="28"/>
      <c r="AW228" s="28"/>
      <c r="AX228" s="28"/>
      <c r="AY228" s="28"/>
      <c r="AZ228" s="26" t="s">
        <v>49</v>
      </c>
    </row>
    <row r="229" spans="1:52" ht="51" customHeight="1">
      <c r="A229" s="26" t="s">
        <v>607</v>
      </c>
      <c r="B229" s="1" t="s">
        <v>780</v>
      </c>
      <c r="C229" s="1" t="s">
        <v>754</v>
      </c>
      <c r="D229" s="1"/>
      <c r="E229" s="1" t="s">
        <v>608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7"/>
      <c r="W229" s="27"/>
      <c r="X229" s="27"/>
      <c r="Y229" s="27"/>
      <c r="Z229" s="26" t="s">
        <v>607</v>
      </c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>
        <v>10</v>
      </c>
      <c r="AQ229" s="28"/>
      <c r="AR229" s="28"/>
      <c r="AS229" s="28"/>
      <c r="AT229" s="28"/>
      <c r="AU229" s="28">
        <v>10</v>
      </c>
      <c r="AV229" s="28"/>
      <c r="AW229" s="28"/>
      <c r="AX229" s="28"/>
      <c r="AY229" s="28"/>
      <c r="AZ229" s="26" t="s">
        <v>607</v>
      </c>
    </row>
    <row r="230" spans="1:52" ht="33.75" customHeight="1">
      <c r="A230" s="26" t="s">
        <v>653</v>
      </c>
      <c r="B230" s="1" t="s">
        <v>780</v>
      </c>
      <c r="C230" s="1" t="s">
        <v>754</v>
      </c>
      <c r="D230" s="1"/>
      <c r="E230" s="1" t="s">
        <v>654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7"/>
      <c r="W230" s="27"/>
      <c r="X230" s="27"/>
      <c r="Y230" s="27"/>
      <c r="Z230" s="26" t="s">
        <v>653</v>
      </c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>
        <v>10</v>
      </c>
      <c r="AQ230" s="28"/>
      <c r="AR230" s="28"/>
      <c r="AS230" s="28"/>
      <c r="AT230" s="28"/>
      <c r="AU230" s="28">
        <v>10</v>
      </c>
      <c r="AV230" s="28"/>
      <c r="AW230" s="28"/>
      <c r="AX230" s="28"/>
      <c r="AY230" s="28"/>
      <c r="AZ230" s="26" t="s">
        <v>653</v>
      </c>
    </row>
    <row r="231" spans="1:52" ht="51" customHeight="1">
      <c r="A231" s="26" t="s">
        <v>655</v>
      </c>
      <c r="B231" s="1" t="s">
        <v>780</v>
      </c>
      <c r="C231" s="1" t="s">
        <v>754</v>
      </c>
      <c r="D231" s="1"/>
      <c r="E231" s="1" t="s">
        <v>656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7"/>
      <c r="W231" s="27"/>
      <c r="X231" s="27"/>
      <c r="Y231" s="27"/>
      <c r="Z231" s="26" t="s">
        <v>655</v>
      </c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>
        <v>10</v>
      </c>
      <c r="AQ231" s="28"/>
      <c r="AR231" s="28"/>
      <c r="AS231" s="28"/>
      <c r="AT231" s="28"/>
      <c r="AU231" s="28">
        <v>10</v>
      </c>
      <c r="AV231" s="28"/>
      <c r="AW231" s="28"/>
      <c r="AX231" s="28"/>
      <c r="AY231" s="28"/>
      <c r="AZ231" s="26" t="s">
        <v>655</v>
      </c>
    </row>
    <row r="232" spans="1:52" ht="102" customHeight="1">
      <c r="A232" s="26" t="s">
        <v>657</v>
      </c>
      <c r="B232" s="1" t="s">
        <v>780</v>
      </c>
      <c r="C232" s="1" t="s">
        <v>754</v>
      </c>
      <c r="D232" s="1"/>
      <c r="E232" s="1" t="s">
        <v>658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7"/>
      <c r="W232" s="27"/>
      <c r="X232" s="27"/>
      <c r="Y232" s="27"/>
      <c r="Z232" s="26" t="s">
        <v>657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>
        <v>10</v>
      </c>
      <c r="AQ232" s="28"/>
      <c r="AR232" s="28"/>
      <c r="AS232" s="28"/>
      <c r="AT232" s="28"/>
      <c r="AU232" s="28">
        <v>10</v>
      </c>
      <c r="AV232" s="28"/>
      <c r="AW232" s="28"/>
      <c r="AX232" s="28"/>
      <c r="AY232" s="28"/>
      <c r="AZ232" s="26" t="s">
        <v>657</v>
      </c>
    </row>
    <row r="233" spans="1:52" ht="33.75" customHeight="1">
      <c r="A233" s="26" t="s">
        <v>123</v>
      </c>
      <c r="B233" s="1" t="s">
        <v>780</v>
      </c>
      <c r="C233" s="1" t="s">
        <v>754</v>
      </c>
      <c r="D233" s="1"/>
      <c r="E233" s="1" t="s">
        <v>658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 t="s">
        <v>124</v>
      </c>
      <c r="U233" s="1"/>
      <c r="V233" s="27"/>
      <c r="W233" s="27"/>
      <c r="X233" s="27"/>
      <c r="Y233" s="27"/>
      <c r="Z233" s="26" t="s">
        <v>123</v>
      </c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>
        <v>10</v>
      </c>
      <c r="AQ233" s="28"/>
      <c r="AR233" s="28"/>
      <c r="AS233" s="28"/>
      <c r="AT233" s="28"/>
      <c r="AU233" s="28">
        <v>10</v>
      </c>
      <c r="AV233" s="28"/>
      <c r="AW233" s="28"/>
      <c r="AX233" s="28"/>
      <c r="AY233" s="28"/>
      <c r="AZ233" s="26" t="s">
        <v>123</v>
      </c>
    </row>
    <row r="234" spans="1:52" ht="68.25" customHeight="1">
      <c r="A234" s="26" t="s">
        <v>659</v>
      </c>
      <c r="B234" s="1" t="s">
        <v>780</v>
      </c>
      <c r="C234" s="1" t="s">
        <v>754</v>
      </c>
      <c r="D234" s="1"/>
      <c r="E234" s="1" t="s">
        <v>660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7"/>
      <c r="W234" s="27"/>
      <c r="X234" s="27"/>
      <c r="Y234" s="27"/>
      <c r="Z234" s="26" t="s">
        <v>659</v>
      </c>
      <c r="AA234" s="28">
        <v>11665.15</v>
      </c>
      <c r="AB234" s="28">
        <v>1596</v>
      </c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>
        <v>7721.1</v>
      </c>
      <c r="AQ234" s="28">
        <v>1755.6</v>
      </c>
      <c r="AR234" s="28"/>
      <c r="AS234" s="28"/>
      <c r="AT234" s="28"/>
      <c r="AU234" s="28">
        <v>7896.7</v>
      </c>
      <c r="AV234" s="28">
        <v>1931.2</v>
      </c>
      <c r="AW234" s="28"/>
      <c r="AX234" s="28"/>
      <c r="AY234" s="28"/>
      <c r="AZ234" s="26" t="s">
        <v>659</v>
      </c>
    </row>
    <row r="235" spans="1:52" ht="51" customHeight="1">
      <c r="A235" s="26" t="s">
        <v>666</v>
      </c>
      <c r="B235" s="1" t="s">
        <v>780</v>
      </c>
      <c r="C235" s="1" t="s">
        <v>754</v>
      </c>
      <c r="D235" s="1"/>
      <c r="E235" s="1" t="s">
        <v>667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7"/>
      <c r="W235" s="27"/>
      <c r="X235" s="27"/>
      <c r="Y235" s="27"/>
      <c r="Z235" s="26" t="s">
        <v>666</v>
      </c>
      <c r="AA235" s="28">
        <v>270</v>
      </c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6" t="s">
        <v>666</v>
      </c>
    </row>
    <row r="236" spans="1:52" ht="33.75" customHeight="1">
      <c r="A236" s="26" t="s">
        <v>107</v>
      </c>
      <c r="B236" s="1" t="s">
        <v>780</v>
      </c>
      <c r="C236" s="1" t="s">
        <v>754</v>
      </c>
      <c r="D236" s="1"/>
      <c r="E236" s="1" t="s">
        <v>667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 t="s">
        <v>108</v>
      </c>
      <c r="U236" s="1"/>
      <c r="V236" s="27"/>
      <c r="W236" s="27"/>
      <c r="X236" s="27"/>
      <c r="Y236" s="27"/>
      <c r="Z236" s="26" t="s">
        <v>107</v>
      </c>
      <c r="AA236" s="28">
        <v>270</v>
      </c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6" t="s">
        <v>107</v>
      </c>
    </row>
    <row r="237" spans="1:52" ht="68.25" customHeight="1">
      <c r="A237" s="26" t="s">
        <v>47</v>
      </c>
      <c r="B237" s="1" t="s">
        <v>780</v>
      </c>
      <c r="C237" s="1" t="s">
        <v>754</v>
      </c>
      <c r="D237" s="1"/>
      <c r="E237" s="1" t="s">
        <v>670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7"/>
      <c r="W237" s="27"/>
      <c r="X237" s="27"/>
      <c r="Y237" s="27"/>
      <c r="Z237" s="26" t="s">
        <v>47</v>
      </c>
      <c r="AA237" s="28">
        <v>9799.15</v>
      </c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>
        <v>5965.5</v>
      </c>
      <c r="AQ237" s="28"/>
      <c r="AR237" s="28"/>
      <c r="AS237" s="28"/>
      <c r="AT237" s="28"/>
      <c r="AU237" s="28">
        <v>5965.5</v>
      </c>
      <c r="AV237" s="28"/>
      <c r="AW237" s="28"/>
      <c r="AX237" s="28"/>
      <c r="AY237" s="28"/>
      <c r="AZ237" s="26" t="s">
        <v>47</v>
      </c>
    </row>
    <row r="238" spans="1:52" ht="136.5" customHeight="1">
      <c r="A238" s="26" t="s">
        <v>187</v>
      </c>
      <c r="B238" s="1" t="s">
        <v>780</v>
      </c>
      <c r="C238" s="1" t="s">
        <v>754</v>
      </c>
      <c r="D238" s="1"/>
      <c r="E238" s="1" t="s">
        <v>670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 t="s">
        <v>188</v>
      </c>
      <c r="U238" s="1"/>
      <c r="V238" s="27"/>
      <c r="W238" s="27"/>
      <c r="X238" s="27"/>
      <c r="Y238" s="27"/>
      <c r="Z238" s="26" t="s">
        <v>187</v>
      </c>
      <c r="AA238" s="28">
        <v>8090.21</v>
      </c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>
        <v>5262</v>
      </c>
      <c r="AQ238" s="28"/>
      <c r="AR238" s="28"/>
      <c r="AS238" s="28"/>
      <c r="AT238" s="28"/>
      <c r="AU238" s="28">
        <v>5262</v>
      </c>
      <c r="AV238" s="28"/>
      <c r="AW238" s="28"/>
      <c r="AX238" s="28"/>
      <c r="AY238" s="28"/>
      <c r="AZ238" s="26" t="s">
        <v>187</v>
      </c>
    </row>
    <row r="239" spans="1:52" ht="51" customHeight="1">
      <c r="A239" s="26" t="s">
        <v>175</v>
      </c>
      <c r="B239" s="1" t="s">
        <v>780</v>
      </c>
      <c r="C239" s="1" t="s">
        <v>754</v>
      </c>
      <c r="D239" s="1"/>
      <c r="E239" s="1" t="s">
        <v>670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 t="s">
        <v>176</v>
      </c>
      <c r="U239" s="1"/>
      <c r="V239" s="27"/>
      <c r="W239" s="27"/>
      <c r="X239" s="27"/>
      <c r="Y239" s="27"/>
      <c r="Z239" s="26" t="s">
        <v>175</v>
      </c>
      <c r="AA239" s="28">
        <v>1708.95</v>
      </c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>
        <v>703.5</v>
      </c>
      <c r="AQ239" s="28"/>
      <c r="AR239" s="28"/>
      <c r="AS239" s="28"/>
      <c r="AT239" s="28"/>
      <c r="AU239" s="28">
        <v>703.5</v>
      </c>
      <c r="AV239" s="28"/>
      <c r="AW239" s="28"/>
      <c r="AX239" s="28"/>
      <c r="AY239" s="28"/>
      <c r="AZ239" s="26" t="s">
        <v>175</v>
      </c>
    </row>
    <row r="240" spans="1:52" ht="33.75" customHeight="1">
      <c r="A240" s="26" t="s">
        <v>693</v>
      </c>
      <c r="B240" s="1" t="s">
        <v>780</v>
      </c>
      <c r="C240" s="1" t="s">
        <v>754</v>
      </c>
      <c r="D240" s="1"/>
      <c r="E240" s="1" t="s">
        <v>694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7"/>
      <c r="W240" s="27"/>
      <c r="X240" s="27"/>
      <c r="Y240" s="27"/>
      <c r="Z240" s="26" t="s">
        <v>693</v>
      </c>
      <c r="AA240" s="28">
        <v>1596</v>
      </c>
      <c r="AB240" s="28">
        <v>1596</v>
      </c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>
        <v>1755.6</v>
      </c>
      <c r="AQ240" s="28">
        <v>1755.6</v>
      </c>
      <c r="AR240" s="28"/>
      <c r="AS240" s="28"/>
      <c r="AT240" s="28"/>
      <c r="AU240" s="28">
        <v>1931.2</v>
      </c>
      <c r="AV240" s="28">
        <v>1931.2</v>
      </c>
      <c r="AW240" s="28"/>
      <c r="AX240" s="28"/>
      <c r="AY240" s="28"/>
      <c r="AZ240" s="26" t="s">
        <v>693</v>
      </c>
    </row>
    <row r="241" spans="1:52" ht="136.5" customHeight="1">
      <c r="A241" s="26" t="s">
        <v>187</v>
      </c>
      <c r="B241" s="1" t="s">
        <v>780</v>
      </c>
      <c r="C241" s="1" t="s">
        <v>754</v>
      </c>
      <c r="D241" s="1"/>
      <c r="E241" s="1" t="s">
        <v>694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 t="s">
        <v>188</v>
      </c>
      <c r="U241" s="1"/>
      <c r="V241" s="27"/>
      <c r="W241" s="27"/>
      <c r="X241" s="27"/>
      <c r="Y241" s="27"/>
      <c r="Z241" s="26" t="s">
        <v>187</v>
      </c>
      <c r="AA241" s="28">
        <v>1035.5</v>
      </c>
      <c r="AB241" s="28">
        <v>1035.5</v>
      </c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>
        <v>1207.6</v>
      </c>
      <c r="AQ241" s="28">
        <v>1207.6</v>
      </c>
      <c r="AR241" s="28"/>
      <c r="AS241" s="28"/>
      <c r="AT241" s="28"/>
      <c r="AU241" s="28">
        <v>1383.2</v>
      </c>
      <c r="AV241" s="28">
        <v>1383.2</v>
      </c>
      <c r="AW241" s="28"/>
      <c r="AX241" s="28"/>
      <c r="AY241" s="28"/>
      <c r="AZ241" s="26" t="s">
        <v>187</v>
      </c>
    </row>
    <row r="242" spans="1:52" ht="51" customHeight="1">
      <c r="A242" s="26" t="s">
        <v>175</v>
      </c>
      <c r="B242" s="1" t="s">
        <v>780</v>
      </c>
      <c r="C242" s="1" t="s">
        <v>754</v>
      </c>
      <c r="D242" s="1"/>
      <c r="E242" s="1" t="s">
        <v>694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 t="s">
        <v>176</v>
      </c>
      <c r="U242" s="1"/>
      <c r="V242" s="27"/>
      <c r="W242" s="27"/>
      <c r="X242" s="27"/>
      <c r="Y242" s="27"/>
      <c r="Z242" s="26" t="s">
        <v>175</v>
      </c>
      <c r="AA242" s="28">
        <v>560</v>
      </c>
      <c r="AB242" s="28">
        <v>560</v>
      </c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>
        <v>548</v>
      </c>
      <c r="AQ242" s="28">
        <v>548</v>
      </c>
      <c r="AR242" s="28"/>
      <c r="AS242" s="28"/>
      <c r="AT242" s="28"/>
      <c r="AU242" s="28">
        <v>548</v>
      </c>
      <c r="AV242" s="28">
        <v>548</v>
      </c>
      <c r="AW242" s="28"/>
      <c r="AX242" s="28"/>
      <c r="AY242" s="28"/>
      <c r="AZ242" s="26" t="s">
        <v>175</v>
      </c>
    </row>
    <row r="243" spans="1:52" ht="33.75" customHeight="1">
      <c r="A243" s="26" t="s">
        <v>107</v>
      </c>
      <c r="B243" s="1" t="s">
        <v>780</v>
      </c>
      <c r="C243" s="1" t="s">
        <v>754</v>
      </c>
      <c r="D243" s="1"/>
      <c r="E243" s="1" t="s">
        <v>694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 t="s">
        <v>108</v>
      </c>
      <c r="U243" s="1"/>
      <c r="V243" s="27"/>
      <c r="W243" s="27"/>
      <c r="X243" s="27"/>
      <c r="Y243" s="27"/>
      <c r="Z243" s="26" t="s">
        <v>107</v>
      </c>
      <c r="AA243" s="28">
        <v>0.5</v>
      </c>
      <c r="AB243" s="28">
        <v>0.5</v>
      </c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6" t="s">
        <v>107</v>
      </c>
    </row>
    <row r="244" spans="1:52" ht="51" customHeight="1">
      <c r="A244" s="26" t="s">
        <v>695</v>
      </c>
      <c r="B244" s="1" t="s">
        <v>780</v>
      </c>
      <c r="C244" s="1" t="s">
        <v>754</v>
      </c>
      <c r="D244" s="1"/>
      <c r="E244" s="1" t="s">
        <v>696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7"/>
      <c r="W244" s="27"/>
      <c r="X244" s="27"/>
      <c r="Y244" s="27"/>
      <c r="Z244" s="26" t="s">
        <v>695</v>
      </c>
      <c r="AA244" s="28">
        <v>1988.5</v>
      </c>
      <c r="AB244" s="28"/>
      <c r="AC244" s="28">
        <v>1720.5</v>
      </c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>
        <v>30730.1</v>
      </c>
      <c r="AQ244" s="28"/>
      <c r="AR244" s="28">
        <v>30462.1</v>
      </c>
      <c r="AS244" s="28"/>
      <c r="AT244" s="28"/>
      <c r="AU244" s="28">
        <v>23407.5</v>
      </c>
      <c r="AV244" s="28"/>
      <c r="AW244" s="28">
        <v>23139.5</v>
      </c>
      <c r="AX244" s="28"/>
      <c r="AY244" s="28"/>
      <c r="AZ244" s="26" t="s">
        <v>695</v>
      </c>
    </row>
    <row r="245" spans="1:52" ht="33.75" customHeight="1">
      <c r="A245" s="26" t="s">
        <v>701</v>
      </c>
      <c r="B245" s="1" t="s">
        <v>780</v>
      </c>
      <c r="C245" s="1" t="s">
        <v>754</v>
      </c>
      <c r="D245" s="1"/>
      <c r="E245" s="1" t="s">
        <v>702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7"/>
      <c r="W245" s="27"/>
      <c r="X245" s="27"/>
      <c r="Y245" s="27"/>
      <c r="Z245" s="26" t="s">
        <v>701</v>
      </c>
      <c r="AA245" s="28">
        <v>268</v>
      </c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>
        <v>268</v>
      </c>
      <c r="AQ245" s="28"/>
      <c r="AR245" s="28"/>
      <c r="AS245" s="28"/>
      <c r="AT245" s="28"/>
      <c r="AU245" s="28">
        <v>268</v>
      </c>
      <c r="AV245" s="28"/>
      <c r="AW245" s="28"/>
      <c r="AX245" s="28"/>
      <c r="AY245" s="28"/>
      <c r="AZ245" s="26" t="s">
        <v>701</v>
      </c>
    </row>
    <row r="246" spans="1:52" ht="51" customHeight="1">
      <c r="A246" s="26" t="s">
        <v>175</v>
      </c>
      <c r="B246" s="1" t="s">
        <v>780</v>
      </c>
      <c r="C246" s="1" t="s">
        <v>754</v>
      </c>
      <c r="D246" s="1"/>
      <c r="E246" s="1" t="s">
        <v>702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 t="s">
        <v>176</v>
      </c>
      <c r="U246" s="1"/>
      <c r="V246" s="27"/>
      <c r="W246" s="27"/>
      <c r="X246" s="27"/>
      <c r="Y246" s="27"/>
      <c r="Z246" s="26" t="s">
        <v>175</v>
      </c>
      <c r="AA246" s="28">
        <v>268</v>
      </c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>
        <v>268</v>
      </c>
      <c r="AQ246" s="28"/>
      <c r="AR246" s="28"/>
      <c r="AS246" s="28"/>
      <c r="AT246" s="28"/>
      <c r="AU246" s="28">
        <v>268</v>
      </c>
      <c r="AV246" s="28"/>
      <c r="AW246" s="28"/>
      <c r="AX246" s="28"/>
      <c r="AY246" s="28"/>
      <c r="AZ246" s="26" t="s">
        <v>175</v>
      </c>
    </row>
    <row r="247" spans="1:52" ht="119.25" customHeight="1">
      <c r="A247" s="26" t="s">
        <v>713</v>
      </c>
      <c r="B247" s="1" t="s">
        <v>780</v>
      </c>
      <c r="C247" s="1" t="s">
        <v>754</v>
      </c>
      <c r="D247" s="1"/>
      <c r="E247" s="1" t="s">
        <v>714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7"/>
      <c r="W247" s="27"/>
      <c r="X247" s="27"/>
      <c r="Y247" s="27"/>
      <c r="Z247" s="26" t="s">
        <v>713</v>
      </c>
      <c r="AA247" s="28">
        <v>1428.72</v>
      </c>
      <c r="AB247" s="28"/>
      <c r="AC247" s="28">
        <v>1428.72</v>
      </c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>
        <v>20462.1</v>
      </c>
      <c r="AQ247" s="28"/>
      <c r="AR247" s="28">
        <v>20462.1</v>
      </c>
      <c r="AS247" s="28"/>
      <c r="AT247" s="28"/>
      <c r="AU247" s="28">
        <v>13139.5</v>
      </c>
      <c r="AV247" s="28"/>
      <c r="AW247" s="28">
        <v>13139.5</v>
      </c>
      <c r="AX247" s="28"/>
      <c r="AY247" s="28"/>
      <c r="AZ247" s="26" t="s">
        <v>713</v>
      </c>
    </row>
    <row r="248" spans="1:52" ht="33.75" customHeight="1">
      <c r="A248" s="26" t="s">
        <v>107</v>
      </c>
      <c r="B248" s="1" t="s">
        <v>780</v>
      </c>
      <c r="C248" s="1" t="s">
        <v>754</v>
      </c>
      <c r="D248" s="1"/>
      <c r="E248" s="1" t="s">
        <v>714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 t="s">
        <v>108</v>
      </c>
      <c r="U248" s="1"/>
      <c r="V248" s="27"/>
      <c r="W248" s="27"/>
      <c r="X248" s="27"/>
      <c r="Y248" s="27"/>
      <c r="Z248" s="26" t="s">
        <v>107</v>
      </c>
      <c r="AA248" s="28">
        <v>1428.72</v>
      </c>
      <c r="AB248" s="28"/>
      <c r="AC248" s="28">
        <v>1428.72</v>
      </c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>
        <v>20462.1</v>
      </c>
      <c r="AQ248" s="28"/>
      <c r="AR248" s="28">
        <v>20462.1</v>
      </c>
      <c r="AS248" s="28"/>
      <c r="AT248" s="28"/>
      <c r="AU248" s="28">
        <v>13139.5</v>
      </c>
      <c r="AV248" s="28"/>
      <c r="AW248" s="28">
        <v>13139.5</v>
      </c>
      <c r="AX248" s="28"/>
      <c r="AY248" s="28"/>
      <c r="AZ248" s="26" t="s">
        <v>107</v>
      </c>
    </row>
    <row r="249" spans="1:52" ht="51" customHeight="1">
      <c r="A249" s="26" t="s">
        <v>715</v>
      </c>
      <c r="B249" s="1" t="s">
        <v>780</v>
      </c>
      <c r="C249" s="1" t="s">
        <v>754</v>
      </c>
      <c r="D249" s="1"/>
      <c r="E249" s="1" t="s">
        <v>716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7"/>
      <c r="W249" s="27"/>
      <c r="X249" s="27"/>
      <c r="Y249" s="27"/>
      <c r="Z249" s="26" t="s">
        <v>715</v>
      </c>
      <c r="AA249" s="28">
        <v>291.77</v>
      </c>
      <c r="AB249" s="28"/>
      <c r="AC249" s="28">
        <v>291.77</v>
      </c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>
        <v>10000</v>
      </c>
      <c r="AQ249" s="28"/>
      <c r="AR249" s="28">
        <v>10000</v>
      </c>
      <c r="AS249" s="28"/>
      <c r="AT249" s="28"/>
      <c r="AU249" s="28">
        <v>10000</v>
      </c>
      <c r="AV249" s="28"/>
      <c r="AW249" s="28">
        <v>10000</v>
      </c>
      <c r="AX249" s="28"/>
      <c r="AY249" s="28"/>
      <c r="AZ249" s="26" t="s">
        <v>715</v>
      </c>
    </row>
    <row r="250" spans="1:52" ht="33.75" customHeight="1">
      <c r="A250" s="26" t="s">
        <v>107</v>
      </c>
      <c r="B250" s="1" t="s">
        <v>780</v>
      </c>
      <c r="C250" s="1" t="s">
        <v>754</v>
      </c>
      <c r="D250" s="1"/>
      <c r="E250" s="1" t="s">
        <v>716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 t="s">
        <v>108</v>
      </c>
      <c r="U250" s="1"/>
      <c r="V250" s="27"/>
      <c r="W250" s="27"/>
      <c r="X250" s="27"/>
      <c r="Y250" s="27"/>
      <c r="Z250" s="26" t="s">
        <v>107</v>
      </c>
      <c r="AA250" s="28">
        <v>291.77</v>
      </c>
      <c r="AB250" s="28"/>
      <c r="AC250" s="28">
        <v>291.77</v>
      </c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>
        <v>10000</v>
      </c>
      <c r="AQ250" s="28"/>
      <c r="AR250" s="28">
        <v>10000</v>
      </c>
      <c r="AS250" s="28"/>
      <c r="AT250" s="28"/>
      <c r="AU250" s="28">
        <v>10000</v>
      </c>
      <c r="AV250" s="28"/>
      <c r="AW250" s="28">
        <v>10000</v>
      </c>
      <c r="AX250" s="28"/>
      <c r="AY250" s="28"/>
      <c r="AZ250" s="26" t="s">
        <v>107</v>
      </c>
    </row>
    <row r="251" spans="1:52" ht="16.5" customHeight="1">
      <c r="A251" s="26" t="s">
        <v>785</v>
      </c>
      <c r="B251" s="1" t="s">
        <v>780</v>
      </c>
      <c r="C251" s="1" t="s">
        <v>786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7"/>
      <c r="W251" s="27"/>
      <c r="X251" s="27"/>
      <c r="Y251" s="27"/>
      <c r="Z251" s="26" t="s">
        <v>785</v>
      </c>
      <c r="AA251" s="28">
        <v>1032.3</v>
      </c>
      <c r="AB251" s="28">
        <v>1032.3</v>
      </c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>
        <v>896.6</v>
      </c>
      <c r="AQ251" s="28">
        <v>896.6</v>
      </c>
      <c r="AR251" s="28"/>
      <c r="AS251" s="28"/>
      <c r="AT251" s="28"/>
      <c r="AU251" s="28">
        <v>949.1</v>
      </c>
      <c r="AV251" s="28">
        <v>949.1</v>
      </c>
      <c r="AW251" s="28"/>
      <c r="AX251" s="28"/>
      <c r="AY251" s="28"/>
      <c r="AZ251" s="26" t="s">
        <v>785</v>
      </c>
    </row>
    <row r="252" spans="1:52" ht="33.75" customHeight="1">
      <c r="A252" s="26" t="s">
        <v>787</v>
      </c>
      <c r="B252" s="1" t="s">
        <v>780</v>
      </c>
      <c r="C252" s="1" t="s">
        <v>788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7"/>
      <c r="W252" s="27"/>
      <c r="X252" s="27"/>
      <c r="Y252" s="27"/>
      <c r="Z252" s="26" t="s">
        <v>787</v>
      </c>
      <c r="AA252" s="28">
        <v>1032.3</v>
      </c>
      <c r="AB252" s="28">
        <v>1032.3</v>
      </c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>
        <v>896.6</v>
      </c>
      <c r="AQ252" s="28">
        <v>896.6</v>
      </c>
      <c r="AR252" s="28"/>
      <c r="AS252" s="28"/>
      <c r="AT252" s="28"/>
      <c r="AU252" s="28">
        <v>949.1</v>
      </c>
      <c r="AV252" s="28">
        <v>949.1</v>
      </c>
      <c r="AW252" s="28"/>
      <c r="AX252" s="28"/>
      <c r="AY252" s="28"/>
      <c r="AZ252" s="26" t="s">
        <v>787</v>
      </c>
    </row>
    <row r="253" spans="1:52" ht="68.25" customHeight="1">
      <c r="A253" s="26" t="s">
        <v>659</v>
      </c>
      <c r="B253" s="1" t="s">
        <v>780</v>
      </c>
      <c r="C253" s="1" t="s">
        <v>788</v>
      </c>
      <c r="D253" s="1"/>
      <c r="E253" s="1" t="s">
        <v>660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7"/>
      <c r="W253" s="27"/>
      <c r="X253" s="27"/>
      <c r="Y253" s="27"/>
      <c r="Z253" s="26" t="s">
        <v>659</v>
      </c>
      <c r="AA253" s="28">
        <v>1032.3</v>
      </c>
      <c r="AB253" s="28">
        <v>1032.3</v>
      </c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>
        <v>896.6</v>
      </c>
      <c r="AQ253" s="28">
        <v>896.6</v>
      </c>
      <c r="AR253" s="28"/>
      <c r="AS253" s="28"/>
      <c r="AT253" s="28"/>
      <c r="AU253" s="28">
        <v>949.1</v>
      </c>
      <c r="AV253" s="28">
        <v>949.1</v>
      </c>
      <c r="AW253" s="28"/>
      <c r="AX253" s="28"/>
      <c r="AY253" s="28"/>
      <c r="AZ253" s="26" t="s">
        <v>659</v>
      </c>
    </row>
    <row r="254" spans="1:52" ht="68.25" customHeight="1">
      <c r="A254" s="26" t="s">
        <v>689</v>
      </c>
      <c r="B254" s="1" t="s">
        <v>780</v>
      </c>
      <c r="C254" s="1" t="s">
        <v>788</v>
      </c>
      <c r="D254" s="1"/>
      <c r="E254" s="1" t="s">
        <v>690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7"/>
      <c r="W254" s="27"/>
      <c r="X254" s="27"/>
      <c r="Y254" s="27"/>
      <c r="Z254" s="26" t="s">
        <v>689</v>
      </c>
      <c r="AA254" s="28">
        <v>1032.3</v>
      </c>
      <c r="AB254" s="28">
        <v>1032.3</v>
      </c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>
        <v>896.6</v>
      </c>
      <c r="AQ254" s="28">
        <v>896.6</v>
      </c>
      <c r="AR254" s="28"/>
      <c r="AS254" s="28"/>
      <c r="AT254" s="28"/>
      <c r="AU254" s="28">
        <v>949.1</v>
      </c>
      <c r="AV254" s="28">
        <v>949.1</v>
      </c>
      <c r="AW254" s="28"/>
      <c r="AX254" s="28"/>
      <c r="AY254" s="28"/>
      <c r="AZ254" s="26" t="s">
        <v>689</v>
      </c>
    </row>
    <row r="255" spans="1:52" ht="136.5" customHeight="1">
      <c r="A255" s="26" t="s">
        <v>187</v>
      </c>
      <c r="B255" s="1" t="s">
        <v>780</v>
      </c>
      <c r="C255" s="1" t="s">
        <v>788</v>
      </c>
      <c r="D255" s="1"/>
      <c r="E255" s="1" t="s">
        <v>690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 t="s">
        <v>188</v>
      </c>
      <c r="U255" s="1"/>
      <c r="V255" s="27"/>
      <c r="W255" s="27"/>
      <c r="X255" s="27"/>
      <c r="Y255" s="27"/>
      <c r="Z255" s="26" t="s">
        <v>187</v>
      </c>
      <c r="AA255" s="28">
        <v>1032.3</v>
      </c>
      <c r="AB255" s="28">
        <v>1032.3</v>
      </c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>
        <v>896.6</v>
      </c>
      <c r="AQ255" s="28">
        <v>896.6</v>
      </c>
      <c r="AR255" s="28"/>
      <c r="AS255" s="28"/>
      <c r="AT255" s="28"/>
      <c r="AU255" s="28">
        <v>949.1</v>
      </c>
      <c r="AV255" s="28">
        <v>949.1</v>
      </c>
      <c r="AW255" s="28"/>
      <c r="AX255" s="28"/>
      <c r="AY255" s="28"/>
      <c r="AZ255" s="26" t="s">
        <v>187</v>
      </c>
    </row>
    <row r="256" spans="1:52" ht="51" customHeight="1">
      <c r="A256" s="26" t="s">
        <v>789</v>
      </c>
      <c r="B256" s="1" t="s">
        <v>780</v>
      </c>
      <c r="C256" s="1" t="s">
        <v>790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7"/>
      <c r="W256" s="27"/>
      <c r="X256" s="27"/>
      <c r="Y256" s="27"/>
      <c r="Z256" s="26" t="s">
        <v>789</v>
      </c>
      <c r="AA256" s="28">
        <v>16869.72</v>
      </c>
      <c r="AB256" s="28"/>
      <c r="AC256" s="28">
        <v>2047.95</v>
      </c>
      <c r="AD256" s="28">
        <v>121.36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>
        <v>13432.6</v>
      </c>
      <c r="AQ256" s="28"/>
      <c r="AR256" s="28">
        <v>84.1</v>
      </c>
      <c r="AS256" s="28">
        <v>15</v>
      </c>
      <c r="AT256" s="28"/>
      <c r="AU256" s="28">
        <v>12832.6</v>
      </c>
      <c r="AV256" s="28"/>
      <c r="AW256" s="28">
        <v>84.1</v>
      </c>
      <c r="AX256" s="28">
        <v>15</v>
      </c>
      <c r="AY256" s="28"/>
      <c r="AZ256" s="26" t="s">
        <v>789</v>
      </c>
    </row>
    <row r="257" spans="1:52" ht="68.25" customHeight="1">
      <c r="A257" s="26" t="s">
        <v>791</v>
      </c>
      <c r="B257" s="1" t="s">
        <v>780</v>
      </c>
      <c r="C257" s="1" t="s">
        <v>792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7"/>
      <c r="W257" s="27"/>
      <c r="X257" s="27"/>
      <c r="Y257" s="27"/>
      <c r="Z257" s="26" t="s">
        <v>791</v>
      </c>
      <c r="AA257" s="28">
        <v>4951.74</v>
      </c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>
        <v>3677.1</v>
      </c>
      <c r="AQ257" s="28"/>
      <c r="AR257" s="28"/>
      <c r="AS257" s="28"/>
      <c r="AT257" s="28"/>
      <c r="AU257" s="28">
        <v>3077.1</v>
      </c>
      <c r="AV257" s="28"/>
      <c r="AW257" s="28"/>
      <c r="AX257" s="28"/>
      <c r="AY257" s="28"/>
      <c r="AZ257" s="26" t="s">
        <v>791</v>
      </c>
    </row>
    <row r="258" spans="1:52" ht="68.25" customHeight="1">
      <c r="A258" s="26" t="s">
        <v>238</v>
      </c>
      <c r="B258" s="1" t="s">
        <v>780</v>
      </c>
      <c r="C258" s="1" t="s">
        <v>792</v>
      </c>
      <c r="D258" s="1"/>
      <c r="E258" s="1" t="s">
        <v>239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7"/>
      <c r="W258" s="27"/>
      <c r="X258" s="27"/>
      <c r="Y258" s="27"/>
      <c r="Z258" s="26" t="s">
        <v>238</v>
      </c>
      <c r="AA258" s="28">
        <v>4893.79</v>
      </c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>
        <v>3677.1</v>
      </c>
      <c r="AQ258" s="28"/>
      <c r="AR258" s="28"/>
      <c r="AS258" s="28"/>
      <c r="AT258" s="28"/>
      <c r="AU258" s="28">
        <v>3077.1</v>
      </c>
      <c r="AV258" s="28"/>
      <c r="AW258" s="28"/>
      <c r="AX258" s="28"/>
      <c r="AY258" s="28"/>
      <c r="AZ258" s="26" t="s">
        <v>238</v>
      </c>
    </row>
    <row r="259" spans="1:52" ht="33.75" customHeight="1">
      <c r="A259" s="26" t="s">
        <v>256</v>
      </c>
      <c r="B259" s="1" t="s">
        <v>780</v>
      </c>
      <c r="C259" s="1" t="s">
        <v>792</v>
      </c>
      <c r="D259" s="1"/>
      <c r="E259" s="1" t="s">
        <v>257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7"/>
      <c r="W259" s="27"/>
      <c r="X259" s="27"/>
      <c r="Y259" s="27"/>
      <c r="Z259" s="26" t="s">
        <v>256</v>
      </c>
      <c r="AA259" s="28">
        <v>1024.25</v>
      </c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>
        <v>610</v>
      </c>
      <c r="AQ259" s="28"/>
      <c r="AR259" s="28"/>
      <c r="AS259" s="28"/>
      <c r="AT259" s="28"/>
      <c r="AU259" s="28">
        <v>10</v>
      </c>
      <c r="AV259" s="28"/>
      <c r="AW259" s="28"/>
      <c r="AX259" s="28"/>
      <c r="AY259" s="28"/>
      <c r="AZ259" s="26" t="s">
        <v>256</v>
      </c>
    </row>
    <row r="260" spans="1:52" ht="51" customHeight="1">
      <c r="A260" s="26" t="s">
        <v>258</v>
      </c>
      <c r="B260" s="1" t="s">
        <v>780</v>
      </c>
      <c r="C260" s="1" t="s">
        <v>792</v>
      </c>
      <c r="D260" s="1"/>
      <c r="E260" s="1" t="s">
        <v>259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7"/>
      <c r="W260" s="27"/>
      <c r="X260" s="27"/>
      <c r="Y260" s="27"/>
      <c r="Z260" s="26" t="s">
        <v>258</v>
      </c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>
        <v>10</v>
      </c>
      <c r="AQ260" s="28"/>
      <c r="AR260" s="28"/>
      <c r="AS260" s="28"/>
      <c r="AT260" s="28"/>
      <c r="AU260" s="28">
        <v>10</v>
      </c>
      <c r="AV260" s="28"/>
      <c r="AW260" s="28"/>
      <c r="AX260" s="28"/>
      <c r="AY260" s="28"/>
      <c r="AZ260" s="26" t="s">
        <v>258</v>
      </c>
    </row>
    <row r="261" spans="1:52" ht="68.25" customHeight="1">
      <c r="A261" s="26" t="s">
        <v>260</v>
      </c>
      <c r="B261" s="1" t="s">
        <v>780</v>
      </c>
      <c r="C261" s="1" t="s">
        <v>792</v>
      </c>
      <c r="D261" s="1"/>
      <c r="E261" s="1" t="s">
        <v>261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7"/>
      <c r="W261" s="27"/>
      <c r="X261" s="27"/>
      <c r="Y261" s="27"/>
      <c r="Z261" s="26" t="s">
        <v>260</v>
      </c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>
        <v>10</v>
      </c>
      <c r="AQ261" s="28"/>
      <c r="AR261" s="28"/>
      <c r="AS261" s="28"/>
      <c r="AT261" s="28"/>
      <c r="AU261" s="28">
        <v>10</v>
      </c>
      <c r="AV261" s="28"/>
      <c r="AW261" s="28"/>
      <c r="AX261" s="28"/>
      <c r="AY261" s="28"/>
      <c r="AZ261" s="26" t="s">
        <v>260</v>
      </c>
    </row>
    <row r="262" spans="1:52" ht="51" customHeight="1">
      <c r="A262" s="26" t="s">
        <v>175</v>
      </c>
      <c r="B262" s="1" t="s">
        <v>780</v>
      </c>
      <c r="C262" s="1" t="s">
        <v>792</v>
      </c>
      <c r="D262" s="1"/>
      <c r="E262" s="1" t="s">
        <v>261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 t="s">
        <v>176</v>
      </c>
      <c r="U262" s="1"/>
      <c r="V262" s="27"/>
      <c r="W262" s="27"/>
      <c r="X262" s="27"/>
      <c r="Y262" s="27"/>
      <c r="Z262" s="26" t="s">
        <v>175</v>
      </c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>
        <v>10</v>
      </c>
      <c r="AQ262" s="28"/>
      <c r="AR262" s="28"/>
      <c r="AS262" s="28"/>
      <c r="AT262" s="28"/>
      <c r="AU262" s="28">
        <v>10</v>
      </c>
      <c r="AV262" s="28"/>
      <c r="AW262" s="28"/>
      <c r="AX262" s="28"/>
      <c r="AY262" s="28"/>
      <c r="AZ262" s="26" t="s">
        <v>175</v>
      </c>
    </row>
    <row r="263" spans="1:52" ht="119.25" customHeight="1">
      <c r="A263" s="26" t="s">
        <v>262</v>
      </c>
      <c r="B263" s="1" t="s">
        <v>780</v>
      </c>
      <c r="C263" s="1" t="s">
        <v>792</v>
      </c>
      <c r="D263" s="1"/>
      <c r="E263" s="1" t="s">
        <v>263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7"/>
      <c r="W263" s="27"/>
      <c r="X263" s="27"/>
      <c r="Y263" s="27"/>
      <c r="Z263" s="26" t="s">
        <v>262</v>
      </c>
      <c r="AA263" s="28">
        <v>1024.25</v>
      </c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>
        <v>600</v>
      </c>
      <c r="AQ263" s="28"/>
      <c r="AR263" s="28"/>
      <c r="AS263" s="28"/>
      <c r="AT263" s="28"/>
      <c r="AU263" s="28"/>
      <c r="AV263" s="28"/>
      <c r="AW263" s="28"/>
      <c r="AX263" s="28"/>
      <c r="AY263" s="28"/>
      <c r="AZ263" s="26" t="s">
        <v>262</v>
      </c>
    </row>
    <row r="264" spans="1:52" ht="68.25" customHeight="1">
      <c r="A264" s="26" t="s">
        <v>264</v>
      </c>
      <c r="B264" s="1" t="s">
        <v>780</v>
      </c>
      <c r="C264" s="1" t="s">
        <v>792</v>
      </c>
      <c r="D264" s="1"/>
      <c r="E264" s="1" t="s">
        <v>265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7"/>
      <c r="W264" s="27"/>
      <c r="X264" s="27"/>
      <c r="Y264" s="27"/>
      <c r="Z264" s="26" t="s">
        <v>264</v>
      </c>
      <c r="AA264" s="28">
        <v>1024.25</v>
      </c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6" t="s">
        <v>264</v>
      </c>
    </row>
    <row r="265" spans="1:52" ht="51" customHeight="1">
      <c r="A265" s="26" t="s">
        <v>175</v>
      </c>
      <c r="B265" s="1" t="s">
        <v>780</v>
      </c>
      <c r="C265" s="1" t="s">
        <v>792</v>
      </c>
      <c r="D265" s="1"/>
      <c r="E265" s="1" t="s">
        <v>265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 t="s">
        <v>176</v>
      </c>
      <c r="U265" s="1"/>
      <c r="V265" s="27"/>
      <c r="W265" s="27"/>
      <c r="X265" s="27"/>
      <c r="Y265" s="27"/>
      <c r="Z265" s="26" t="s">
        <v>175</v>
      </c>
      <c r="AA265" s="28">
        <v>1024.25</v>
      </c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6" t="s">
        <v>175</v>
      </c>
    </row>
    <row r="266" spans="1:52" ht="51" customHeight="1">
      <c r="A266" s="26" t="s">
        <v>266</v>
      </c>
      <c r="B266" s="1" t="s">
        <v>780</v>
      </c>
      <c r="C266" s="1" t="s">
        <v>792</v>
      </c>
      <c r="D266" s="1"/>
      <c r="E266" s="1" t="s">
        <v>267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7"/>
      <c r="W266" s="27"/>
      <c r="X266" s="27"/>
      <c r="Y266" s="27"/>
      <c r="Z266" s="26" t="s">
        <v>266</v>
      </c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>
        <v>600</v>
      </c>
      <c r="AQ266" s="28"/>
      <c r="AR266" s="28"/>
      <c r="AS266" s="28"/>
      <c r="AT266" s="28"/>
      <c r="AU266" s="28"/>
      <c r="AV266" s="28"/>
      <c r="AW266" s="28"/>
      <c r="AX266" s="28"/>
      <c r="AY266" s="28"/>
      <c r="AZ266" s="26" t="s">
        <v>266</v>
      </c>
    </row>
    <row r="267" spans="1:52" ht="51" customHeight="1">
      <c r="A267" s="26" t="s">
        <v>175</v>
      </c>
      <c r="B267" s="1" t="s">
        <v>780</v>
      </c>
      <c r="C267" s="1" t="s">
        <v>792</v>
      </c>
      <c r="D267" s="1"/>
      <c r="E267" s="1" t="s">
        <v>267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 t="s">
        <v>176</v>
      </c>
      <c r="U267" s="1"/>
      <c r="V267" s="27"/>
      <c r="W267" s="27"/>
      <c r="X267" s="27"/>
      <c r="Y267" s="27"/>
      <c r="Z267" s="26" t="s">
        <v>175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>
        <v>600</v>
      </c>
      <c r="AQ267" s="28"/>
      <c r="AR267" s="28"/>
      <c r="AS267" s="28"/>
      <c r="AT267" s="28"/>
      <c r="AU267" s="28"/>
      <c r="AV267" s="28"/>
      <c r="AW267" s="28"/>
      <c r="AX267" s="28"/>
      <c r="AY267" s="28"/>
      <c r="AZ267" s="26" t="s">
        <v>175</v>
      </c>
    </row>
    <row r="268" spans="1:52" ht="136.5" customHeight="1">
      <c r="A268" s="26" t="s">
        <v>268</v>
      </c>
      <c r="B268" s="1" t="s">
        <v>780</v>
      </c>
      <c r="C268" s="1" t="s">
        <v>792</v>
      </c>
      <c r="D268" s="1"/>
      <c r="E268" s="1" t="s">
        <v>269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7"/>
      <c r="W268" s="27"/>
      <c r="X268" s="27"/>
      <c r="Y268" s="27"/>
      <c r="Z268" s="26" t="s">
        <v>268</v>
      </c>
      <c r="AA268" s="28">
        <v>719.04</v>
      </c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>
        <v>35</v>
      </c>
      <c r="AQ268" s="28"/>
      <c r="AR268" s="28"/>
      <c r="AS268" s="28"/>
      <c r="AT268" s="28"/>
      <c r="AU268" s="28">
        <v>35</v>
      </c>
      <c r="AV268" s="28"/>
      <c r="AW268" s="28"/>
      <c r="AX268" s="28"/>
      <c r="AY268" s="28"/>
      <c r="AZ268" s="26" t="s">
        <v>268</v>
      </c>
    </row>
    <row r="269" spans="1:52" ht="51" customHeight="1">
      <c r="A269" s="26" t="s">
        <v>270</v>
      </c>
      <c r="B269" s="1" t="s">
        <v>780</v>
      </c>
      <c r="C269" s="1" t="s">
        <v>792</v>
      </c>
      <c r="D269" s="1"/>
      <c r="E269" s="1" t="s">
        <v>271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7"/>
      <c r="W269" s="27"/>
      <c r="X269" s="27"/>
      <c r="Y269" s="27"/>
      <c r="Z269" s="26" t="s">
        <v>270</v>
      </c>
      <c r="AA269" s="28">
        <v>12.8</v>
      </c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6" t="s">
        <v>270</v>
      </c>
    </row>
    <row r="270" spans="1:52" ht="68.25" customHeight="1">
      <c r="A270" s="26" t="s">
        <v>272</v>
      </c>
      <c r="B270" s="1" t="s">
        <v>780</v>
      </c>
      <c r="C270" s="1" t="s">
        <v>792</v>
      </c>
      <c r="D270" s="1"/>
      <c r="E270" s="1" t="s">
        <v>273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7"/>
      <c r="W270" s="27"/>
      <c r="X270" s="27"/>
      <c r="Y270" s="27"/>
      <c r="Z270" s="26" t="s">
        <v>272</v>
      </c>
      <c r="AA270" s="28">
        <v>12.8</v>
      </c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6" t="s">
        <v>272</v>
      </c>
    </row>
    <row r="271" spans="1:52" ht="51" customHeight="1">
      <c r="A271" s="26" t="s">
        <v>175</v>
      </c>
      <c r="B271" s="1" t="s">
        <v>780</v>
      </c>
      <c r="C271" s="1" t="s">
        <v>792</v>
      </c>
      <c r="D271" s="1"/>
      <c r="E271" s="1" t="s">
        <v>273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 t="s">
        <v>176</v>
      </c>
      <c r="U271" s="1"/>
      <c r="V271" s="27"/>
      <c r="W271" s="27"/>
      <c r="X271" s="27"/>
      <c r="Y271" s="27"/>
      <c r="Z271" s="26" t="s">
        <v>175</v>
      </c>
      <c r="AA271" s="28">
        <v>12.8</v>
      </c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6" t="s">
        <v>175</v>
      </c>
    </row>
    <row r="272" spans="1:52" ht="68.25" customHeight="1">
      <c r="A272" s="26" t="s">
        <v>274</v>
      </c>
      <c r="B272" s="1" t="s">
        <v>780</v>
      </c>
      <c r="C272" s="1" t="s">
        <v>792</v>
      </c>
      <c r="D272" s="1"/>
      <c r="E272" s="1" t="s">
        <v>275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7"/>
      <c r="W272" s="27"/>
      <c r="X272" s="27"/>
      <c r="Y272" s="27"/>
      <c r="Z272" s="26" t="s">
        <v>274</v>
      </c>
      <c r="AA272" s="28">
        <v>15</v>
      </c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>
        <v>10</v>
      </c>
      <c r="AQ272" s="28"/>
      <c r="AR272" s="28"/>
      <c r="AS272" s="28"/>
      <c r="AT272" s="28"/>
      <c r="AU272" s="28">
        <v>10</v>
      </c>
      <c r="AV272" s="28"/>
      <c r="AW272" s="28"/>
      <c r="AX272" s="28"/>
      <c r="AY272" s="28"/>
      <c r="AZ272" s="26" t="s">
        <v>274</v>
      </c>
    </row>
    <row r="273" spans="1:52" ht="85.5" customHeight="1">
      <c r="A273" s="26" t="s">
        <v>276</v>
      </c>
      <c r="B273" s="1" t="s">
        <v>780</v>
      </c>
      <c r="C273" s="1" t="s">
        <v>792</v>
      </c>
      <c r="D273" s="1"/>
      <c r="E273" s="1" t="s">
        <v>277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7"/>
      <c r="W273" s="27"/>
      <c r="X273" s="27"/>
      <c r="Y273" s="27"/>
      <c r="Z273" s="26" t="s">
        <v>276</v>
      </c>
      <c r="AA273" s="28">
        <v>15</v>
      </c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>
        <v>10</v>
      </c>
      <c r="AQ273" s="28"/>
      <c r="AR273" s="28"/>
      <c r="AS273" s="28"/>
      <c r="AT273" s="28"/>
      <c r="AU273" s="28">
        <v>10</v>
      </c>
      <c r="AV273" s="28"/>
      <c r="AW273" s="28"/>
      <c r="AX273" s="28"/>
      <c r="AY273" s="28"/>
      <c r="AZ273" s="26" t="s">
        <v>276</v>
      </c>
    </row>
    <row r="274" spans="1:52" ht="51" customHeight="1">
      <c r="A274" s="26" t="s">
        <v>175</v>
      </c>
      <c r="B274" s="1" t="s">
        <v>780</v>
      </c>
      <c r="C274" s="1" t="s">
        <v>792</v>
      </c>
      <c r="D274" s="1"/>
      <c r="E274" s="1" t="s">
        <v>277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 t="s">
        <v>176</v>
      </c>
      <c r="U274" s="1"/>
      <c r="V274" s="27"/>
      <c r="W274" s="27"/>
      <c r="X274" s="27"/>
      <c r="Y274" s="27"/>
      <c r="Z274" s="26" t="s">
        <v>175</v>
      </c>
      <c r="AA274" s="28">
        <v>15</v>
      </c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>
        <v>10</v>
      </c>
      <c r="AQ274" s="28"/>
      <c r="AR274" s="28"/>
      <c r="AS274" s="28"/>
      <c r="AT274" s="28"/>
      <c r="AU274" s="28">
        <v>10</v>
      </c>
      <c r="AV274" s="28"/>
      <c r="AW274" s="28"/>
      <c r="AX274" s="28"/>
      <c r="AY274" s="28"/>
      <c r="AZ274" s="26" t="s">
        <v>175</v>
      </c>
    </row>
    <row r="275" spans="1:52" ht="102" customHeight="1">
      <c r="A275" s="26" t="s">
        <v>278</v>
      </c>
      <c r="B275" s="1" t="s">
        <v>780</v>
      </c>
      <c r="C275" s="1" t="s">
        <v>792</v>
      </c>
      <c r="D275" s="1"/>
      <c r="E275" s="1" t="s">
        <v>279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7"/>
      <c r="W275" s="27"/>
      <c r="X275" s="27"/>
      <c r="Y275" s="27"/>
      <c r="Z275" s="26" t="s">
        <v>278</v>
      </c>
      <c r="AA275" s="28">
        <v>582.5</v>
      </c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>
        <v>25</v>
      </c>
      <c r="AQ275" s="28"/>
      <c r="AR275" s="28"/>
      <c r="AS275" s="28"/>
      <c r="AT275" s="28"/>
      <c r="AU275" s="28">
        <v>25</v>
      </c>
      <c r="AV275" s="28"/>
      <c r="AW275" s="28"/>
      <c r="AX275" s="28"/>
      <c r="AY275" s="28"/>
      <c r="AZ275" s="26" t="s">
        <v>278</v>
      </c>
    </row>
    <row r="276" spans="1:52" ht="119.25" customHeight="1">
      <c r="A276" s="26" t="s">
        <v>280</v>
      </c>
      <c r="B276" s="1" t="s">
        <v>780</v>
      </c>
      <c r="C276" s="1" t="s">
        <v>792</v>
      </c>
      <c r="D276" s="1"/>
      <c r="E276" s="1" t="s">
        <v>281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7"/>
      <c r="W276" s="27"/>
      <c r="X276" s="27"/>
      <c r="Y276" s="27"/>
      <c r="Z276" s="26" t="s">
        <v>280</v>
      </c>
      <c r="AA276" s="28">
        <v>32.5</v>
      </c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6" t="s">
        <v>280</v>
      </c>
    </row>
    <row r="277" spans="1:52" ht="51" customHeight="1">
      <c r="A277" s="26" t="s">
        <v>175</v>
      </c>
      <c r="B277" s="1" t="s">
        <v>780</v>
      </c>
      <c r="C277" s="1" t="s">
        <v>792</v>
      </c>
      <c r="D277" s="1"/>
      <c r="E277" s="1" t="s">
        <v>281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 t="s">
        <v>176</v>
      </c>
      <c r="U277" s="1"/>
      <c r="V277" s="27"/>
      <c r="W277" s="27"/>
      <c r="X277" s="27"/>
      <c r="Y277" s="27"/>
      <c r="Z277" s="26" t="s">
        <v>175</v>
      </c>
      <c r="AA277" s="28">
        <v>32.5</v>
      </c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6" t="s">
        <v>175</v>
      </c>
    </row>
    <row r="278" spans="1:52" ht="85.5" customHeight="1">
      <c r="A278" s="26" t="s">
        <v>282</v>
      </c>
      <c r="B278" s="1" t="s">
        <v>780</v>
      </c>
      <c r="C278" s="1" t="s">
        <v>792</v>
      </c>
      <c r="D278" s="1"/>
      <c r="E278" s="1" t="s">
        <v>283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7"/>
      <c r="W278" s="27"/>
      <c r="X278" s="27"/>
      <c r="Y278" s="27"/>
      <c r="Z278" s="26" t="s">
        <v>282</v>
      </c>
      <c r="AA278" s="28">
        <v>550</v>
      </c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>
        <v>25</v>
      </c>
      <c r="AQ278" s="28"/>
      <c r="AR278" s="28"/>
      <c r="AS278" s="28"/>
      <c r="AT278" s="28"/>
      <c r="AU278" s="28">
        <v>25</v>
      </c>
      <c r="AV278" s="28"/>
      <c r="AW278" s="28"/>
      <c r="AX278" s="28"/>
      <c r="AY278" s="28"/>
      <c r="AZ278" s="26" t="s">
        <v>282</v>
      </c>
    </row>
    <row r="279" spans="1:52" ht="51" customHeight="1">
      <c r="A279" s="26" t="s">
        <v>175</v>
      </c>
      <c r="B279" s="1" t="s">
        <v>780</v>
      </c>
      <c r="C279" s="1" t="s">
        <v>792</v>
      </c>
      <c r="D279" s="1"/>
      <c r="E279" s="1" t="s">
        <v>283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 t="s">
        <v>176</v>
      </c>
      <c r="U279" s="1"/>
      <c r="V279" s="27"/>
      <c r="W279" s="27"/>
      <c r="X279" s="27"/>
      <c r="Y279" s="27"/>
      <c r="Z279" s="26" t="s">
        <v>175</v>
      </c>
      <c r="AA279" s="28">
        <v>550</v>
      </c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>
        <v>25</v>
      </c>
      <c r="AQ279" s="28"/>
      <c r="AR279" s="28"/>
      <c r="AS279" s="28"/>
      <c r="AT279" s="28"/>
      <c r="AU279" s="28">
        <v>25</v>
      </c>
      <c r="AV279" s="28"/>
      <c r="AW279" s="28"/>
      <c r="AX279" s="28"/>
      <c r="AY279" s="28"/>
      <c r="AZ279" s="26" t="s">
        <v>175</v>
      </c>
    </row>
    <row r="280" spans="1:52" ht="119.25" customHeight="1">
      <c r="A280" s="26" t="s">
        <v>284</v>
      </c>
      <c r="B280" s="1" t="s">
        <v>780</v>
      </c>
      <c r="C280" s="1" t="s">
        <v>792</v>
      </c>
      <c r="D280" s="1"/>
      <c r="E280" s="1" t="s">
        <v>285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7"/>
      <c r="W280" s="27"/>
      <c r="X280" s="27"/>
      <c r="Y280" s="27"/>
      <c r="Z280" s="26" t="s">
        <v>284</v>
      </c>
      <c r="AA280" s="28">
        <v>78.74</v>
      </c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6" t="s">
        <v>284</v>
      </c>
    </row>
    <row r="281" spans="1:52" ht="51" customHeight="1">
      <c r="A281" s="26" t="s">
        <v>286</v>
      </c>
      <c r="B281" s="1" t="s">
        <v>780</v>
      </c>
      <c r="C281" s="1" t="s">
        <v>792</v>
      </c>
      <c r="D281" s="1"/>
      <c r="E281" s="1" t="s">
        <v>287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7"/>
      <c r="W281" s="27"/>
      <c r="X281" s="27"/>
      <c r="Y281" s="27"/>
      <c r="Z281" s="26" t="s">
        <v>286</v>
      </c>
      <c r="AA281" s="28">
        <v>78.74</v>
      </c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6" t="s">
        <v>286</v>
      </c>
    </row>
    <row r="282" spans="1:52" ht="51" customHeight="1">
      <c r="A282" s="26" t="s">
        <v>175</v>
      </c>
      <c r="B282" s="1" t="s">
        <v>780</v>
      </c>
      <c r="C282" s="1" t="s">
        <v>792</v>
      </c>
      <c r="D282" s="1"/>
      <c r="E282" s="1" t="s">
        <v>287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 t="s">
        <v>176</v>
      </c>
      <c r="U282" s="1"/>
      <c r="V282" s="27"/>
      <c r="W282" s="27"/>
      <c r="X282" s="27"/>
      <c r="Y282" s="27"/>
      <c r="Z282" s="26" t="s">
        <v>175</v>
      </c>
      <c r="AA282" s="28">
        <v>78.74</v>
      </c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6" t="s">
        <v>175</v>
      </c>
    </row>
    <row r="283" spans="1:52" ht="85.5" customHeight="1">
      <c r="A283" s="26" t="s">
        <v>288</v>
      </c>
      <c r="B283" s="1" t="s">
        <v>780</v>
      </c>
      <c r="C283" s="1" t="s">
        <v>792</v>
      </c>
      <c r="D283" s="1"/>
      <c r="E283" s="1" t="s">
        <v>289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7"/>
      <c r="W283" s="27"/>
      <c r="X283" s="27"/>
      <c r="Y283" s="27"/>
      <c r="Z283" s="26" t="s">
        <v>288</v>
      </c>
      <c r="AA283" s="28">
        <v>30</v>
      </c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6" t="s">
        <v>288</v>
      </c>
    </row>
    <row r="284" spans="1:52" ht="68.25" customHeight="1">
      <c r="A284" s="26" t="s">
        <v>290</v>
      </c>
      <c r="B284" s="1" t="s">
        <v>780</v>
      </c>
      <c r="C284" s="1" t="s">
        <v>792</v>
      </c>
      <c r="D284" s="1"/>
      <c r="E284" s="1" t="s">
        <v>291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7"/>
      <c r="W284" s="27"/>
      <c r="X284" s="27"/>
      <c r="Y284" s="27"/>
      <c r="Z284" s="26" t="s">
        <v>290</v>
      </c>
      <c r="AA284" s="28">
        <v>30</v>
      </c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6" t="s">
        <v>290</v>
      </c>
    </row>
    <row r="285" spans="1:52" ht="51" customHeight="1">
      <c r="A285" s="26" t="s">
        <v>175</v>
      </c>
      <c r="B285" s="1" t="s">
        <v>780</v>
      </c>
      <c r="C285" s="1" t="s">
        <v>792</v>
      </c>
      <c r="D285" s="1"/>
      <c r="E285" s="1" t="s">
        <v>291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 t="s">
        <v>176</v>
      </c>
      <c r="U285" s="1"/>
      <c r="V285" s="27"/>
      <c r="W285" s="27"/>
      <c r="X285" s="27"/>
      <c r="Y285" s="27"/>
      <c r="Z285" s="26" t="s">
        <v>175</v>
      </c>
      <c r="AA285" s="28">
        <v>30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6" t="s">
        <v>175</v>
      </c>
    </row>
    <row r="286" spans="1:52" ht="68.25" customHeight="1">
      <c r="A286" s="26" t="s">
        <v>302</v>
      </c>
      <c r="B286" s="1" t="s">
        <v>780</v>
      </c>
      <c r="C286" s="1" t="s">
        <v>792</v>
      </c>
      <c r="D286" s="1"/>
      <c r="E286" s="1" t="s">
        <v>303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7"/>
      <c r="W286" s="27"/>
      <c r="X286" s="27"/>
      <c r="Y286" s="27"/>
      <c r="Z286" s="26" t="s">
        <v>302</v>
      </c>
      <c r="AA286" s="28">
        <v>3150.5</v>
      </c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>
        <v>3032.1</v>
      </c>
      <c r="AQ286" s="28"/>
      <c r="AR286" s="28"/>
      <c r="AS286" s="28"/>
      <c r="AT286" s="28"/>
      <c r="AU286" s="28">
        <v>3032.1</v>
      </c>
      <c r="AV286" s="28"/>
      <c r="AW286" s="28"/>
      <c r="AX286" s="28"/>
      <c r="AY286" s="28"/>
      <c r="AZ286" s="26" t="s">
        <v>302</v>
      </c>
    </row>
    <row r="287" spans="1:52" ht="68.25" customHeight="1">
      <c r="A287" s="26" t="s">
        <v>304</v>
      </c>
      <c r="B287" s="1" t="s">
        <v>780</v>
      </c>
      <c r="C287" s="1" t="s">
        <v>792</v>
      </c>
      <c r="D287" s="1"/>
      <c r="E287" s="1" t="s">
        <v>305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7"/>
      <c r="W287" s="27"/>
      <c r="X287" s="27"/>
      <c r="Y287" s="27"/>
      <c r="Z287" s="26" t="s">
        <v>304</v>
      </c>
      <c r="AA287" s="28">
        <v>3150.5</v>
      </c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>
        <v>3032.1</v>
      </c>
      <c r="AQ287" s="28"/>
      <c r="AR287" s="28"/>
      <c r="AS287" s="28"/>
      <c r="AT287" s="28"/>
      <c r="AU287" s="28">
        <v>3032.1</v>
      </c>
      <c r="AV287" s="28"/>
      <c r="AW287" s="28"/>
      <c r="AX287" s="28"/>
      <c r="AY287" s="28"/>
      <c r="AZ287" s="26" t="s">
        <v>304</v>
      </c>
    </row>
    <row r="288" spans="1:52" ht="51" customHeight="1">
      <c r="A288" s="26" t="s">
        <v>306</v>
      </c>
      <c r="B288" s="1" t="s">
        <v>780</v>
      </c>
      <c r="C288" s="1" t="s">
        <v>792</v>
      </c>
      <c r="D288" s="1"/>
      <c r="E288" s="1" t="s">
        <v>307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7"/>
      <c r="W288" s="27"/>
      <c r="X288" s="27"/>
      <c r="Y288" s="27"/>
      <c r="Z288" s="26" t="s">
        <v>306</v>
      </c>
      <c r="AA288" s="28">
        <v>3150.5</v>
      </c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>
        <v>3032.1</v>
      </c>
      <c r="AQ288" s="28"/>
      <c r="AR288" s="28"/>
      <c r="AS288" s="28"/>
      <c r="AT288" s="28"/>
      <c r="AU288" s="28">
        <v>3032.1</v>
      </c>
      <c r="AV288" s="28"/>
      <c r="AW288" s="28"/>
      <c r="AX288" s="28"/>
      <c r="AY288" s="28"/>
      <c r="AZ288" s="26" t="s">
        <v>306</v>
      </c>
    </row>
    <row r="289" spans="1:52" ht="136.5" customHeight="1">
      <c r="A289" s="26" t="s">
        <v>187</v>
      </c>
      <c r="B289" s="1" t="s">
        <v>780</v>
      </c>
      <c r="C289" s="1" t="s">
        <v>792</v>
      </c>
      <c r="D289" s="1"/>
      <c r="E289" s="1" t="s">
        <v>307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 t="s">
        <v>188</v>
      </c>
      <c r="U289" s="1"/>
      <c r="V289" s="27"/>
      <c r="W289" s="27"/>
      <c r="X289" s="27"/>
      <c r="Y289" s="27"/>
      <c r="Z289" s="26" t="s">
        <v>187</v>
      </c>
      <c r="AA289" s="28">
        <v>2877.1</v>
      </c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>
        <v>2877.1</v>
      </c>
      <c r="AQ289" s="28"/>
      <c r="AR289" s="28"/>
      <c r="AS289" s="28"/>
      <c r="AT289" s="28"/>
      <c r="AU289" s="28">
        <v>2877.1</v>
      </c>
      <c r="AV289" s="28"/>
      <c r="AW289" s="28"/>
      <c r="AX289" s="28"/>
      <c r="AY289" s="28"/>
      <c r="AZ289" s="26" t="s">
        <v>187</v>
      </c>
    </row>
    <row r="290" spans="1:52" ht="51" customHeight="1">
      <c r="A290" s="26" t="s">
        <v>175</v>
      </c>
      <c r="B290" s="1" t="s">
        <v>780</v>
      </c>
      <c r="C290" s="1" t="s">
        <v>792</v>
      </c>
      <c r="D290" s="1"/>
      <c r="E290" s="1" t="s">
        <v>307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 t="s">
        <v>176</v>
      </c>
      <c r="U290" s="1"/>
      <c r="V290" s="27"/>
      <c r="W290" s="27"/>
      <c r="X290" s="27"/>
      <c r="Y290" s="27"/>
      <c r="Z290" s="26" t="s">
        <v>175</v>
      </c>
      <c r="AA290" s="28">
        <v>273.4</v>
      </c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>
        <v>155</v>
      </c>
      <c r="AQ290" s="28"/>
      <c r="AR290" s="28"/>
      <c r="AS290" s="28"/>
      <c r="AT290" s="28"/>
      <c r="AU290" s="28">
        <v>155</v>
      </c>
      <c r="AV290" s="28"/>
      <c r="AW290" s="28"/>
      <c r="AX290" s="28"/>
      <c r="AY290" s="28"/>
      <c r="AZ290" s="26" t="s">
        <v>175</v>
      </c>
    </row>
    <row r="291" spans="1:52" ht="51" customHeight="1">
      <c r="A291" s="26" t="s">
        <v>695</v>
      </c>
      <c r="B291" s="1" t="s">
        <v>780</v>
      </c>
      <c r="C291" s="1" t="s">
        <v>792</v>
      </c>
      <c r="D291" s="1"/>
      <c r="E291" s="1" t="s">
        <v>696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7"/>
      <c r="W291" s="27"/>
      <c r="X291" s="27"/>
      <c r="Y291" s="27"/>
      <c r="Z291" s="26" t="s">
        <v>695</v>
      </c>
      <c r="AA291" s="28">
        <v>57.95</v>
      </c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6" t="s">
        <v>695</v>
      </c>
    </row>
    <row r="292" spans="1:52" ht="102" customHeight="1">
      <c r="A292" s="26" t="s">
        <v>707</v>
      </c>
      <c r="B292" s="1" t="s">
        <v>780</v>
      </c>
      <c r="C292" s="1" t="s">
        <v>792</v>
      </c>
      <c r="D292" s="1"/>
      <c r="E292" s="1" t="s">
        <v>708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7"/>
      <c r="W292" s="27"/>
      <c r="X292" s="27"/>
      <c r="Y292" s="27"/>
      <c r="Z292" s="26" t="s">
        <v>707</v>
      </c>
      <c r="AA292" s="28">
        <v>57.95</v>
      </c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6" t="s">
        <v>707</v>
      </c>
    </row>
    <row r="293" spans="1:52" ht="51" customHeight="1">
      <c r="A293" s="26" t="s">
        <v>175</v>
      </c>
      <c r="B293" s="1" t="s">
        <v>780</v>
      </c>
      <c r="C293" s="1" t="s">
        <v>792</v>
      </c>
      <c r="D293" s="1"/>
      <c r="E293" s="1" t="s">
        <v>708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 t="s">
        <v>176</v>
      </c>
      <c r="U293" s="1"/>
      <c r="V293" s="27"/>
      <c r="W293" s="27"/>
      <c r="X293" s="27"/>
      <c r="Y293" s="27"/>
      <c r="Z293" s="26" t="s">
        <v>175</v>
      </c>
      <c r="AA293" s="28">
        <v>57.95</v>
      </c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6" t="s">
        <v>175</v>
      </c>
    </row>
    <row r="294" spans="1:52" ht="33.75" customHeight="1">
      <c r="A294" s="26" t="s">
        <v>793</v>
      </c>
      <c r="B294" s="1" t="s">
        <v>780</v>
      </c>
      <c r="C294" s="1" t="s">
        <v>794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7"/>
      <c r="W294" s="27"/>
      <c r="X294" s="27"/>
      <c r="Y294" s="27"/>
      <c r="Z294" s="26" t="s">
        <v>793</v>
      </c>
      <c r="AA294" s="28">
        <v>9745.66</v>
      </c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>
        <v>9656.4</v>
      </c>
      <c r="AQ294" s="28"/>
      <c r="AR294" s="28"/>
      <c r="AS294" s="28"/>
      <c r="AT294" s="28"/>
      <c r="AU294" s="28">
        <v>9656.4</v>
      </c>
      <c r="AV294" s="28"/>
      <c r="AW294" s="28"/>
      <c r="AX294" s="28"/>
      <c r="AY294" s="28"/>
      <c r="AZ294" s="26" t="s">
        <v>793</v>
      </c>
    </row>
    <row r="295" spans="1:52" ht="68.25" customHeight="1">
      <c r="A295" s="26" t="s">
        <v>238</v>
      </c>
      <c r="B295" s="1" t="s">
        <v>780</v>
      </c>
      <c r="C295" s="1" t="s">
        <v>794</v>
      </c>
      <c r="D295" s="1"/>
      <c r="E295" s="1" t="s">
        <v>239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7"/>
      <c r="W295" s="27"/>
      <c r="X295" s="27"/>
      <c r="Y295" s="27"/>
      <c r="Z295" s="26" t="s">
        <v>238</v>
      </c>
      <c r="AA295" s="28">
        <v>9745.66</v>
      </c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>
        <v>9656.4</v>
      </c>
      <c r="AQ295" s="28"/>
      <c r="AR295" s="28"/>
      <c r="AS295" s="28"/>
      <c r="AT295" s="28"/>
      <c r="AU295" s="28">
        <v>9656.4</v>
      </c>
      <c r="AV295" s="28"/>
      <c r="AW295" s="28"/>
      <c r="AX295" s="28"/>
      <c r="AY295" s="28"/>
      <c r="AZ295" s="26" t="s">
        <v>238</v>
      </c>
    </row>
    <row r="296" spans="1:52" ht="51" customHeight="1">
      <c r="A296" s="26" t="s">
        <v>292</v>
      </c>
      <c r="B296" s="1" t="s">
        <v>780</v>
      </c>
      <c r="C296" s="1" t="s">
        <v>794</v>
      </c>
      <c r="D296" s="1"/>
      <c r="E296" s="1" t="s">
        <v>293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7"/>
      <c r="W296" s="27"/>
      <c r="X296" s="27"/>
      <c r="Y296" s="27"/>
      <c r="Z296" s="26" t="s">
        <v>292</v>
      </c>
      <c r="AA296" s="28">
        <v>9745.66</v>
      </c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>
        <v>9656.4</v>
      </c>
      <c r="AQ296" s="28"/>
      <c r="AR296" s="28"/>
      <c r="AS296" s="28"/>
      <c r="AT296" s="28"/>
      <c r="AU296" s="28">
        <v>9656.4</v>
      </c>
      <c r="AV296" s="28"/>
      <c r="AW296" s="28"/>
      <c r="AX296" s="28"/>
      <c r="AY296" s="28"/>
      <c r="AZ296" s="26" t="s">
        <v>292</v>
      </c>
    </row>
    <row r="297" spans="1:52" ht="68.25" customHeight="1">
      <c r="A297" s="26" t="s">
        <v>294</v>
      </c>
      <c r="B297" s="1" t="s">
        <v>780</v>
      </c>
      <c r="C297" s="1" t="s">
        <v>794</v>
      </c>
      <c r="D297" s="1"/>
      <c r="E297" s="1" t="s">
        <v>295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7"/>
      <c r="W297" s="27"/>
      <c r="X297" s="27"/>
      <c r="Y297" s="27"/>
      <c r="Z297" s="26" t="s">
        <v>294</v>
      </c>
      <c r="AA297" s="28">
        <v>9745.66</v>
      </c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>
        <v>9656.4</v>
      </c>
      <c r="AQ297" s="28"/>
      <c r="AR297" s="28"/>
      <c r="AS297" s="28"/>
      <c r="AT297" s="28"/>
      <c r="AU297" s="28">
        <v>9656.4</v>
      </c>
      <c r="AV297" s="28"/>
      <c r="AW297" s="28"/>
      <c r="AX297" s="28"/>
      <c r="AY297" s="28"/>
      <c r="AZ297" s="26" t="s">
        <v>294</v>
      </c>
    </row>
    <row r="298" spans="1:52" ht="51" customHeight="1">
      <c r="A298" s="26" t="s">
        <v>296</v>
      </c>
      <c r="B298" s="1" t="s">
        <v>780</v>
      </c>
      <c r="C298" s="1" t="s">
        <v>794</v>
      </c>
      <c r="D298" s="1"/>
      <c r="E298" s="1" t="s">
        <v>297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7"/>
      <c r="W298" s="27"/>
      <c r="X298" s="27"/>
      <c r="Y298" s="27"/>
      <c r="Z298" s="26" t="s">
        <v>296</v>
      </c>
      <c r="AA298" s="28">
        <v>9665.66</v>
      </c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>
        <v>9576.4</v>
      </c>
      <c r="AQ298" s="28"/>
      <c r="AR298" s="28"/>
      <c r="AS298" s="28"/>
      <c r="AT298" s="28"/>
      <c r="AU298" s="28">
        <v>9576.4</v>
      </c>
      <c r="AV298" s="28"/>
      <c r="AW298" s="28"/>
      <c r="AX298" s="28"/>
      <c r="AY298" s="28"/>
      <c r="AZ298" s="26" t="s">
        <v>296</v>
      </c>
    </row>
    <row r="299" spans="1:52" ht="136.5" customHeight="1">
      <c r="A299" s="26" t="s">
        <v>187</v>
      </c>
      <c r="B299" s="1" t="s">
        <v>780</v>
      </c>
      <c r="C299" s="1" t="s">
        <v>794</v>
      </c>
      <c r="D299" s="1"/>
      <c r="E299" s="1" t="s">
        <v>297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 t="s">
        <v>188</v>
      </c>
      <c r="U299" s="1"/>
      <c r="V299" s="27"/>
      <c r="W299" s="27"/>
      <c r="X299" s="27"/>
      <c r="Y299" s="27"/>
      <c r="Z299" s="26" t="s">
        <v>187</v>
      </c>
      <c r="AA299" s="28">
        <v>7815</v>
      </c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>
        <v>7815</v>
      </c>
      <c r="AQ299" s="28"/>
      <c r="AR299" s="28"/>
      <c r="AS299" s="28"/>
      <c r="AT299" s="28"/>
      <c r="AU299" s="28">
        <v>7815</v>
      </c>
      <c r="AV299" s="28"/>
      <c r="AW299" s="28"/>
      <c r="AX299" s="28"/>
      <c r="AY299" s="28"/>
      <c r="AZ299" s="26" t="s">
        <v>187</v>
      </c>
    </row>
    <row r="300" spans="1:52" ht="51" customHeight="1">
      <c r="A300" s="26" t="s">
        <v>175</v>
      </c>
      <c r="B300" s="1" t="s">
        <v>780</v>
      </c>
      <c r="C300" s="1" t="s">
        <v>794</v>
      </c>
      <c r="D300" s="1"/>
      <c r="E300" s="1" t="s">
        <v>297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 t="s">
        <v>176</v>
      </c>
      <c r="U300" s="1"/>
      <c r="V300" s="27"/>
      <c r="W300" s="27"/>
      <c r="X300" s="27"/>
      <c r="Y300" s="27"/>
      <c r="Z300" s="26" t="s">
        <v>175</v>
      </c>
      <c r="AA300" s="28">
        <v>1740.06</v>
      </c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>
        <v>1700.8</v>
      </c>
      <c r="AQ300" s="28"/>
      <c r="AR300" s="28"/>
      <c r="AS300" s="28"/>
      <c r="AT300" s="28"/>
      <c r="AU300" s="28">
        <v>1700.8</v>
      </c>
      <c r="AV300" s="28"/>
      <c r="AW300" s="28"/>
      <c r="AX300" s="28"/>
      <c r="AY300" s="28"/>
      <c r="AZ300" s="26" t="s">
        <v>175</v>
      </c>
    </row>
    <row r="301" spans="1:52" ht="68.25" customHeight="1">
      <c r="A301" s="26" t="s">
        <v>49</v>
      </c>
      <c r="B301" s="1" t="s">
        <v>780</v>
      </c>
      <c r="C301" s="1" t="s">
        <v>794</v>
      </c>
      <c r="D301" s="1"/>
      <c r="E301" s="1" t="s">
        <v>297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 t="s">
        <v>50</v>
      </c>
      <c r="U301" s="1"/>
      <c r="V301" s="27"/>
      <c r="W301" s="27"/>
      <c r="X301" s="27"/>
      <c r="Y301" s="27"/>
      <c r="Z301" s="26" t="s">
        <v>49</v>
      </c>
      <c r="AA301" s="28">
        <v>50</v>
      </c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6" t="s">
        <v>49</v>
      </c>
    </row>
    <row r="302" spans="1:52" ht="33.75" customHeight="1">
      <c r="A302" s="26" t="s">
        <v>107</v>
      </c>
      <c r="B302" s="1" t="s">
        <v>780</v>
      </c>
      <c r="C302" s="1" t="s">
        <v>794</v>
      </c>
      <c r="D302" s="1"/>
      <c r="E302" s="1" t="s">
        <v>297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 t="s">
        <v>108</v>
      </c>
      <c r="U302" s="1"/>
      <c r="V302" s="27"/>
      <c r="W302" s="27"/>
      <c r="X302" s="27"/>
      <c r="Y302" s="27"/>
      <c r="Z302" s="26" t="s">
        <v>107</v>
      </c>
      <c r="AA302" s="28">
        <v>60.6</v>
      </c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>
        <v>60.6</v>
      </c>
      <c r="AQ302" s="28"/>
      <c r="AR302" s="28"/>
      <c r="AS302" s="28"/>
      <c r="AT302" s="28"/>
      <c r="AU302" s="28">
        <v>60.6</v>
      </c>
      <c r="AV302" s="28"/>
      <c r="AW302" s="28"/>
      <c r="AX302" s="28"/>
      <c r="AY302" s="28"/>
      <c r="AZ302" s="26" t="s">
        <v>107</v>
      </c>
    </row>
    <row r="303" spans="1:52" ht="102" customHeight="1">
      <c r="A303" s="26" t="s">
        <v>298</v>
      </c>
      <c r="B303" s="1" t="s">
        <v>780</v>
      </c>
      <c r="C303" s="1" t="s">
        <v>794</v>
      </c>
      <c r="D303" s="1"/>
      <c r="E303" s="1" t="s">
        <v>299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7"/>
      <c r="W303" s="27"/>
      <c r="X303" s="27"/>
      <c r="Y303" s="27"/>
      <c r="Z303" s="26" t="s">
        <v>298</v>
      </c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>
        <v>50</v>
      </c>
      <c r="AQ303" s="28"/>
      <c r="AR303" s="28"/>
      <c r="AS303" s="28"/>
      <c r="AT303" s="28"/>
      <c r="AU303" s="28">
        <v>50</v>
      </c>
      <c r="AV303" s="28"/>
      <c r="AW303" s="28"/>
      <c r="AX303" s="28"/>
      <c r="AY303" s="28"/>
      <c r="AZ303" s="26" t="s">
        <v>298</v>
      </c>
    </row>
    <row r="304" spans="1:52" ht="51" customHeight="1">
      <c r="A304" s="26" t="s">
        <v>175</v>
      </c>
      <c r="B304" s="1" t="s">
        <v>780</v>
      </c>
      <c r="C304" s="1" t="s">
        <v>794</v>
      </c>
      <c r="D304" s="1"/>
      <c r="E304" s="1" t="s">
        <v>299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 t="s">
        <v>176</v>
      </c>
      <c r="U304" s="1"/>
      <c r="V304" s="27"/>
      <c r="W304" s="27"/>
      <c r="X304" s="27"/>
      <c r="Y304" s="27"/>
      <c r="Z304" s="26" t="s">
        <v>175</v>
      </c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>
        <v>50</v>
      </c>
      <c r="AQ304" s="28"/>
      <c r="AR304" s="28"/>
      <c r="AS304" s="28"/>
      <c r="AT304" s="28"/>
      <c r="AU304" s="28">
        <v>50</v>
      </c>
      <c r="AV304" s="28"/>
      <c r="AW304" s="28"/>
      <c r="AX304" s="28"/>
      <c r="AY304" s="28"/>
      <c r="AZ304" s="26" t="s">
        <v>175</v>
      </c>
    </row>
    <row r="305" spans="1:52" ht="119.25" customHeight="1">
      <c r="A305" s="26" t="s">
        <v>300</v>
      </c>
      <c r="B305" s="1" t="s">
        <v>780</v>
      </c>
      <c r="C305" s="1" t="s">
        <v>794</v>
      </c>
      <c r="D305" s="1"/>
      <c r="E305" s="1" t="s">
        <v>301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7"/>
      <c r="W305" s="27"/>
      <c r="X305" s="27"/>
      <c r="Y305" s="27"/>
      <c r="Z305" s="26" t="s">
        <v>300</v>
      </c>
      <c r="AA305" s="28">
        <v>30</v>
      </c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>
        <v>30</v>
      </c>
      <c r="AQ305" s="28"/>
      <c r="AR305" s="28"/>
      <c r="AS305" s="28"/>
      <c r="AT305" s="28"/>
      <c r="AU305" s="28">
        <v>30</v>
      </c>
      <c r="AV305" s="28"/>
      <c r="AW305" s="28"/>
      <c r="AX305" s="28"/>
      <c r="AY305" s="28"/>
      <c r="AZ305" s="26" t="s">
        <v>300</v>
      </c>
    </row>
    <row r="306" spans="1:52" ht="51" customHeight="1">
      <c r="A306" s="26" t="s">
        <v>175</v>
      </c>
      <c r="B306" s="1" t="s">
        <v>780</v>
      </c>
      <c r="C306" s="1" t="s">
        <v>794</v>
      </c>
      <c r="D306" s="1"/>
      <c r="E306" s="1" t="s">
        <v>301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 t="s">
        <v>176</v>
      </c>
      <c r="U306" s="1"/>
      <c r="V306" s="27"/>
      <c r="W306" s="27"/>
      <c r="X306" s="27"/>
      <c r="Y306" s="27"/>
      <c r="Z306" s="26" t="s">
        <v>175</v>
      </c>
      <c r="AA306" s="28">
        <v>30</v>
      </c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>
        <v>30</v>
      </c>
      <c r="AQ306" s="28"/>
      <c r="AR306" s="28"/>
      <c r="AS306" s="28"/>
      <c r="AT306" s="28"/>
      <c r="AU306" s="28">
        <v>30</v>
      </c>
      <c r="AV306" s="28"/>
      <c r="AW306" s="28"/>
      <c r="AX306" s="28"/>
      <c r="AY306" s="28"/>
      <c r="AZ306" s="26" t="s">
        <v>175</v>
      </c>
    </row>
    <row r="307" spans="1:52" ht="51" customHeight="1">
      <c r="A307" s="26" t="s">
        <v>863</v>
      </c>
      <c r="B307" s="1" t="s">
        <v>780</v>
      </c>
      <c r="C307" s="1" t="s">
        <v>794</v>
      </c>
      <c r="D307" s="1"/>
      <c r="E307" s="1" t="s">
        <v>864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7"/>
      <c r="W307" s="27"/>
      <c r="X307" s="27"/>
      <c r="Y307" s="27"/>
      <c r="Z307" s="26" t="s">
        <v>863</v>
      </c>
      <c r="AA307" s="28">
        <v>50</v>
      </c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6" t="s">
        <v>863</v>
      </c>
    </row>
    <row r="308" spans="1:52" ht="68.25" customHeight="1">
      <c r="A308" s="26" t="s">
        <v>49</v>
      </c>
      <c r="B308" s="1" t="s">
        <v>780</v>
      </c>
      <c r="C308" s="1" t="s">
        <v>794</v>
      </c>
      <c r="D308" s="1"/>
      <c r="E308" s="1" t="s">
        <v>864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 t="s">
        <v>50</v>
      </c>
      <c r="U308" s="1"/>
      <c r="V308" s="27"/>
      <c r="W308" s="27"/>
      <c r="X308" s="27"/>
      <c r="Y308" s="27"/>
      <c r="Z308" s="26" t="s">
        <v>49</v>
      </c>
      <c r="AA308" s="28">
        <v>50</v>
      </c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6" t="s">
        <v>49</v>
      </c>
    </row>
    <row r="309" spans="1:52" ht="51" customHeight="1">
      <c r="A309" s="26" t="s">
        <v>795</v>
      </c>
      <c r="B309" s="1" t="s">
        <v>780</v>
      </c>
      <c r="C309" s="1" t="s">
        <v>796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7"/>
      <c r="W309" s="27"/>
      <c r="X309" s="27"/>
      <c r="Y309" s="27"/>
      <c r="Z309" s="26" t="s">
        <v>795</v>
      </c>
      <c r="AA309" s="28">
        <v>2172.31</v>
      </c>
      <c r="AB309" s="28"/>
      <c r="AC309" s="28">
        <v>2047.95</v>
      </c>
      <c r="AD309" s="28">
        <v>121.36</v>
      </c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>
        <v>99.1</v>
      </c>
      <c r="AQ309" s="28"/>
      <c r="AR309" s="28">
        <v>84.1</v>
      </c>
      <c r="AS309" s="28">
        <v>15</v>
      </c>
      <c r="AT309" s="28"/>
      <c r="AU309" s="28">
        <v>99.1</v>
      </c>
      <c r="AV309" s="28"/>
      <c r="AW309" s="28">
        <v>84.1</v>
      </c>
      <c r="AX309" s="28">
        <v>15</v>
      </c>
      <c r="AY309" s="28"/>
      <c r="AZ309" s="26" t="s">
        <v>795</v>
      </c>
    </row>
    <row r="310" spans="1:52" ht="68.25" customHeight="1">
      <c r="A310" s="26" t="s">
        <v>238</v>
      </c>
      <c r="B310" s="1" t="s">
        <v>780</v>
      </c>
      <c r="C310" s="1" t="s">
        <v>796</v>
      </c>
      <c r="D310" s="1"/>
      <c r="E310" s="1" t="s">
        <v>239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7"/>
      <c r="W310" s="27"/>
      <c r="X310" s="27"/>
      <c r="Y310" s="27"/>
      <c r="Z310" s="26" t="s">
        <v>238</v>
      </c>
      <c r="AA310" s="28">
        <v>2172.31</v>
      </c>
      <c r="AB310" s="28"/>
      <c r="AC310" s="28">
        <v>2047.95</v>
      </c>
      <c r="AD310" s="28">
        <v>121.36</v>
      </c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>
        <v>99.1</v>
      </c>
      <c r="AQ310" s="28"/>
      <c r="AR310" s="28">
        <v>84.1</v>
      </c>
      <c r="AS310" s="28">
        <v>15</v>
      </c>
      <c r="AT310" s="28"/>
      <c r="AU310" s="28">
        <v>99.1</v>
      </c>
      <c r="AV310" s="28"/>
      <c r="AW310" s="28">
        <v>84.1</v>
      </c>
      <c r="AX310" s="28">
        <v>15</v>
      </c>
      <c r="AY310" s="28"/>
      <c r="AZ310" s="26" t="s">
        <v>238</v>
      </c>
    </row>
    <row r="311" spans="1:52" ht="68.25" customHeight="1">
      <c r="A311" s="26" t="s">
        <v>240</v>
      </c>
      <c r="B311" s="1" t="s">
        <v>780</v>
      </c>
      <c r="C311" s="1" t="s">
        <v>796</v>
      </c>
      <c r="D311" s="1"/>
      <c r="E311" s="1" t="s">
        <v>241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7"/>
      <c r="W311" s="27"/>
      <c r="X311" s="27"/>
      <c r="Y311" s="27"/>
      <c r="Z311" s="26" t="s">
        <v>240</v>
      </c>
      <c r="AA311" s="28">
        <v>2172.31</v>
      </c>
      <c r="AB311" s="28"/>
      <c r="AC311" s="28">
        <v>2047.95</v>
      </c>
      <c r="AD311" s="28">
        <v>121.36</v>
      </c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>
        <v>99.1</v>
      </c>
      <c r="AQ311" s="28"/>
      <c r="AR311" s="28">
        <v>84.1</v>
      </c>
      <c r="AS311" s="28">
        <v>15</v>
      </c>
      <c r="AT311" s="28"/>
      <c r="AU311" s="28">
        <v>99.1</v>
      </c>
      <c r="AV311" s="28"/>
      <c r="AW311" s="28">
        <v>84.1</v>
      </c>
      <c r="AX311" s="28">
        <v>15</v>
      </c>
      <c r="AY311" s="28"/>
      <c r="AZ311" s="26" t="s">
        <v>240</v>
      </c>
    </row>
    <row r="312" spans="1:52" ht="85.5" customHeight="1">
      <c r="A312" s="26" t="s">
        <v>242</v>
      </c>
      <c r="B312" s="1" t="s">
        <v>780</v>
      </c>
      <c r="C312" s="1" t="s">
        <v>796</v>
      </c>
      <c r="D312" s="1"/>
      <c r="E312" s="1" t="s">
        <v>243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7"/>
      <c r="W312" s="27"/>
      <c r="X312" s="27"/>
      <c r="Y312" s="27"/>
      <c r="Z312" s="26" t="s">
        <v>242</v>
      </c>
      <c r="AA312" s="28">
        <v>2067.21</v>
      </c>
      <c r="AB312" s="28"/>
      <c r="AC312" s="28">
        <v>1963.85</v>
      </c>
      <c r="AD312" s="28">
        <v>103.36</v>
      </c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6" t="s">
        <v>242</v>
      </c>
    </row>
    <row r="313" spans="1:52" ht="102" customHeight="1">
      <c r="A313" s="26" t="s">
        <v>244</v>
      </c>
      <c r="B313" s="1" t="s">
        <v>780</v>
      </c>
      <c r="C313" s="1" t="s">
        <v>796</v>
      </c>
      <c r="D313" s="1"/>
      <c r="E313" s="1" t="s">
        <v>245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7"/>
      <c r="W313" s="27"/>
      <c r="X313" s="27"/>
      <c r="Y313" s="27"/>
      <c r="Z313" s="26" t="s">
        <v>244</v>
      </c>
      <c r="AA313" s="28">
        <v>2067.21</v>
      </c>
      <c r="AB313" s="28"/>
      <c r="AC313" s="28">
        <v>1963.85</v>
      </c>
      <c r="AD313" s="28">
        <v>103.36</v>
      </c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6" t="s">
        <v>244</v>
      </c>
    </row>
    <row r="314" spans="1:52" ht="51" customHeight="1">
      <c r="A314" s="26" t="s">
        <v>175</v>
      </c>
      <c r="B314" s="1" t="s">
        <v>780</v>
      </c>
      <c r="C314" s="1" t="s">
        <v>796</v>
      </c>
      <c r="D314" s="1"/>
      <c r="E314" s="1" t="s">
        <v>245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 t="s">
        <v>176</v>
      </c>
      <c r="U314" s="1"/>
      <c r="V314" s="27"/>
      <c r="W314" s="27"/>
      <c r="X314" s="27"/>
      <c r="Y314" s="27"/>
      <c r="Z314" s="26" t="s">
        <v>175</v>
      </c>
      <c r="AA314" s="28">
        <v>2067.21</v>
      </c>
      <c r="AB314" s="28"/>
      <c r="AC314" s="28">
        <v>1963.85</v>
      </c>
      <c r="AD314" s="28">
        <v>103.36</v>
      </c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6" t="s">
        <v>175</v>
      </c>
    </row>
    <row r="315" spans="1:52" ht="51" customHeight="1">
      <c r="A315" s="26" t="s">
        <v>246</v>
      </c>
      <c r="B315" s="1" t="s">
        <v>780</v>
      </c>
      <c r="C315" s="1" t="s">
        <v>796</v>
      </c>
      <c r="D315" s="1"/>
      <c r="E315" s="1" t="s">
        <v>247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7"/>
      <c r="W315" s="27"/>
      <c r="X315" s="27"/>
      <c r="Y315" s="27"/>
      <c r="Z315" s="26" t="s">
        <v>246</v>
      </c>
      <c r="AA315" s="28">
        <v>105.1</v>
      </c>
      <c r="AB315" s="28"/>
      <c r="AC315" s="28">
        <v>84.1</v>
      </c>
      <c r="AD315" s="28">
        <v>18</v>
      </c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>
        <v>99.1</v>
      </c>
      <c r="AQ315" s="28"/>
      <c r="AR315" s="28">
        <v>84.1</v>
      </c>
      <c r="AS315" s="28">
        <v>15</v>
      </c>
      <c r="AT315" s="28"/>
      <c r="AU315" s="28">
        <v>99.1</v>
      </c>
      <c r="AV315" s="28"/>
      <c r="AW315" s="28">
        <v>84.1</v>
      </c>
      <c r="AX315" s="28">
        <v>15</v>
      </c>
      <c r="AY315" s="28"/>
      <c r="AZ315" s="26" t="s">
        <v>246</v>
      </c>
    </row>
    <row r="316" spans="1:52" ht="85.5" customHeight="1">
      <c r="A316" s="26" t="s">
        <v>248</v>
      </c>
      <c r="B316" s="1" t="s">
        <v>780</v>
      </c>
      <c r="C316" s="1" t="s">
        <v>796</v>
      </c>
      <c r="D316" s="1"/>
      <c r="E316" s="1" t="s">
        <v>249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7"/>
      <c r="W316" s="27"/>
      <c r="X316" s="27"/>
      <c r="Y316" s="27"/>
      <c r="Z316" s="26" t="s">
        <v>248</v>
      </c>
      <c r="AA316" s="28">
        <v>105.1</v>
      </c>
      <c r="AB316" s="28"/>
      <c r="AC316" s="28">
        <v>84.1</v>
      </c>
      <c r="AD316" s="28">
        <v>18</v>
      </c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>
        <v>99.1</v>
      </c>
      <c r="AQ316" s="28"/>
      <c r="AR316" s="28">
        <v>84.1</v>
      </c>
      <c r="AS316" s="28">
        <v>15</v>
      </c>
      <c r="AT316" s="28"/>
      <c r="AU316" s="28">
        <v>99.1</v>
      </c>
      <c r="AV316" s="28"/>
      <c r="AW316" s="28">
        <v>84.1</v>
      </c>
      <c r="AX316" s="28">
        <v>15</v>
      </c>
      <c r="AY316" s="28"/>
      <c r="AZ316" s="26" t="s">
        <v>248</v>
      </c>
    </row>
    <row r="317" spans="1:52" ht="33.75" customHeight="1">
      <c r="A317" s="26" t="s">
        <v>123</v>
      </c>
      <c r="B317" s="1" t="s">
        <v>780</v>
      </c>
      <c r="C317" s="1" t="s">
        <v>796</v>
      </c>
      <c r="D317" s="1"/>
      <c r="E317" s="1" t="s">
        <v>249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 t="s">
        <v>124</v>
      </c>
      <c r="U317" s="1"/>
      <c r="V317" s="27"/>
      <c r="W317" s="27"/>
      <c r="X317" s="27"/>
      <c r="Y317" s="27"/>
      <c r="Z317" s="26" t="s">
        <v>123</v>
      </c>
      <c r="AA317" s="28">
        <v>105.1</v>
      </c>
      <c r="AB317" s="28"/>
      <c r="AC317" s="28">
        <v>84.1</v>
      </c>
      <c r="AD317" s="28">
        <v>18</v>
      </c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>
        <v>99.1</v>
      </c>
      <c r="AQ317" s="28"/>
      <c r="AR317" s="28">
        <v>84.1</v>
      </c>
      <c r="AS317" s="28">
        <v>15</v>
      </c>
      <c r="AT317" s="28"/>
      <c r="AU317" s="28">
        <v>99.1</v>
      </c>
      <c r="AV317" s="28"/>
      <c r="AW317" s="28">
        <v>84.1</v>
      </c>
      <c r="AX317" s="28">
        <v>15</v>
      </c>
      <c r="AY317" s="28"/>
      <c r="AZ317" s="26" t="s">
        <v>123</v>
      </c>
    </row>
    <row r="318" spans="1:52" ht="16.5" customHeight="1">
      <c r="A318" s="26" t="s">
        <v>743</v>
      </c>
      <c r="B318" s="1" t="s">
        <v>780</v>
      </c>
      <c r="C318" s="1" t="s">
        <v>744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7"/>
      <c r="W318" s="27"/>
      <c r="X318" s="27"/>
      <c r="Y318" s="27"/>
      <c r="Z318" s="26" t="s">
        <v>743</v>
      </c>
      <c r="AA318" s="28">
        <v>16398.15</v>
      </c>
      <c r="AB318" s="28">
        <v>37.8</v>
      </c>
      <c r="AC318" s="28">
        <v>11332.85</v>
      </c>
      <c r="AD318" s="28">
        <v>989.95</v>
      </c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>
        <v>4869.17</v>
      </c>
      <c r="AQ318" s="28">
        <v>12.39</v>
      </c>
      <c r="AR318" s="28">
        <v>499.78</v>
      </c>
      <c r="AS318" s="28">
        <v>300</v>
      </c>
      <c r="AT318" s="28"/>
      <c r="AU318" s="28">
        <v>5619.7</v>
      </c>
      <c r="AV318" s="28"/>
      <c r="AW318" s="28">
        <v>493.6</v>
      </c>
      <c r="AX318" s="28">
        <v>600</v>
      </c>
      <c r="AY318" s="28"/>
      <c r="AZ318" s="26" t="s">
        <v>743</v>
      </c>
    </row>
    <row r="319" spans="1:52" ht="16.5" customHeight="1">
      <c r="A319" s="26" t="s">
        <v>797</v>
      </c>
      <c r="B319" s="1" t="s">
        <v>780</v>
      </c>
      <c r="C319" s="1" t="s">
        <v>798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7"/>
      <c r="W319" s="27"/>
      <c r="X319" s="27"/>
      <c r="Y319" s="27"/>
      <c r="Z319" s="26" t="s">
        <v>797</v>
      </c>
      <c r="AA319" s="28">
        <v>550.27</v>
      </c>
      <c r="AB319" s="28">
        <v>37.8</v>
      </c>
      <c r="AC319" s="28">
        <v>512.47</v>
      </c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>
        <v>512.17</v>
      </c>
      <c r="AQ319" s="28">
        <v>12.39</v>
      </c>
      <c r="AR319" s="28">
        <v>499.78</v>
      </c>
      <c r="AS319" s="28"/>
      <c r="AT319" s="28"/>
      <c r="AU319" s="28">
        <v>493.6</v>
      </c>
      <c r="AV319" s="28"/>
      <c r="AW319" s="28">
        <v>493.6</v>
      </c>
      <c r="AX319" s="28"/>
      <c r="AY319" s="28"/>
      <c r="AZ319" s="26" t="s">
        <v>797</v>
      </c>
    </row>
    <row r="320" spans="1:52" ht="33.75" customHeight="1">
      <c r="A320" s="26" t="s">
        <v>308</v>
      </c>
      <c r="B320" s="1" t="s">
        <v>780</v>
      </c>
      <c r="C320" s="1" t="s">
        <v>798</v>
      </c>
      <c r="D320" s="1"/>
      <c r="E320" s="1" t="s">
        <v>309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7"/>
      <c r="W320" s="27"/>
      <c r="X320" s="27"/>
      <c r="Y320" s="27"/>
      <c r="Z320" s="26" t="s">
        <v>308</v>
      </c>
      <c r="AA320" s="28">
        <v>56.67</v>
      </c>
      <c r="AB320" s="28">
        <v>37.8</v>
      </c>
      <c r="AC320" s="28">
        <v>18.87</v>
      </c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>
        <v>18.57</v>
      </c>
      <c r="AQ320" s="28">
        <v>12.39</v>
      </c>
      <c r="AR320" s="28">
        <v>6.18</v>
      </c>
      <c r="AS320" s="28"/>
      <c r="AT320" s="28"/>
      <c r="AU320" s="28"/>
      <c r="AV320" s="28"/>
      <c r="AW320" s="28"/>
      <c r="AX320" s="28"/>
      <c r="AY320" s="28"/>
      <c r="AZ320" s="26" t="s">
        <v>308</v>
      </c>
    </row>
    <row r="321" spans="1:52" ht="51" customHeight="1">
      <c r="A321" s="26" t="s">
        <v>310</v>
      </c>
      <c r="B321" s="1" t="s">
        <v>780</v>
      </c>
      <c r="C321" s="1" t="s">
        <v>798</v>
      </c>
      <c r="D321" s="1"/>
      <c r="E321" s="1" t="s">
        <v>311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7"/>
      <c r="W321" s="27"/>
      <c r="X321" s="27"/>
      <c r="Y321" s="27"/>
      <c r="Z321" s="26" t="s">
        <v>310</v>
      </c>
      <c r="AA321" s="28">
        <v>56.67</v>
      </c>
      <c r="AB321" s="28">
        <v>37.8</v>
      </c>
      <c r="AC321" s="28">
        <v>18.87</v>
      </c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>
        <v>18.57</v>
      </c>
      <c r="AQ321" s="28">
        <v>12.39</v>
      </c>
      <c r="AR321" s="28">
        <v>6.18</v>
      </c>
      <c r="AS321" s="28"/>
      <c r="AT321" s="28"/>
      <c r="AU321" s="28"/>
      <c r="AV321" s="28"/>
      <c r="AW321" s="28"/>
      <c r="AX321" s="28"/>
      <c r="AY321" s="28"/>
      <c r="AZ321" s="26" t="s">
        <v>310</v>
      </c>
    </row>
    <row r="322" spans="1:52" ht="68.25" customHeight="1">
      <c r="A322" s="26" t="s">
        <v>312</v>
      </c>
      <c r="B322" s="1" t="s">
        <v>780</v>
      </c>
      <c r="C322" s="1" t="s">
        <v>798</v>
      </c>
      <c r="D322" s="1"/>
      <c r="E322" s="1" t="s">
        <v>313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7"/>
      <c r="W322" s="27"/>
      <c r="X322" s="27"/>
      <c r="Y322" s="27"/>
      <c r="Z322" s="26" t="s">
        <v>312</v>
      </c>
      <c r="AA322" s="28">
        <v>56.67</v>
      </c>
      <c r="AB322" s="28">
        <v>37.8</v>
      </c>
      <c r="AC322" s="28">
        <v>18.87</v>
      </c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>
        <v>18.57</v>
      </c>
      <c r="AQ322" s="28">
        <v>12.39</v>
      </c>
      <c r="AR322" s="28">
        <v>6.18</v>
      </c>
      <c r="AS322" s="28"/>
      <c r="AT322" s="28"/>
      <c r="AU322" s="28"/>
      <c r="AV322" s="28"/>
      <c r="AW322" s="28"/>
      <c r="AX322" s="28"/>
      <c r="AY322" s="28"/>
      <c r="AZ322" s="26" t="s">
        <v>312</v>
      </c>
    </row>
    <row r="323" spans="1:52" ht="119.25" customHeight="1">
      <c r="A323" s="26" t="s">
        <v>314</v>
      </c>
      <c r="B323" s="1" t="s">
        <v>780</v>
      </c>
      <c r="C323" s="1" t="s">
        <v>798</v>
      </c>
      <c r="D323" s="1"/>
      <c r="E323" s="1" t="s">
        <v>315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7"/>
      <c r="W323" s="27"/>
      <c r="X323" s="27"/>
      <c r="Y323" s="27"/>
      <c r="Z323" s="26" t="s">
        <v>314</v>
      </c>
      <c r="AA323" s="28">
        <v>4.89</v>
      </c>
      <c r="AB323" s="28"/>
      <c r="AC323" s="28">
        <v>4.89</v>
      </c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>
        <v>1.6</v>
      </c>
      <c r="AQ323" s="28"/>
      <c r="AR323" s="28">
        <v>1.6</v>
      </c>
      <c r="AS323" s="28"/>
      <c r="AT323" s="28"/>
      <c r="AU323" s="28"/>
      <c r="AV323" s="28"/>
      <c r="AW323" s="28"/>
      <c r="AX323" s="28"/>
      <c r="AY323" s="28"/>
      <c r="AZ323" s="26" t="s">
        <v>314</v>
      </c>
    </row>
    <row r="324" spans="1:52" ht="33.75" customHeight="1">
      <c r="A324" s="26" t="s">
        <v>107</v>
      </c>
      <c r="B324" s="1" t="s">
        <v>780</v>
      </c>
      <c r="C324" s="1" t="s">
        <v>798</v>
      </c>
      <c r="D324" s="1"/>
      <c r="E324" s="1" t="s">
        <v>315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 t="s">
        <v>108</v>
      </c>
      <c r="U324" s="1"/>
      <c r="V324" s="27"/>
      <c r="W324" s="27"/>
      <c r="X324" s="27"/>
      <c r="Y324" s="27"/>
      <c r="Z324" s="26" t="s">
        <v>107</v>
      </c>
      <c r="AA324" s="28">
        <v>4.89</v>
      </c>
      <c r="AB324" s="28"/>
      <c r="AC324" s="28">
        <v>4.89</v>
      </c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>
        <v>1.6</v>
      </c>
      <c r="AQ324" s="28"/>
      <c r="AR324" s="28">
        <v>1.6</v>
      </c>
      <c r="AS324" s="28"/>
      <c r="AT324" s="28"/>
      <c r="AU324" s="28"/>
      <c r="AV324" s="28"/>
      <c r="AW324" s="28"/>
      <c r="AX324" s="28"/>
      <c r="AY324" s="28"/>
      <c r="AZ324" s="26" t="s">
        <v>107</v>
      </c>
    </row>
    <row r="325" spans="1:52" ht="85.5" customHeight="1">
      <c r="A325" s="26" t="s">
        <v>316</v>
      </c>
      <c r="B325" s="1" t="s">
        <v>780</v>
      </c>
      <c r="C325" s="1" t="s">
        <v>798</v>
      </c>
      <c r="D325" s="1"/>
      <c r="E325" s="1" t="s">
        <v>317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7"/>
      <c r="W325" s="27"/>
      <c r="X325" s="27"/>
      <c r="Y325" s="27"/>
      <c r="Z325" s="26" t="s">
        <v>316</v>
      </c>
      <c r="AA325" s="28">
        <v>51.78</v>
      </c>
      <c r="AB325" s="28">
        <v>37.8</v>
      </c>
      <c r="AC325" s="28">
        <v>13.98</v>
      </c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>
        <v>16.97</v>
      </c>
      <c r="AQ325" s="28">
        <v>12.39</v>
      </c>
      <c r="AR325" s="28">
        <v>4.58</v>
      </c>
      <c r="AS325" s="28"/>
      <c r="AT325" s="28"/>
      <c r="AU325" s="28"/>
      <c r="AV325" s="28"/>
      <c r="AW325" s="28"/>
      <c r="AX325" s="28"/>
      <c r="AY325" s="28"/>
      <c r="AZ325" s="26" t="s">
        <v>316</v>
      </c>
    </row>
    <row r="326" spans="1:52" ht="33.75" customHeight="1">
      <c r="A326" s="26" t="s">
        <v>107</v>
      </c>
      <c r="B326" s="1" t="s">
        <v>780</v>
      </c>
      <c r="C326" s="1" t="s">
        <v>798</v>
      </c>
      <c r="D326" s="1"/>
      <c r="E326" s="1" t="s">
        <v>317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 t="s">
        <v>108</v>
      </c>
      <c r="U326" s="1"/>
      <c r="V326" s="27"/>
      <c r="W326" s="27"/>
      <c r="X326" s="27"/>
      <c r="Y326" s="27"/>
      <c r="Z326" s="26" t="s">
        <v>107</v>
      </c>
      <c r="AA326" s="28">
        <v>51.78</v>
      </c>
      <c r="AB326" s="28">
        <v>37.8</v>
      </c>
      <c r="AC326" s="28">
        <v>13.98</v>
      </c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>
        <v>16.97</v>
      </c>
      <c r="AQ326" s="28">
        <v>12.39</v>
      </c>
      <c r="AR326" s="28">
        <v>4.58</v>
      </c>
      <c r="AS326" s="28"/>
      <c r="AT326" s="28"/>
      <c r="AU326" s="28"/>
      <c r="AV326" s="28"/>
      <c r="AW326" s="28"/>
      <c r="AX326" s="28"/>
      <c r="AY326" s="28"/>
      <c r="AZ326" s="26" t="s">
        <v>107</v>
      </c>
    </row>
    <row r="327" spans="1:52" ht="85.5" customHeight="1">
      <c r="A327" s="26" t="s">
        <v>557</v>
      </c>
      <c r="B327" s="1" t="s">
        <v>780</v>
      </c>
      <c r="C327" s="1" t="s">
        <v>798</v>
      </c>
      <c r="D327" s="1"/>
      <c r="E327" s="1" t="s">
        <v>558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7"/>
      <c r="W327" s="27"/>
      <c r="X327" s="27"/>
      <c r="Y327" s="27"/>
      <c r="Z327" s="26" t="s">
        <v>557</v>
      </c>
      <c r="AA327" s="28">
        <v>493.6</v>
      </c>
      <c r="AB327" s="28"/>
      <c r="AC327" s="28">
        <v>493.6</v>
      </c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>
        <v>493.6</v>
      </c>
      <c r="AQ327" s="28"/>
      <c r="AR327" s="28">
        <v>493.6</v>
      </c>
      <c r="AS327" s="28"/>
      <c r="AT327" s="28"/>
      <c r="AU327" s="28">
        <v>493.6</v>
      </c>
      <c r="AV327" s="28"/>
      <c r="AW327" s="28">
        <v>493.6</v>
      </c>
      <c r="AX327" s="28"/>
      <c r="AY327" s="28"/>
      <c r="AZ327" s="26" t="s">
        <v>557</v>
      </c>
    </row>
    <row r="328" spans="1:52" ht="51" customHeight="1">
      <c r="A328" s="26" t="s">
        <v>559</v>
      </c>
      <c r="B328" s="1" t="s">
        <v>780</v>
      </c>
      <c r="C328" s="1" t="s">
        <v>798</v>
      </c>
      <c r="D328" s="1"/>
      <c r="E328" s="1" t="s">
        <v>560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7"/>
      <c r="W328" s="27"/>
      <c r="X328" s="27"/>
      <c r="Y328" s="27"/>
      <c r="Z328" s="26" t="s">
        <v>559</v>
      </c>
      <c r="AA328" s="28">
        <v>493.6</v>
      </c>
      <c r="AB328" s="28"/>
      <c r="AC328" s="28">
        <v>493.6</v>
      </c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>
        <v>493.6</v>
      </c>
      <c r="AQ328" s="28"/>
      <c r="AR328" s="28">
        <v>493.6</v>
      </c>
      <c r="AS328" s="28"/>
      <c r="AT328" s="28"/>
      <c r="AU328" s="28">
        <v>493.6</v>
      </c>
      <c r="AV328" s="28"/>
      <c r="AW328" s="28">
        <v>493.6</v>
      </c>
      <c r="AX328" s="28"/>
      <c r="AY328" s="28"/>
      <c r="AZ328" s="26" t="s">
        <v>559</v>
      </c>
    </row>
    <row r="329" spans="1:52" ht="33.75" customHeight="1">
      <c r="A329" s="26" t="s">
        <v>561</v>
      </c>
      <c r="B329" s="1" t="s">
        <v>780</v>
      </c>
      <c r="C329" s="1" t="s">
        <v>798</v>
      </c>
      <c r="D329" s="1"/>
      <c r="E329" s="1" t="s">
        <v>562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7"/>
      <c r="W329" s="27"/>
      <c r="X329" s="27"/>
      <c r="Y329" s="27"/>
      <c r="Z329" s="26" t="s">
        <v>561</v>
      </c>
      <c r="AA329" s="28">
        <v>493.6</v>
      </c>
      <c r="AB329" s="28"/>
      <c r="AC329" s="28">
        <v>493.6</v>
      </c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>
        <v>493.6</v>
      </c>
      <c r="AQ329" s="28"/>
      <c r="AR329" s="28">
        <v>493.6</v>
      </c>
      <c r="AS329" s="28"/>
      <c r="AT329" s="28"/>
      <c r="AU329" s="28">
        <v>493.6</v>
      </c>
      <c r="AV329" s="28"/>
      <c r="AW329" s="28">
        <v>493.6</v>
      </c>
      <c r="AX329" s="28"/>
      <c r="AY329" s="28"/>
      <c r="AZ329" s="26" t="s">
        <v>561</v>
      </c>
    </row>
    <row r="330" spans="1:52" ht="102" customHeight="1">
      <c r="A330" s="26" t="s">
        <v>583</v>
      </c>
      <c r="B330" s="1" t="s">
        <v>780</v>
      </c>
      <c r="C330" s="1" t="s">
        <v>798</v>
      </c>
      <c r="D330" s="1"/>
      <c r="E330" s="1" t="s">
        <v>584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7"/>
      <c r="W330" s="27"/>
      <c r="X330" s="27"/>
      <c r="Y330" s="27"/>
      <c r="Z330" s="26" t="s">
        <v>583</v>
      </c>
      <c r="AA330" s="28">
        <v>493.6</v>
      </c>
      <c r="AB330" s="28"/>
      <c r="AC330" s="28">
        <v>493.6</v>
      </c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>
        <v>493.6</v>
      </c>
      <c r="AQ330" s="28"/>
      <c r="AR330" s="28">
        <v>493.6</v>
      </c>
      <c r="AS330" s="28"/>
      <c r="AT330" s="28"/>
      <c r="AU330" s="28">
        <v>493.6</v>
      </c>
      <c r="AV330" s="28"/>
      <c r="AW330" s="28">
        <v>493.6</v>
      </c>
      <c r="AX330" s="28"/>
      <c r="AY330" s="28"/>
      <c r="AZ330" s="26" t="s">
        <v>583</v>
      </c>
    </row>
    <row r="331" spans="1:52" ht="51" customHeight="1">
      <c r="A331" s="26" t="s">
        <v>175</v>
      </c>
      <c r="B331" s="1" t="s">
        <v>780</v>
      </c>
      <c r="C331" s="1" t="s">
        <v>798</v>
      </c>
      <c r="D331" s="1"/>
      <c r="E331" s="1" t="s">
        <v>584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 t="s">
        <v>176</v>
      </c>
      <c r="U331" s="1"/>
      <c r="V331" s="27"/>
      <c r="W331" s="27"/>
      <c r="X331" s="27"/>
      <c r="Y331" s="27"/>
      <c r="Z331" s="26" t="s">
        <v>175</v>
      </c>
      <c r="AA331" s="28">
        <v>493.6</v>
      </c>
      <c r="AB331" s="28"/>
      <c r="AC331" s="28">
        <v>493.6</v>
      </c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>
        <v>493.6</v>
      </c>
      <c r="AQ331" s="28"/>
      <c r="AR331" s="28">
        <v>493.6</v>
      </c>
      <c r="AS331" s="28"/>
      <c r="AT331" s="28"/>
      <c r="AU331" s="28">
        <v>493.6</v>
      </c>
      <c r="AV331" s="28"/>
      <c r="AW331" s="28">
        <v>493.6</v>
      </c>
      <c r="AX331" s="28"/>
      <c r="AY331" s="28"/>
      <c r="AZ331" s="26" t="s">
        <v>175</v>
      </c>
    </row>
    <row r="332" spans="1:52" ht="16.5" customHeight="1">
      <c r="A332" s="26" t="s">
        <v>799</v>
      </c>
      <c r="B332" s="1" t="s">
        <v>780</v>
      </c>
      <c r="C332" s="1" t="s">
        <v>800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7"/>
      <c r="W332" s="27"/>
      <c r="X332" s="27"/>
      <c r="Y332" s="27"/>
      <c r="Z332" s="26" t="s">
        <v>799</v>
      </c>
      <c r="AA332" s="28">
        <v>7060.3</v>
      </c>
      <c r="AB332" s="28"/>
      <c r="AC332" s="28">
        <v>6200.3</v>
      </c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6" t="s">
        <v>799</v>
      </c>
    </row>
    <row r="333" spans="1:52" ht="68.25" customHeight="1">
      <c r="A333" s="26" t="s">
        <v>330</v>
      </c>
      <c r="B333" s="1" t="s">
        <v>780</v>
      </c>
      <c r="C333" s="1" t="s">
        <v>800</v>
      </c>
      <c r="D333" s="1"/>
      <c r="E333" s="1" t="s">
        <v>331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7"/>
      <c r="W333" s="27"/>
      <c r="X333" s="27"/>
      <c r="Y333" s="27"/>
      <c r="Z333" s="26" t="s">
        <v>330</v>
      </c>
      <c r="AA333" s="28">
        <v>7060.3</v>
      </c>
      <c r="AB333" s="28"/>
      <c r="AC333" s="28">
        <v>6200.3</v>
      </c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6" t="s">
        <v>330</v>
      </c>
    </row>
    <row r="334" spans="1:52" ht="68.25" customHeight="1">
      <c r="A334" s="26" t="s">
        <v>332</v>
      </c>
      <c r="B334" s="1" t="s">
        <v>780</v>
      </c>
      <c r="C334" s="1" t="s">
        <v>800</v>
      </c>
      <c r="D334" s="1"/>
      <c r="E334" s="1" t="s">
        <v>333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7"/>
      <c r="W334" s="27"/>
      <c r="X334" s="27"/>
      <c r="Y334" s="27"/>
      <c r="Z334" s="26" t="s">
        <v>332</v>
      </c>
      <c r="AA334" s="28">
        <v>7060.3</v>
      </c>
      <c r="AB334" s="28"/>
      <c r="AC334" s="28">
        <v>6200.3</v>
      </c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6" t="s">
        <v>332</v>
      </c>
    </row>
    <row r="335" spans="1:52" ht="51" customHeight="1">
      <c r="A335" s="26" t="s">
        <v>361</v>
      </c>
      <c r="B335" s="1" t="s">
        <v>780</v>
      </c>
      <c r="C335" s="1" t="s">
        <v>800</v>
      </c>
      <c r="D335" s="1"/>
      <c r="E335" s="1" t="s">
        <v>362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7"/>
      <c r="W335" s="27"/>
      <c r="X335" s="27"/>
      <c r="Y335" s="27"/>
      <c r="Z335" s="26" t="s">
        <v>361</v>
      </c>
      <c r="AA335" s="28">
        <v>7060.3</v>
      </c>
      <c r="AB335" s="28"/>
      <c r="AC335" s="28">
        <v>6200.3</v>
      </c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6" t="s">
        <v>361</v>
      </c>
    </row>
    <row r="336" spans="1:52" ht="51" customHeight="1">
      <c r="A336" s="26" t="s">
        <v>363</v>
      </c>
      <c r="B336" s="1" t="s">
        <v>780</v>
      </c>
      <c r="C336" s="1" t="s">
        <v>800</v>
      </c>
      <c r="D336" s="1"/>
      <c r="E336" s="1" t="s">
        <v>364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7"/>
      <c r="W336" s="27"/>
      <c r="X336" s="27"/>
      <c r="Y336" s="27"/>
      <c r="Z336" s="26" t="s">
        <v>363</v>
      </c>
      <c r="AA336" s="28">
        <v>860</v>
      </c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6" t="s">
        <v>363</v>
      </c>
    </row>
    <row r="337" spans="1:52" ht="51" customHeight="1">
      <c r="A337" s="26" t="s">
        <v>175</v>
      </c>
      <c r="B337" s="1" t="s">
        <v>780</v>
      </c>
      <c r="C337" s="1" t="s">
        <v>800</v>
      </c>
      <c r="D337" s="1"/>
      <c r="E337" s="1" t="s">
        <v>364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 t="s">
        <v>176</v>
      </c>
      <c r="U337" s="1"/>
      <c r="V337" s="27"/>
      <c r="W337" s="27"/>
      <c r="X337" s="27"/>
      <c r="Y337" s="27"/>
      <c r="Z337" s="26" t="s">
        <v>175</v>
      </c>
      <c r="AA337" s="28">
        <v>860</v>
      </c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6" t="s">
        <v>175</v>
      </c>
    </row>
    <row r="338" spans="1:52" ht="85.5" customHeight="1">
      <c r="A338" s="26" t="s">
        <v>365</v>
      </c>
      <c r="B338" s="1" t="s">
        <v>780</v>
      </c>
      <c r="C338" s="1" t="s">
        <v>800</v>
      </c>
      <c r="D338" s="1"/>
      <c r="E338" s="1" t="s">
        <v>366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7"/>
      <c r="W338" s="27"/>
      <c r="X338" s="27"/>
      <c r="Y338" s="27"/>
      <c r="Z338" s="26" t="s">
        <v>365</v>
      </c>
      <c r="AA338" s="28">
        <v>6200.3</v>
      </c>
      <c r="AB338" s="28"/>
      <c r="AC338" s="28">
        <v>6200.3</v>
      </c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6" t="s">
        <v>365</v>
      </c>
    </row>
    <row r="339" spans="1:52" ht="51" customHeight="1">
      <c r="A339" s="26" t="s">
        <v>175</v>
      </c>
      <c r="B339" s="1" t="s">
        <v>780</v>
      </c>
      <c r="C339" s="1" t="s">
        <v>800</v>
      </c>
      <c r="D339" s="1"/>
      <c r="E339" s="1" t="s">
        <v>366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 t="s">
        <v>176</v>
      </c>
      <c r="U339" s="1"/>
      <c r="V339" s="27"/>
      <c r="W339" s="27"/>
      <c r="X339" s="27"/>
      <c r="Y339" s="27"/>
      <c r="Z339" s="26" t="s">
        <v>175</v>
      </c>
      <c r="AA339" s="28">
        <v>6200.3</v>
      </c>
      <c r="AB339" s="28"/>
      <c r="AC339" s="28">
        <v>6200.3</v>
      </c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6" t="s">
        <v>175</v>
      </c>
    </row>
    <row r="340" spans="1:52" ht="16.5" customHeight="1">
      <c r="A340" s="26" t="s">
        <v>755</v>
      </c>
      <c r="B340" s="1" t="s">
        <v>780</v>
      </c>
      <c r="C340" s="1" t="s">
        <v>756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7"/>
      <c r="W340" s="27"/>
      <c r="X340" s="27"/>
      <c r="Y340" s="27"/>
      <c r="Z340" s="26" t="s">
        <v>755</v>
      </c>
      <c r="AA340" s="28">
        <v>2920.55</v>
      </c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>
        <v>3500</v>
      </c>
      <c r="AQ340" s="28"/>
      <c r="AR340" s="28"/>
      <c r="AS340" s="28"/>
      <c r="AT340" s="28"/>
      <c r="AU340" s="28">
        <v>3519.1</v>
      </c>
      <c r="AV340" s="28"/>
      <c r="AW340" s="28"/>
      <c r="AX340" s="28"/>
      <c r="AY340" s="28"/>
      <c r="AZ340" s="26" t="s">
        <v>755</v>
      </c>
    </row>
    <row r="341" spans="1:52" ht="85.5" customHeight="1">
      <c r="A341" s="26" t="s">
        <v>557</v>
      </c>
      <c r="B341" s="1" t="s">
        <v>780</v>
      </c>
      <c r="C341" s="1" t="s">
        <v>756</v>
      </c>
      <c r="D341" s="1"/>
      <c r="E341" s="1" t="s">
        <v>558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7"/>
      <c r="W341" s="27"/>
      <c r="X341" s="27"/>
      <c r="Y341" s="27"/>
      <c r="Z341" s="26" t="s">
        <v>557</v>
      </c>
      <c r="AA341" s="28">
        <v>2920.55</v>
      </c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>
        <v>3500</v>
      </c>
      <c r="AQ341" s="28"/>
      <c r="AR341" s="28"/>
      <c r="AS341" s="28"/>
      <c r="AT341" s="28"/>
      <c r="AU341" s="28">
        <v>3519.1</v>
      </c>
      <c r="AV341" s="28"/>
      <c r="AW341" s="28"/>
      <c r="AX341" s="28"/>
      <c r="AY341" s="28"/>
      <c r="AZ341" s="26" t="s">
        <v>557</v>
      </c>
    </row>
    <row r="342" spans="1:52" ht="68.25" customHeight="1">
      <c r="A342" s="26" t="s">
        <v>332</v>
      </c>
      <c r="B342" s="1" t="s">
        <v>780</v>
      </c>
      <c r="C342" s="1" t="s">
        <v>756</v>
      </c>
      <c r="D342" s="1"/>
      <c r="E342" s="1" t="s">
        <v>593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7"/>
      <c r="W342" s="27"/>
      <c r="X342" s="27"/>
      <c r="Y342" s="27"/>
      <c r="Z342" s="26" t="s">
        <v>332</v>
      </c>
      <c r="AA342" s="28">
        <v>2920.55</v>
      </c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>
        <v>3500</v>
      </c>
      <c r="AQ342" s="28"/>
      <c r="AR342" s="28"/>
      <c r="AS342" s="28"/>
      <c r="AT342" s="28"/>
      <c r="AU342" s="28">
        <v>3519.1</v>
      </c>
      <c r="AV342" s="28"/>
      <c r="AW342" s="28"/>
      <c r="AX342" s="28"/>
      <c r="AY342" s="28"/>
      <c r="AZ342" s="26" t="s">
        <v>332</v>
      </c>
    </row>
    <row r="343" spans="1:52" ht="68.25" customHeight="1">
      <c r="A343" s="26" t="s">
        <v>599</v>
      </c>
      <c r="B343" s="1" t="s">
        <v>780</v>
      </c>
      <c r="C343" s="1" t="s">
        <v>756</v>
      </c>
      <c r="D343" s="1"/>
      <c r="E343" s="1" t="s">
        <v>600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7"/>
      <c r="W343" s="27"/>
      <c r="X343" s="27"/>
      <c r="Y343" s="27"/>
      <c r="Z343" s="26" t="s">
        <v>599</v>
      </c>
      <c r="AA343" s="28">
        <v>2920.55</v>
      </c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>
        <v>3500</v>
      </c>
      <c r="AQ343" s="28"/>
      <c r="AR343" s="28"/>
      <c r="AS343" s="28"/>
      <c r="AT343" s="28"/>
      <c r="AU343" s="28">
        <v>3519.1</v>
      </c>
      <c r="AV343" s="28"/>
      <c r="AW343" s="28"/>
      <c r="AX343" s="28"/>
      <c r="AY343" s="28"/>
      <c r="AZ343" s="26" t="s">
        <v>599</v>
      </c>
    </row>
    <row r="344" spans="1:52" ht="68.25" customHeight="1">
      <c r="A344" s="26" t="s">
        <v>601</v>
      </c>
      <c r="B344" s="1" t="s">
        <v>780</v>
      </c>
      <c r="C344" s="1" t="s">
        <v>756</v>
      </c>
      <c r="D344" s="1"/>
      <c r="E344" s="1" t="s">
        <v>602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7"/>
      <c r="W344" s="27"/>
      <c r="X344" s="27"/>
      <c r="Y344" s="27"/>
      <c r="Z344" s="26" t="s">
        <v>601</v>
      </c>
      <c r="AA344" s="28">
        <v>2920.55</v>
      </c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>
        <v>3500</v>
      </c>
      <c r="AQ344" s="28"/>
      <c r="AR344" s="28"/>
      <c r="AS344" s="28"/>
      <c r="AT344" s="28"/>
      <c r="AU344" s="28">
        <v>3519.1</v>
      </c>
      <c r="AV344" s="28"/>
      <c r="AW344" s="28"/>
      <c r="AX344" s="28"/>
      <c r="AY344" s="28"/>
      <c r="AZ344" s="26" t="s">
        <v>601</v>
      </c>
    </row>
    <row r="345" spans="1:52" ht="51" customHeight="1">
      <c r="A345" s="26" t="s">
        <v>175</v>
      </c>
      <c r="B345" s="1" t="s">
        <v>780</v>
      </c>
      <c r="C345" s="1" t="s">
        <v>756</v>
      </c>
      <c r="D345" s="1"/>
      <c r="E345" s="1" t="s">
        <v>602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 t="s">
        <v>176</v>
      </c>
      <c r="U345" s="1"/>
      <c r="V345" s="27"/>
      <c r="W345" s="27"/>
      <c r="X345" s="27"/>
      <c r="Y345" s="27"/>
      <c r="Z345" s="26" t="s">
        <v>175</v>
      </c>
      <c r="AA345" s="28">
        <v>1138.28</v>
      </c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>
        <v>3500</v>
      </c>
      <c r="AQ345" s="28"/>
      <c r="AR345" s="28"/>
      <c r="AS345" s="28"/>
      <c r="AT345" s="28"/>
      <c r="AU345" s="28">
        <v>3519.1</v>
      </c>
      <c r="AV345" s="28"/>
      <c r="AW345" s="28"/>
      <c r="AX345" s="28"/>
      <c r="AY345" s="28"/>
      <c r="AZ345" s="26" t="s">
        <v>175</v>
      </c>
    </row>
    <row r="346" spans="1:52" ht="33.75" customHeight="1">
      <c r="A346" s="26" t="s">
        <v>107</v>
      </c>
      <c r="B346" s="1" t="s">
        <v>780</v>
      </c>
      <c r="C346" s="1" t="s">
        <v>756</v>
      </c>
      <c r="D346" s="1"/>
      <c r="E346" s="1" t="s">
        <v>602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 t="s">
        <v>108</v>
      </c>
      <c r="U346" s="1"/>
      <c r="V346" s="27"/>
      <c r="W346" s="27"/>
      <c r="X346" s="27"/>
      <c r="Y346" s="27"/>
      <c r="Z346" s="26" t="s">
        <v>107</v>
      </c>
      <c r="AA346" s="28">
        <v>1782.27</v>
      </c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6" t="s">
        <v>107</v>
      </c>
    </row>
    <row r="347" spans="1:52" ht="33.75" customHeight="1">
      <c r="A347" s="26" t="s">
        <v>801</v>
      </c>
      <c r="B347" s="1" t="s">
        <v>780</v>
      </c>
      <c r="C347" s="1" t="s">
        <v>802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7"/>
      <c r="W347" s="27"/>
      <c r="X347" s="27"/>
      <c r="Y347" s="27"/>
      <c r="Z347" s="26" t="s">
        <v>801</v>
      </c>
      <c r="AA347" s="28">
        <v>5867.03</v>
      </c>
      <c r="AB347" s="28"/>
      <c r="AC347" s="28">
        <v>4620.08</v>
      </c>
      <c r="AD347" s="28">
        <v>989.95</v>
      </c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>
        <v>857</v>
      </c>
      <c r="AQ347" s="28"/>
      <c r="AR347" s="28"/>
      <c r="AS347" s="28">
        <v>300</v>
      </c>
      <c r="AT347" s="28"/>
      <c r="AU347" s="28">
        <v>1607</v>
      </c>
      <c r="AV347" s="28"/>
      <c r="AW347" s="28"/>
      <c r="AX347" s="28">
        <v>600</v>
      </c>
      <c r="AY347" s="28"/>
      <c r="AZ347" s="26" t="s">
        <v>801</v>
      </c>
    </row>
    <row r="348" spans="1:52" ht="33.75" customHeight="1">
      <c r="A348" s="26" t="s">
        <v>308</v>
      </c>
      <c r="B348" s="1" t="s">
        <v>780</v>
      </c>
      <c r="C348" s="1" t="s">
        <v>802</v>
      </c>
      <c r="D348" s="1"/>
      <c r="E348" s="1" t="s">
        <v>309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7"/>
      <c r="W348" s="27"/>
      <c r="X348" s="27"/>
      <c r="Y348" s="27"/>
      <c r="Z348" s="26" t="s">
        <v>308</v>
      </c>
      <c r="AA348" s="28">
        <v>1484.43</v>
      </c>
      <c r="AB348" s="28"/>
      <c r="AC348" s="28">
        <v>1113.32</v>
      </c>
      <c r="AD348" s="28">
        <v>371.11</v>
      </c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>
        <v>45</v>
      </c>
      <c r="AQ348" s="28"/>
      <c r="AR348" s="28"/>
      <c r="AS348" s="28"/>
      <c r="AT348" s="28"/>
      <c r="AU348" s="28">
        <v>45</v>
      </c>
      <c r="AV348" s="28"/>
      <c r="AW348" s="28"/>
      <c r="AX348" s="28"/>
      <c r="AY348" s="28"/>
      <c r="AZ348" s="26" t="s">
        <v>308</v>
      </c>
    </row>
    <row r="349" spans="1:52" ht="68.25" customHeight="1">
      <c r="A349" s="26" t="s">
        <v>318</v>
      </c>
      <c r="B349" s="1" t="s">
        <v>780</v>
      </c>
      <c r="C349" s="1" t="s">
        <v>802</v>
      </c>
      <c r="D349" s="1"/>
      <c r="E349" s="1" t="s">
        <v>319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7"/>
      <c r="W349" s="27"/>
      <c r="X349" s="27"/>
      <c r="Y349" s="27"/>
      <c r="Z349" s="26" t="s">
        <v>318</v>
      </c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>
        <v>45</v>
      </c>
      <c r="AQ349" s="28"/>
      <c r="AR349" s="28"/>
      <c r="AS349" s="28"/>
      <c r="AT349" s="28"/>
      <c r="AU349" s="28">
        <v>45</v>
      </c>
      <c r="AV349" s="28"/>
      <c r="AW349" s="28"/>
      <c r="AX349" s="28"/>
      <c r="AY349" s="28"/>
      <c r="AZ349" s="26" t="s">
        <v>318</v>
      </c>
    </row>
    <row r="350" spans="1:52" ht="85.5" customHeight="1">
      <c r="A350" s="26" t="s">
        <v>320</v>
      </c>
      <c r="B350" s="1" t="s">
        <v>780</v>
      </c>
      <c r="C350" s="1" t="s">
        <v>802</v>
      </c>
      <c r="D350" s="1"/>
      <c r="E350" s="1" t="s">
        <v>321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7"/>
      <c r="W350" s="27"/>
      <c r="X350" s="27"/>
      <c r="Y350" s="27"/>
      <c r="Z350" s="26" t="s">
        <v>320</v>
      </c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>
        <v>45</v>
      </c>
      <c r="AQ350" s="28"/>
      <c r="AR350" s="28"/>
      <c r="AS350" s="28"/>
      <c r="AT350" s="28"/>
      <c r="AU350" s="28">
        <v>45</v>
      </c>
      <c r="AV350" s="28"/>
      <c r="AW350" s="28"/>
      <c r="AX350" s="28"/>
      <c r="AY350" s="28"/>
      <c r="AZ350" s="26" t="s">
        <v>320</v>
      </c>
    </row>
    <row r="351" spans="1:52" ht="68.25" customHeight="1">
      <c r="A351" s="26" t="s">
        <v>322</v>
      </c>
      <c r="B351" s="1" t="s">
        <v>780</v>
      </c>
      <c r="C351" s="1" t="s">
        <v>802</v>
      </c>
      <c r="D351" s="1"/>
      <c r="E351" s="1" t="s">
        <v>323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7"/>
      <c r="W351" s="27"/>
      <c r="X351" s="27"/>
      <c r="Y351" s="27"/>
      <c r="Z351" s="26" t="s">
        <v>322</v>
      </c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>
        <v>45</v>
      </c>
      <c r="AQ351" s="28"/>
      <c r="AR351" s="28"/>
      <c r="AS351" s="28"/>
      <c r="AT351" s="28"/>
      <c r="AU351" s="28">
        <v>45</v>
      </c>
      <c r="AV351" s="28"/>
      <c r="AW351" s="28"/>
      <c r="AX351" s="28"/>
      <c r="AY351" s="28"/>
      <c r="AZ351" s="26" t="s">
        <v>322</v>
      </c>
    </row>
    <row r="352" spans="1:52" ht="51" customHeight="1">
      <c r="A352" s="26" t="s">
        <v>175</v>
      </c>
      <c r="B352" s="1" t="s">
        <v>780</v>
      </c>
      <c r="C352" s="1" t="s">
        <v>802</v>
      </c>
      <c r="D352" s="1"/>
      <c r="E352" s="1" t="s">
        <v>323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 t="s">
        <v>176</v>
      </c>
      <c r="U352" s="1"/>
      <c r="V352" s="27"/>
      <c r="W352" s="27"/>
      <c r="X352" s="27"/>
      <c r="Y352" s="27"/>
      <c r="Z352" s="26" t="s">
        <v>175</v>
      </c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>
        <v>45</v>
      </c>
      <c r="AQ352" s="28"/>
      <c r="AR352" s="28"/>
      <c r="AS352" s="28"/>
      <c r="AT352" s="28"/>
      <c r="AU352" s="28">
        <v>45</v>
      </c>
      <c r="AV352" s="28"/>
      <c r="AW352" s="28"/>
      <c r="AX352" s="28"/>
      <c r="AY352" s="28"/>
      <c r="AZ352" s="26" t="s">
        <v>175</v>
      </c>
    </row>
    <row r="353" spans="1:52" ht="33.75" customHeight="1">
      <c r="A353" s="26" t="s">
        <v>324</v>
      </c>
      <c r="B353" s="1" t="s">
        <v>780</v>
      </c>
      <c r="C353" s="1" t="s">
        <v>802</v>
      </c>
      <c r="D353" s="1"/>
      <c r="E353" s="1" t="s">
        <v>325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7"/>
      <c r="W353" s="27"/>
      <c r="X353" s="27"/>
      <c r="Y353" s="27"/>
      <c r="Z353" s="26" t="s">
        <v>324</v>
      </c>
      <c r="AA353" s="28">
        <v>1484.43</v>
      </c>
      <c r="AB353" s="28"/>
      <c r="AC353" s="28">
        <v>1113.32</v>
      </c>
      <c r="AD353" s="28">
        <v>371.11</v>
      </c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6" t="s">
        <v>324</v>
      </c>
    </row>
    <row r="354" spans="1:52" ht="68.25" customHeight="1">
      <c r="A354" s="26" t="s">
        <v>326</v>
      </c>
      <c r="B354" s="1" t="s">
        <v>780</v>
      </c>
      <c r="C354" s="1" t="s">
        <v>802</v>
      </c>
      <c r="D354" s="1"/>
      <c r="E354" s="1" t="s">
        <v>327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7"/>
      <c r="W354" s="27"/>
      <c r="X354" s="27"/>
      <c r="Y354" s="27"/>
      <c r="Z354" s="26" t="s">
        <v>326</v>
      </c>
      <c r="AA354" s="28">
        <v>1484.43</v>
      </c>
      <c r="AB354" s="28"/>
      <c r="AC354" s="28">
        <v>1113.32</v>
      </c>
      <c r="AD354" s="28">
        <v>371.11</v>
      </c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6" t="s">
        <v>326</v>
      </c>
    </row>
    <row r="355" spans="1:52" ht="51" customHeight="1">
      <c r="A355" s="26" t="s">
        <v>803</v>
      </c>
      <c r="B355" s="1" t="s">
        <v>780</v>
      </c>
      <c r="C355" s="1" t="s">
        <v>802</v>
      </c>
      <c r="D355" s="1"/>
      <c r="E355" s="1" t="s">
        <v>804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7"/>
      <c r="W355" s="27"/>
      <c r="X355" s="27"/>
      <c r="Y355" s="27"/>
      <c r="Z355" s="26" t="s">
        <v>803</v>
      </c>
      <c r="AA355" s="28">
        <v>381.25</v>
      </c>
      <c r="AB355" s="28"/>
      <c r="AC355" s="28"/>
      <c r="AD355" s="28">
        <v>381.25</v>
      </c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6" t="s">
        <v>803</v>
      </c>
    </row>
    <row r="356" spans="1:52" ht="51" customHeight="1">
      <c r="A356" s="26" t="s">
        <v>175</v>
      </c>
      <c r="B356" s="1" t="s">
        <v>780</v>
      </c>
      <c r="C356" s="1" t="s">
        <v>802</v>
      </c>
      <c r="D356" s="1"/>
      <c r="E356" s="1" t="s">
        <v>804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 t="s">
        <v>176</v>
      </c>
      <c r="U356" s="1"/>
      <c r="V356" s="27"/>
      <c r="W356" s="27"/>
      <c r="X356" s="27"/>
      <c r="Y356" s="27"/>
      <c r="Z356" s="26" t="s">
        <v>175</v>
      </c>
      <c r="AA356" s="28">
        <v>381.25</v>
      </c>
      <c r="AB356" s="28"/>
      <c r="AC356" s="28"/>
      <c r="AD356" s="28">
        <v>381.25</v>
      </c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6" t="s">
        <v>175</v>
      </c>
    </row>
    <row r="357" spans="1:52" ht="51" customHeight="1">
      <c r="A357" s="26" t="s">
        <v>328</v>
      </c>
      <c r="B357" s="1" t="s">
        <v>780</v>
      </c>
      <c r="C357" s="1" t="s">
        <v>802</v>
      </c>
      <c r="D357" s="1"/>
      <c r="E357" s="1" t="s">
        <v>329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7"/>
      <c r="W357" s="27"/>
      <c r="X357" s="27"/>
      <c r="Y357" s="27"/>
      <c r="Z357" s="26" t="s">
        <v>328</v>
      </c>
      <c r="AA357" s="28">
        <v>1103.18</v>
      </c>
      <c r="AB357" s="28"/>
      <c r="AC357" s="28">
        <v>1113.32</v>
      </c>
      <c r="AD357" s="28">
        <v>-10.14</v>
      </c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6" t="s">
        <v>328</v>
      </c>
    </row>
    <row r="358" spans="1:52" ht="51" customHeight="1">
      <c r="A358" s="26" t="s">
        <v>175</v>
      </c>
      <c r="B358" s="1" t="s">
        <v>780</v>
      </c>
      <c r="C358" s="1" t="s">
        <v>802</v>
      </c>
      <c r="D358" s="1"/>
      <c r="E358" s="1" t="s">
        <v>329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 t="s">
        <v>176</v>
      </c>
      <c r="U358" s="1"/>
      <c r="V358" s="27"/>
      <c r="W358" s="27"/>
      <c r="X358" s="27"/>
      <c r="Y358" s="27"/>
      <c r="Z358" s="26" t="s">
        <v>175</v>
      </c>
      <c r="AA358" s="28">
        <v>1103.18</v>
      </c>
      <c r="AB358" s="28"/>
      <c r="AC358" s="28">
        <v>1113.32</v>
      </c>
      <c r="AD358" s="28">
        <v>-10.14</v>
      </c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6" t="s">
        <v>175</v>
      </c>
    </row>
    <row r="359" spans="1:52" ht="85.5" customHeight="1">
      <c r="A359" s="26" t="s">
        <v>390</v>
      </c>
      <c r="B359" s="1" t="s">
        <v>780</v>
      </c>
      <c r="C359" s="1" t="s">
        <v>802</v>
      </c>
      <c r="D359" s="1"/>
      <c r="E359" s="1" t="s">
        <v>391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7"/>
      <c r="W359" s="27"/>
      <c r="X359" s="27"/>
      <c r="Y359" s="27"/>
      <c r="Z359" s="26" t="s">
        <v>390</v>
      </c>
      <c r="AA359" s="28">
        <v>4382.6</v>
      </c>
      <c r="AB359" s="28"/>
      <c r="AC359" s="28">
        <v>3506.76</v>
      </c>
      <c r="AD359" s="28">
        <v>618.84</v>
      </c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>
        <v>812</v>
      </c>
      <c r="AQ359" s="28"/>
      <c r="AR359" s="28"/>
      <c r="AS359" s="28">
        <v>300</v>
      </c>
      <c r="AT359" s="28"/>
      <c r="AU359" s="28">
        <v>1562</v>
      </c>
      <c r="AV359" s="28"/>
      <c r="AW359" s="28"/>
      <c r="AX359" s="28">
        <v>600</v>
      </c>
      <c r="AY359" s="28"/>
      <c r="AZ359" s="26" t="s">
        <v>390</v>
      </c>
    </row>
    <row r="360" spans="1:52" ht="51" customHeight="1">
      <c r="A360" s="26" t="s">
        <v>420</v>
      </c>
      <c r="B360" s="1" t="s">
        <v>780</v>
      </c>
      <c r="C360" s="1" t="s">
        <v>802</v>
      </c>
      <c r="D360" s="1"/>
      <c r="E360" s="1" t="s">
        <v>421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7"/>
      <c r="W360" s="27"/>
      <c r="X360" s="27"/>
      <c r="Y360" s="27"/>
      <c r="Z360" s="26" t="s">
        <v>420</v>
      </c>
      <c r="AA360" s="28">
        <v>7</v>
      </c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>
        <v>12</v>
      </c>
      <c r="AQ360" s="28"/>
      <c r="AR360" s="28"/>
      <c r="AS360" s="28"/>
      <c r="AT360" s="28"/>
      <c r="AU360" s="28">
        <v>12</v>
      </c>
      <c r="AV360" s="28"/>
      <c r="AW360" s="28"/>
      <c r="AX360" s="28"/>
      <c r="AY360" s="28"/>
      <c r="AZ360" s="26" t="s">
        <v>420</v>
      </c>
    </row>
    <row r="361" spans="1:52" ht="68.25" customHeight="1">
      <c r="A361" s="26" t="s">
        <v>438</v>
      </c>
      <c r="B361" s="1" t="s">
        <v>780</v>
      </c>
      <c r="C361" s="1" t="s">
        <v>802</v>
      </c>
      <c r="D361" s="1"/>
      <c r="E361" s="1" t="s">
        <v>439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7"/>
      <c r="W361" s="27"/>
      <c r="X361" s="27"/>
      <c r="Y361" s="27"/>
      <c r="Z361" s="26" t="s">
        <v>438</v>
      </c>
      <c r="AA361" s="28">
        <v>7</v>
      </c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>
        <v>12</v>
      </c>
      <c r="AQ361" s="28"/>
      <c r="AR361" s="28"/>
      <c r="AS361" s="28"/>
      <c r="AT361" s="28"/>
      <c r="AU361" s="28">
        <v>12</v>
      </c>
      <c r="AV361" s="28"/>
      <c r="AW361" s="28"/>
      <c r="AX361" s="28"/>
      <c r="AY361" s="28"/>
      <c r="AZ361" s="26" t="s">
        <v>438</v>
      </c>
    </row>
    <row r="362" spans="1:52" ht="68.25" customHeight="1">
      <c r="A362" s="26" t="s">
        <v>440</v>
      </c>
      <c r="B362" s="1" t="s">
        <v>780</v>
      </c>
      <c r="C362" s="1" t="s">
        <v>802</v>
      </c>
      <c r="D362" s="1"/>
      <c r="E362" s="1" t="s">
        <v>441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7"/>
      <c r="W362" s="27"/>
      <c r="X362" s="27"/>
      <c r="Y362" s="27"/>
      <c r="Z362" s="26" t="s">
        <v>440</v>
      </c>
      <c r="AA362" s="28">
        <v>7</v>
      </c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>
        <v>12</v>
      </c>
      <c r="AQ362" s="28"/>
      <c r="AR362" s="28"/>
      <c r="AS362" s="28"/>
      <c r="AT362" s="28"/>
      <c r="AU362" s="28">
        <v>12</v>
      </c>
      <c r="AV362" s="28"/>
      <c r="AW362" s="28"/>
      <c r="AX362" s="28"/>
      <c r="AY362" s="28"/>
      <c r="AZ362" s="26" t="s">
        <v>440</v>
      </c>
    </row>
    <row r="363" spans="1:52" ht="51" customHeight="1">
      <c r="A363" s="26" t="s">
        <v>175</v>
      </c>
      <c r="B363" s="1" t="s">
        <v>780</v>
      </c>
      <c r="C363" s="1" t="s">
        <v>802</v>
      </c>
      <c r="D363" s="1"/>
      <c r="E363" s="1" t="s">
        <v>441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 t="s">
        <v>176</v>
      </c>
      <c r="U363" s="1"/>
      <c r="V363" s="27"/>
      <c r="W363" s="27"/>
      <c r="X363" s="27"/>
      <c r="Y363" s="27"/>
      <c r="Z363" s="26" t="s">
        <v>175</v>
      </c>
      <c r="AA363" s="28">
        <v>7</v>
      </c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>
        <v>12</v>
      </c>
      <c r="AQ363" s="28"/>
      <c r="AR363" s="28"/>
      <c r="AS363" s="28"/>
      <c r="AT363" s="28"/>
      <c r="AU363" s="28">
        <v>12</v>
      </c>
      <c r="AV363" s="28"/>
      <c r="AW363" s="28"/>
      <c r="AX363" s="28"/>
      <c r="AY363" s="28"/>
      <c r="AZ363" s="26" t="s">
        <v>175</v>
      </c>
    </row>
    <row r="364" spans="1:52" ht="51" customHeight="1">
      <c r="A364" s="26" t="s">
        <v>442</v>
      </c>
      <c r="B364" s="1" t="s">
        <v>780</v>
      </c>
      <c r="C364" s="1" t="s">
        <v>802</v>
      </c>
      <c r="D364" s="1"/>
      <c r="E364" s="1" t="s">
        <v>443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7"/>
      <c r="W364" s="27"/>
      <c r="X364" s="27"/>
      <c r="Y364" s="27"/>
      <c r="Z364" s="26" t="s">
        <v>442</v>
      </c>
      <c r="AA364" s="28">
        <v>4375.6</v>
      </c>
      <c r="AB364" s="28"/>
      <c r="AC364" s="28">
        <v>3506.76</v>
      </c>
      <c r="AD364" s="28">
        <v>618.84</v>
      </c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>
        <v>800</v>
      </c>
      <c r="AQ364" s="28"/>
      <c r="AR364" s="28"/>
      <c r="AS364" s="28">
        <v>300</v>
      </c>
      <c r="AT364" s="28"/>
      <c r="AU364" s="28">
        <v>1550</v>
      </c>
      <c r="AV364" s="28"/>
      <c r="AW364" s="28"/>
      <c r="AX364" s="28">
        <v>600</v>
      </c>
      <c r="AY364" s="28"/>
      <c r="AZ364" s="26" t="s">
        <v>442</v>
      </c>
    </row>
    <row r="365" spans="1:52" ht="51" customHeight="1">
      <c r="A365" s="26" t="s">
        <v>444</v>
      </c>
      <c r="B365" s="1" t="s">
        <v>780</v>
      </c>
      <c r="C365" s="1" t="s">
        <v>802</v>
      </c>
      <c r="D365" s="1"/>
      <c r="E365" s="1" t="s">
        <v>445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7"/>
      <c r="W365" s="27"/>
      <c r="X365" s="27"/>
      <c r="Y365" s="27"/>
      <c r="Z365" s="26" t="s">
        <v>444</v>
      </c>
      <c r="AA365" s="28">
        <v>4375.6</v>
      </c>
      <c r="AB365" s="28"/>
      <c r="AC365" s="28">
        <v>3506.76</v>
      </c>
      <c r="AD365" s="28">
        <v>618.84</v>
      </c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>
        <v>800</v>
      </c>
      <c r="AQ365" s="28"/>
      <c r="AR365" s="28"/>
      <c r="AS365" s="28">
        <v>300</v>
      </c>
      <c r="AT365" s="28"/>
      <c r="AU365" s="28">
        <v>1550</v>
      </c>
      <c r="AV365" s="28"/>
      <c r="AW365" s="28"/>
      <c r="AX365" s="28">
        <v>600</v>
      </c>
      <c r="AY365" s="28"/>
      <c r="AZ365" s="26" t="s">
        <v>444</v>
      </c>
    </row>
    <row r="366" spans="1:52" ht="51" customHeight="1">
      <c r="A366" s="26" t="s">
        <v>448</v>
      </c>
      <c r="B366" s="1" t="s">
        <v>780</v>
      </c>
      <c r="C366" s="1" t="s">
        <v>802</v>
      </c>
      <c r="D366" s="1"/>
      <c r="E366" s="1" t="s">
        <v>449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7"/>
      <c r="W366" s="27"/>
      <c r="X366" s="27"/>
      <c r="Y366" s="27"/>
      <c r="Z366" s="26" t="s">
        <v>448</v>
      </c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>
        <v>300</v>
      </c>
      <c r="AQ366" s="28"/>
      <c r="AR366" s="28"/>
      <c r="AS366" s="28"/>
      <c r="AT366" s="28"/>
      <c r="AU366" s="28">
        <v>500</v>
      </c>
      <c r="AV366" s="28"/>
      <c r="AW366" s="28"/>
      <c r="AX366" s="28"/>
      <c r="AY366" s="28"/>
      <c r="AZ366" s="26" t="s">
        <v>448</v>
      </c>
    </row>
    <row r="367" spans="1:52" ht="51" customHeight="1">
      <c r="A367" s="26" t="s">
        <v>175</v>
      </c>
      <c r="B367" s="1" t="s">
        <v>780</v>
      </c>
      <c r="C367" s="1" t="s">
        <v>802</v>
      </c>
      <c r="D367" s="1"/>
      <c r="E367" s="1" t="s">
        <v>449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 t="s">
        <v>176</v>
      </c>
      <c r="U367" s="1"/>
      <c r="V367" s="27"/>
      <c r="W367" s="27"/>
      <c r="X367" s="27"/>
      <c r="Y367" s="27"/>
      <c r="Z367" s="26" t="s">
        <v>175</v>
      </c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>
        <v>300</v>
      </c>
      <c r="AQ367" s="28"/>
      <c r="AR367" s="28"/>
      <c r="AS367" s="28"/>
      <c r="AT367" s="28"/>
      <c r="AU367" s="28">
        <v>500</v>
      </c>
      <c r="AV367" s="28"/>
      <c r="AW367" s="28"/>
      <c r="AX367" s="28"/>
      <c r="AY367" s="28"/>
      <c r="AZ367" s="26" t="s">
        <v>175</v>
      </c>
    </row>
    <row r="368" spans="1:52" ht="33.75" customHeight="1">
      <c r="A368" s="26" t="s">
        <v>452</v>
      </c>
      <c r="B368" s="1" t="s">
        <v>780</v>
      </c>
      <c r="C368" s="1" t="s">
        <v>802</v>
      </c>
      <c r="D368" s="1"/>
      <c r="E368" s="1" t="s">
        <v>453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7"/>
      <c r="W368" s="27"/>
      <c r="X368" s="27"/>
      <c r="Y368" s="27"/>
      <c r="Z368" s="26" t="s">
        <v>452</v>
      </c>
      <c r="AA368" s="28">
        <v>50</v>
      </c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>
        <v>200</v>
      </c>
      <c r="AQ368" s="28"/>
      <c r="AR368" s="28"/>
      <c r="AS368" s="28"/>
      <c r="AT368" s="28"/>
      <c r="AU368" s="28">
        <v>250</v>
      </c>
      <c r="AV368" s="28"/>
      <c r="AW368" s="28"/>
      <c r="AX368" s="28"/>
      <c r="AY368" s="28"/>
      <c r="AZ368" s="26" t="s">
        <v>452</v>
      </c>
    </row>
    <row r="369" spans="1:52" ht="51" customHeight="1">
      <c r="A369" s="26" t="s">
        <v>175</v>
      </c>
      <c r="B369" s="1" t="s">
        <v>780</v>
      </c>
      <c r="C369" s="1" t="s">
        <v>802</v>
      </c>
      <c r="D369" s="1"/>
      <c r="E369" s="1" t="s">
        <v>453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 t="s">
        <v>176</v>
      </c>
      <c r="U369" s="1"/>
      <c r="V369" s="27"/>
      <c r="W369" s="27"/>
      <c r="X369" s="27"/>
      <c r="Y369" s="27"/>
      <c r="Z369" s="26" t="s">
        <v>175</v>
      </c>
      <c r="AA369" s="28">
        <v>50</v>
      </c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>
        <v>200</v>
      </c>
      <c r="AQ369" s="28"/>
      <c r="AR369" s="28"/>
      <c r="AS369" s="28"/>
      <c r="AT369" s="28"/>
      <c r="AU369" s="28">
        <v>250</v>
      </c>
      <c r="AV369" s="28"/>
      <c r="AW369" s="28"/>
      <c r="AX369" s="28"/>
      <c r="AY369" s="28"/>
      <c r="AZ369" s="26" t="s">
        <v>175</v>
      </c>
    </row>
    <row r="370" spans="1:52" ht="68.25" customHeight="1">
      <c r="A370" s="26" t="s">
        <v>456</v>
      </c>
      <c r="B370" s="1" t="s">
        <v>780</v>
      </c>
      <c r="C370" s="1" t="s">
        <v>802</v>
      </c>
      <c r="D370" s="1"/>
      <c r="E370" s="1" t="s">
        <v>457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7"/>
      <c r="W370" s="27"/>
      <c r="X370" s="27"/>
      <c r="Y370" s="27"/>
      <c r="Z370" s="26" t="s">
        <v>456</v>
      </c>
      <c r="AA370" s="28">
        <v>200</v>
      </c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>
        <v>200</v>
      </c>
      <c r="AV370" s="28"/>
      <c r="AW370" s="28"/>
      <c r="AX370" s="28"/>
      <c r="AY370" s="28"/>
      <c r="AZ370" s="26" t="s">
        <v>456</v>
      </c>
    </row>
    <row r="371" spans="1:52" ht="51" customHeight="1">
      <c r="A371" s="26" t="s">
        <v>175</v>
      </c>
      <c r="B371" s="1" t="s">
        <v>780</v>
      </c>
      <c r="C371" s="1" t="s">
        <v>802</v>
      </c>
      <c r="D371" s="1"/>
      <c r="E371" s="1" t="s">
        <v>457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 t="s">
        <v>176</v>
      </c>
      <c r="U371" s="1"/>
      <c r="V371" s="27"/>
      <c r="W371" s="27"/>
      <c r="X371" s="27"/>
      <c r="Y371" s="27"/>
      <c r="Z371" s="26" t="s">
        <v>175</v>
      </c>
      <c r="AA371" s="28">
        <v>200</v>
      </c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>
        <v>200</v>
      </c>
      <c r="AV371" s="28"/>
      <c r="AW371" s="28"/>
      <c r="AX371" s="28"/>
      <c r="AY371" s="28"/>
      <c r="AZ371" s="26" t="s">
        <v>175</v>
      </c>
    </row>
    <row r="372" spans="1:52" ht="51" customHeight="1">
      <c r="A372" s="26" t="s">
        <v>464</v>
      </c>
      <c r="B372" s="1" t="s">
        <v>780</v>
      </c>
      <c r="C372" s="1" t="s">
        <v>802</v>
      </c>
      <c r="D372" s="1"/>
      <c r="E372" s="1" t="s">
        <v>465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7"/>
      <c r="W372" s="27"/>
      <c r="X372" s="27"/>
      <c r="Y372" s="27"/>
      <c r="Z372" s="26" t="s">
        <v>464</v>
      </c>
      <c r="AA372" s="28">
        <v>2200</v>
      </c>
      <c r="AB372" s="28"/>
      <c r="AC372" s="28">
        <v>1870</v>
      </c>
      <c r="AD372" s="28">
        <v>330</v>
      </c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>
        <v>200</v>
      </c>
      <c r="AV372" s="28"/>
      <c r="AW372" s="28"/>
      <c r="AX372" s="28">
        <v>200</v>
      </c>
      <c r="AY372" s="28"/>
      <c r="AZ372" s="26" t="s">
        <v>464</v>
      </c>
    </row>
    <row r="373" spans="1:52" ht="51" customHeight="1">
      <c r="A373" s="26" t="s">
        <v>175</v>
      </c>
      <c r="B373" s="1" t="s">
        <v>780</v>
      </c>
      <c r="C373" s="1" t="s">
        <v>802</v>
      </c>
      <c r="D373" s="1"/>
      <c r="E373" s="1" t="s">
        <v>465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 t="s">
        <v>176</v>
      </c>
      <c r="U373" s="1"/>
      <c r="V373" s="27"/>
      <c r="W373" s="27"/>
      <c r="X373" s="27"/>
      <c r="Y373" s="27"/>
      <c r="Z373" s="26" t="s">
        <v>175</v>
      </c>
      <c r="AA373" s="28">
        <v>2200</v>
      </c>
      <c r="AB373" s="28"/>
      <c r="AC373" s="28">
        <v>1870</v>
      </c>
      <c r="AD373" s="28">
        <v>330</v>
      </c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>
        <v>200</v>
      </c>
      <c r="AV373" s="28"/>
      <c r="AW373" s="28"/>
      <c r="AX373" s="28">
        <v>200</v>
      </c>
      <c r="AY373" s="28"/>
      <c r="AZ373" s="26" t="s">
        <v>175</v>
      </c>
    </row>
    <row r="374" spans="1:52" ht="51" customHeight="1">
      <c r="A374" s="26" t="s">
        <v>466</v>
      </c>
      <c r="B374" s="1" t="s">
        <v>780</v>
      </c>
      <c r="C374" s="1" t="s">
        <v>802</v>
      </c>
      <c r="D374" s="1"/>
      <c r="E374" s="1" t="s">
        <v>467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7"/>
      <c r="W374" s="27"/>
      <c r="X374" s="27"/>
      <c r="Y374" s="27"/>
      <c r="Z374" s="26" t="s">
        <v>466</v>
      </c>
      <c r="AA374" s="28">
        <v>1925.6</v>
      </c>
      <c r="AB374" s="28"/>
      <c r="AC374" s="28">
        <v>1636.76</v>
      </c>
      <c r="AD374" s="28">
        <v>288.84</v>
      </c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>
        <v>300</v>
      </c>
      <c r="AQ374" s="28"/>
      <c r="AR374" s="28"/>
      <c r="AS374" s="28">
        <v>300</v>
      </c>
      <c r="AT374" s="28"/>
      <c r="AU374" s="28">
        <v>400</v>
      </c>
      <c r="AV374" s="28"/>
      <c r="AW374" s="28"/>
      <c r="AX374" s="28">
        <v>400</v>
      </c>
      <c r="AY374" s="28"/>
      <c r="AZ374" s="26" t="s">
        <v>466</v>
      </c>
    </row>
    <row r="375" spans="1:52" ht="51" customHeight="1">
      <c r="A375" s="26" t="s">
        <v>175</v>
      </c>
      <c r="B375" s="1" t="s">
        <v>780</v>
      </c>
      <c r="C375" s="1" t="s">
        <v>802</v>
      </c>
      <c r="D375" s="1"/>
      <c r="E375" s="1" t="s">
        <v>467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 t="s">
        <v>176</v>
      </c>
      <c r="U375" s="1"/>
      <c r="V375" s="27"/>
      <c r="W375" s="27"/>
      <c r="X375" s="27"/>
      <c r="Y375" s="27"/>
      <c r="Z375" s="26" t="s">
        <v>175</v>
      </c>
      <c r="AA375" s="28">
        <v>1925.6</v>
      </c>
      <c r="AB375" s="28"/>
      <c r="AC375" s="28">
        <v>1636.76</v>
      </c>
      <c r="AD375" s="28">
        <v>288.84</v>
      </c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>
        <v>300</v>
      </c>
      <c r="AQ375" s="28"/>
      <c r="AR375" s="28"/>
      <c r="AS375" s="28">
        <v>300</v>
      </c>
      <c r="AT375" s="28"/>
      <c r="AU375" s="28">
        <v>400</v>
      </c>
      <c r="AV375" s="28"/>
      <c r="AW375" s="28"/>
      <c r="AX375" s="28">
        <v>400</v>
      </c>
      <c r="AY375" s="28"/>
      <c r="AZ375" s="26" t="s">
        <v>175</v>
      </c>
    </row>
    <row r="376" spans="1:52" ht="33.75" customHeight="1">
      <c r="A376" s="26" t="s">
        <v>757</v>
      </c>
      <c r="B376" s="1" t="s">
        <v>780</v>
      </c>
      <c r="C376" s="1" t="s">
        <v>758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7"/>
      <c r="W376" s="27"/>
      <c r="X376" s="27"/>
      <c r="Y376" s="27"/>
      <c r="Z376" s="26" t="s">
        <v>757</v>
      </c>
      <c r="AA376" s="28">
        <v>33618.69</v>
      </c>
      <c r="AB376" s="28"/>
      <c r="AC376" s="28">
        <v>4660.72</v>
      </c>
      <c r="AD376" s="28">
        <v>1314.03</v>
      </c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>
        <v>24067.81</v>
      </c>
      <c r="AQ376" s="28"/>
      <c r="AR376" s="28">
        <v>144.03</v>
      </c>
      <c r="AS376" s="28"/>
      <c r="AT376" s="28"/>
      <c r="AU376" s="28">
        <v>22593.6</v>
      </c>
      <c r="AV376" s="28"/>
      <c r="AW376" s="28">
        <v>148.87</v>
      </c>
      <c r="AX376" s="28"/>
      <c r="AY376" s="28"/>
      <c r="AZ376" s="26" t="s">
        <v>757</v>
      </c>
    </row>
    <row r="377" spans="1:52" ht="16.5" customHeight="1">
      <c r="A377" s="26" t="s">
        <v>805</v>
      </c>
      <c r="B377" s="1" t="s">
        <v>780</v>
      </c>
      <c r="C377" s="1" t="s">
        <v>806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7"/>
      <c r="W377" s="27"/>
      <c r="X377" s="27"/>
      <c r="Y377" s="27"/>
      <c r="Z377" s="26" t="s">
        <v>805</v>
      </c>
      <c r="AA377" s="28">
        <v>3104.54</v>
      </c>
      <c r="AB377" s="28"/>
      <c r="AC377" s="28">
        <v>1374.61</v>
      </c>
      <c r="AD377" s="28">
        <v>422.93</v>
      </c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>
        <v>4718.03</v>
      </c>
      <c r="AQ377" s="28"/>
      <c r="AR377" s="28">
        <v>144.03</v>
      </c>
      <c r="AS377" s="28"/>
      <c r="AT377" s="28"/>
      <c r="AU377" s="28">
        <v>3168.87</v>
      </c>
      <c r="AV377" s="28"/>
      <c r="AW377" s="28">
        <v>148.87</v>
      </c>
      <c r="AX377" s="28"/>
      <c r="AY377" s="28"/>
      <c r="AZ377" s="26" t="s">
        <v>805</v>
      </c>
    </row>
    <row r="378" spans="1:52" ht="85.5" customHeight="1">
      <c r="A378" s="26" t="s">
        <v>390</v>
      </c>
      <c r="B378" s="1" t="s">
        <v>780</v>
      </c>
      <c r="C378" s="1" t="s">
        <v>806</v>
      </c>
      <c r="D378" s="1"/>
      <c r="E378" s="1" t="s">
        <v>391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7"/>
      <c r="W378" s="27"/>
      <c r="X378" s="27"/>
      <c r="Y378" s="27"/>
      <c r="Z378" s="26" t="s">
        <v>390</v>
      </c>
      <c r="AA378" s="28">
        <v>1307</v>
      </c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>
        <v>4574</v>
      </c>
      <c r="AQ378" s="28"/>
      <c r="AR378" s="28"/>
      <c r="AS378" s="28"/>
      <c r="AT378" s="28"/>
      <c r="AU378" s="28">
        <v>3020</v>
      </c>
      <c r="AV378" s="28"/>
      <c r="AW378" s="28"/>
      <c r="AX378" s="28"/>
      <c r="AY378" s="28"/>
      <c r="AZ378" s="26" t="s">
        <v>390</v>
      </c>
    </row>
    <row r="379" spans="1:52" ht="51" customHeight="1">
      <c r="A379" s="26" t="s">
        <v>392</v>
      </c>
      <c r="B379" s="1" t="s">
        <v>780</v>
      </c>
      <c r="C379" s="1" t="s">
        <v>806</v>
      </c>
      <c r="D379" s="1"/>
      <c r="E379" s="1" t="s">
        <v>393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7"/>
      <c r="W379" s="27"/>
      <c r="X379" s="27"/>
      <c r="Y379" s="27"/>
      <c r="Z379" s="26" t="s">
        <v>392</v>
      </c>
      <c r="AA379" s="28">
        <v>1207</v>
      </c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4074</v>
      </c>
      <c r="AQ379" s="28"/>
      <c r="AR379" s="28"/>
      <c r="AS379" s="28"/>
      <c r="AT379" s="28"/>
      <c r="AU379" s="28">
        <v>2020</v>
      </c>
      <c r="AV379" s="28"/>
      <c r="AW379" s="28"/>
      <c r="AX379" s="28"/>
      <c r="AY379" s="28"/>
      <c r="AZ379" s="26" t="s">
        <v>392</v>
      </c>
    </row>
    <row r="380" spans="1:52" ht="51" customHeight="1">
      <c r="A380" s="26" t="s">
        <v>400</v>
      </c>
      <c r="B380" s="1" t="s">
        <v>780</v>
      </c>
      <c r="C380" s="1" t="s">
        <v>806</v>
      </c>
      <c r="D380" s="1"/>
      <c r="E380" s="1" t="s">
        <v>401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7"/>
      <c r="W380" s="27"/>
      <c r="X380" s="27"/>
      <c r="Y380" s="27"/>
      <c r="Z380" s="26" t="s">
        <v>400</v>
      </c>
      <c r="AA380" s="28">
        <v>500</v>
      </c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>
        <v>3000</v>
      </c>
      <c r="AQ380" s="28"/>
      <c r="AR380" s="28"/>
      <c r="AS380" s="28"/>
      <c r="AT380" s="28"/>
      <c r="AU380" s="28">
        <v>1000</v>
      </c>
      <c r="AV380" s="28"/>
      <c r="AW380" s="28"/>
      <c r="AX380" s="28"/>
      <c r="AY380" s="28"/>
      <c r="AZ380" s="26" t="s">
        <v>400</v>
      </c>
    </row>
    <row r="381" spans="1:52" ht="51" customHeight="1">
      <c r="A381" s="26" t="s">
        <v>406</v>
      </c>
      <c r="B381" s="1" t="s">
        <v>780</v>
      </c>
      <c r="C381" s="1" t="s">
        <v>806</v>
      </c>
      <c r="D381" s="1"/>
      <c r="E381" s="1" t="s">
        <v>407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7"/>
      <c r="W381" s="27"/>
      <c r="X381" s="27"/>
      <c r="Y381" s="27"/>
      <c r="Z381" s="26" t="s">
        <v>406</v>
      </c>
      <c r="AA381" s="28">
        <v>500</v>
      </c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>
        <v>3000</v>
      </c>
      <c r="AQ381" s="28"/>
      <c r="AR381" s="28"/>
      <c r="AS381" s="28"/>
      <c r="AT381" s="28"/>
      <c r="AU381" s="28">
        <v>1000</v>
      </c>
      <c r="AV381" s="28"/>
      <c r="AW381" s="28"/>
      <c r="AX381" s="28"/>
      <c r="AY381" s="28"/>
      <c r="AZ381" s="26" t="s">
        <v>406</v>
      </c>
    </row>
    <row r="382" spans="1:52" ht="51" customHeight="1">
      <c r="A382" s="26" t="s">
        <v>175</v>
      </c>
      <c r="B382" s="1" t="s">
        <v>780</v>
      </c>
      <c r="C382" s="1" t="s">
        <v>806</v>
      </c>
      <c r="D382" s="1"/>
      <c r="E382" s="1" t="s">
        <v>407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 t="s">
        <v>176</v>
      </c>
      <c r="U382" s="1"/>
      <c r="V382" s="27"/>
      <c r="W382" s="27"/>
      <c r="X382" s="27"/>
      <c r="Y382" s="27"/>
      <c r="Z382" s="26" t="s">
        <v>175</v>
      </c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>
        <v>3000</v>
      </c>
      <c r="AQ382" s="28"/>
      <c r="AR382" s="28"/>
      <c r="AS382" s="28"/>
      <c r="AT382" s="28"/>
      <c r="AU382" s="28">
        <v>1000</v>
      </c>
      <c r="AV382" s="28"/>
      <c r="AW382" s="28"/>
      <c r="AX382" s="28"/>
      <c r="AY382" s="28"/>
      <c r="AZ382" s="26" t="s">
        <v>175</v>
      </c>
    </row>
    <row r="383" spans="1:52" ht="68.25" customHeight="1">
      <c r="A383" s="26" t="s">
        <v>49</v>
      </c>
      <c r="B383" s="1" t="s">
        <v>780</v>
      </c>
      <c r="C383" s="1" t="s">
        <v>806</v>
      </c>
      <c r="D383" s="1"/>
      <c r="E383" s="1" t="s">
        <v>407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 t="s">
        <v>50</v>
      </c>
      <c r="U383" s="1"/>
      <c r="V383" s="27"/>
      <c r="W383" s="27"/>
      <c r="X383" s="27"/>
      <c r="Y383" s="27"/>
      <c r="Z383" s="26" t="s">
        <v>49</v>
      </c>
      <c r="AA383" s="28">
        <v>500</v>
      </c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6" t="s">
        <v>49</v>
      </c>
    </row>
    <row r="384" spans="1:52" ht="68.25" customHeight="1">
      <c r="A384" s="26" t="s">
        <v>408</v>
      </c>
      <c r="B384" s="1" t="s">
        <v>780</v>
      </c>
      <c r="C384" s="1" t="s">
        <v>806</v>
      </c>
      <c r="D384" s="1"/>
      <c r="E384" s="1" t="s">
        <v>409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7"/>
      <c r="W384" s="27"/>
      <c r="X384" s="27"/>
      <c r="Y384" s="27"/>
      <c r="Z384" s="26" t="s">
        <v>408</v>
      </c>
      <c r="AA384" s="28">
        <v>707</v>
      </c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>
        <v>1074</v>
      </c>
      <c r="AQ384" s="28"/>
      <c r="AR384" s="28"/>
      <c r="AS384" s="28"/>
      <c r="AT384" s="28"/>
      <c r="AU384" s="28">
        <v>1020</v>
      </c>
      <c r="AV384" s="28"/>
      <c r="AW384" s="28"/>
      <c r="AX384" s="28"/>
      <c r="AY384" s="28"/>
      <c r="AZ384" s="26" t="s">
        <v>408</v>
      </c>
    </row>
    <row r="385" spans="1:52" ht="68.25" customHeight="1">
      <c r="A385" s="26" t="s">
        <v>412</v>
      </c>
      <c r="B385" s="1" t="s">
        <v>780</v>
      </c>
      <c r="C385" s="1" t="s">
        <v>806</v>
      </c>
      <c r="D385" s="1"/>
      <c r="E385" s="1" t="s">
        <v>413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7"/>
      <c r="W385" s="27"/>
      <c r="X385" s="27"/>
      <c r="Y385" s="27"/>
      <c r="Z385" s="26" t="s">
        <v>412</v>
      </c>
      <c r="AA385" s="28">
        <v>192</v>
      </c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>
        <v>374</v>
      </c>
      <c r="AQ385" s="28"/>
      <c r="AR385" s="28"/>
      <c r="AS385" s="28"/>
      <c r="AT385" s="28"/>
      <c r="AU385" s="28">
        <v>420</v>
      </c>
      <c r="AV385" s="28"/>
      <c r="AW385" s="28"/>
      <c r="AX385" s="28"/>
      <c r="AY385" s="28"/>
      <c r="AZ385" s="26" t="s">
        <v>412</v>
      </c>
    </row>
    <row r="386" spans="1:52" ht="51" customHeight="1">
      <c r="A386" s="26" t="s">
        <v>175</v>
      </c>
      <c r="B386" s="1" t="s">
        <v>780</v>
      </c>
      <c r="C386" s="1" t="s">
        <v>806</v>
      </c>
      <c r="D386" s="1"/>
      <c r="E386" s="1" t="s">
        <v>413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 t="s">
        <v>176</v>
      </c>
      <c r="U386" s="1"/>
      <c r="V386" s="27"/>
      <c r="W386" s="27"/>
      <c r="X386" s="27"/>
      <c r="Y386" s="27"/>
      <c r="Z386" s="26" t="s">
        <v>175</v>
      </c>
      <c r="AA386" s="28">
        <v>192</v>
      </c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>
        <v>374</v>
      </c>
      <c r="AQ386" s="28"/>
      <c r="AR386" s="28"/>
      <c r="AS386" s="28"/>
      <c r="AT386" s="28"/>
      <c r="AU386" s="28">
        <v>420</v>
      </c>
      <c r="AV386" s="28"/>
      <c r="AW386" s="28"/>
      <c r="AX386" s="28"/>
      <c r="AY386" s="28"/>
      <c r="AZ386" s="26" t="s">
        <v>175</v>
      </c>
    </row>
    <row r="387" spans="1:52" ht="68.25" customHeight="1">
      <c r="A387" s="26" t="s">
        <v>414</v>
      </c>
      <c r="B387" s="1" t="s">
        <v>780</v>
      </c>
      <c r="C387" s="1" t="s">
        <v>806</v>
      </c>
      <c r="D387" s="1"/>
      <c r="E387" s="1" t="s">
        <v>415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7"/>
      <c r="W387" s="27"/>
      <c r="X387" s="27"/>
      <c r="Y387" s="27"/>
      <c r="Z387" s="26" t="s">
        <v>414</v>
      </c>
      <c r="AA387" s="28">
        <v>215</v>
      </c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>
        <v>500</v>
      </c>
      <c r="AQ387" s="28"/>
      <c r="AR387" s="28"/>
      <c r="AS387" s="28"/>
      <c r="AT387" s="28"/>
      <c r="AU387" s="28">
        <v>500</v>
      </c>
      <c r="AV387" s="28"/>
      <c r="AW387" s="28"/>
      <c r="AX387" s="28"/>
      <c r="AY387" s="28"/>
      <c r="AZ387" s="26" t="s">
        <v>414</v>
      </c>
    </row>
    <row r="388" spans="1:52" ht="51" customHeight="1">
      <c r="A388" s="26" t="s">
        <v>175</v>
      </c>
      <c r="B388" s="1" t="s">
        <v>780</v>
      </c>
      <c r="C388" s="1" t="s">
        <v>806</v>
      </c>
      <c r="D388" s="1"/>
      <c r="E388" s="1" t="s">
        <v>415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 t="s">
        <v>176</v>
      </c>
      <c r="U388" s="1"/>
      <c r="V388" s="27"/>
      <c r="W388" s="27"/>
      <c r="X388" s="27"/>
      <c r="Y388" s="27"/>
      <c r="Z388" s="26" t="s">
        <v>175</v>
      </c>
      <c r="AA388" s="28">
        <v>215</v>
      </c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>
        <v>500</v>
      </c>
      <c r="AQ388" s="28"/>
      <c r="AR388" s="28"/>
      <c r="AS388" s="28"/>
      <c r="AT388" s="28"/>
      <c r="AU388" s="28">
        <v>500</v>
      </c>
      <c r="AV388" s="28"/>
      <c r="AW388" s="28"/>
      <c r="AX388" s="28"/>
      <c r="AY388" s="28"/>
      <c r="AZ388" s="26" t="s">
        <v>175</v>
      </c>
    </row>
    <row r="389" spans="1:52" ht="102" customHeight="1">
      <c r="A389" s="26" t="s">
        <v>416</v>
      </c>
      <c r="B389" s="1" t="s">
        <v>780</v>
      </c>
      <c r="C389" s="1" t="s">
        <v>806</v>
      </c>
      <c r="D389" s="1"/>
      <c r="E389" s="1" t="s">
        <v>417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7"/>
      <c r="W389" s="27"/>
      <c r="X389" s="27"/>
      <c r="Y389" s="27"/>
      <c r="Z389" s="26" t="s">
        <v>416</v>
      </c>
      <c r="AA389" s="28">
        <v>300</v>
      </c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>
        <v>200</v>
      </c>
      <c r="AQ389" s="28"/>
      <c r="AR389" s="28"/>
      <c r="AS389" s="28"/>
      <c r="AT389" s="28"/>
      <c r="AU389" s="28">
        <v>100</v>
      </c>
      <c r="AV389" s="28"/>
      <c r="AW389" s="28"/>
      <c r="AX389" s="28"/>
      <c r="AY389" s="28"/>
      <c r="AZ389" s="26" t="s">
        <v>416</v>
      </c>
    </row>
    <row r="390" spans="1:52" ht="51" customHeight="1">
      <c r="A390" s="26" t="s">
        <v>175</v>
      </c>
      <c r="B390" s="1" t="s">
        <v>780</v>
      </c>
      <c r="C390" s="1" t="s">
        <v>806</v>
      </c>
      <c r="D390" s="1"/>
      <c r="E390" s="1" t="s">
        <v>417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 t="s">
        <v>176</v>
      </c>
      <c r="U390" s="1"/>
      <c r="V390" s="27"/>
      <c r="W390" s="27"/>
      <c r="X390" s="27"/>
      <c r="Y390" s="27"/>
      <c r="Z390" s="26" t="s">
        <v>175</v>
      </c>
      <c r="AA390" s="28">
        <v>150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>
        <v>100</v>
      </c>
      <c r="AQ390" s="28"/>
      <c r="AR390" s="28"/>
      <c r="AS390" s="28"/>
      <c r="AT390" s="28"/>
      <c r="AU390" s="28">
        <v>50</v>
      </c>
      <c r="AV390" s="28"/>
      <c r="AW390" s="28"/>
      <c r="AX390" s="28"/>
      <c r="AY390" s="28"/>
      <c r="AZ390" s="26" t="s">
        <v>175</v>
      </c>
    </row>
    <row r="391" spans="1:52" ht="68.25" customHeight="1">
      <c r="A391" s="26" t="s">
        <v>49</v>
      </c>
      <c r="B391" s="1" t="s">
        <v>780</v>
      </c>
      <c r="C391" s="1" t="s">
        <v>806</v>
      </c>
      <c r="D391" s="1"/>
      <c r="E391" s="1" t="s">
        <v>417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 t="s">
        <v>50</v>
      </c>
      <c r="U391" s="1"/>
      <c r="V391" s="27"/>
      <c r="W391" s="27"/>
      <c r="X391" s="27"/>
      <c r="Y391" s="27"/>
      <c r="Z391" s="26" t="s">
        <v>49</v>
      </c>
      <c r="AA391" s="28">
        <v>150</v>
      </c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>
        <v>100</v>
      </c>
      <c r="AQ391" s="28"/>
      <c r="AR391" s="28"/>
      <c r="AS391" s="28"/>
      <c r="AT391" s="28"/>
      <c r="AU391" s="28">
        <v>50</v>
      </c>
      <c r="AV391" s="28"/>
      <c r="AW391" s="28"/>
      <c r="AX391" s="28"/>
      <c r="AY391" s="28"/>
      <c r="AZ391" s="26" t="s">
        <v>49</v>
      </c>
    </row>
    <row r="392" spans="1:52" ht="51" customHeight="1">
      <c r="A392" s="26" t="s">
        <v>442</v>
      </c>
      <c r="B392" s="1" t="s">
        <v>780</v>
      </c>
      <c r="C392" s="1" t="s">
        <v>806</v>
      </c>
      <c r="D392" s="1"/>
      <c r="E392" s="1" t="s">
        <v>443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7"/>
      <c r="W392" s="27"/>
      <c r="X392" s="27"/>
      <c r="Y392" s="27"/>
      <c r="Z392" s="26" t="s">
        <v>442</v>
      </c>
      <c r="AA392" s="28">
        <v>100</v>
      </c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>
        <v>500</v>
      </c>
      <c r="AQ392" s="28"/>
      <c r="AR392" s="28"/>
      <c r="AS392" s="28"/>
      <c r="AT392" s="28"/>
      <c r="AU392" s="28">
        <v>1000</v>
      </c>
      <c r="AV392" s="28"/>
      <c r="AW392" s="28"/>
      <c r="AX392" s="28"/>
      <c r="AY392" s="28"/>
      <c r="AZ392" s="26" t="s">
        <v>442</v>
      </c>
    </row>
    <row r="393" spans="1:52" ht="51" customHeight="1">
      <c r="A393" s="26" t="s">
        <v>444</v>
      </c>
      <c r="B393" s="1" t="s">
        <v>780</v>
      </c>
      <c r="C393" s="1" t="s">
        <v>806</v>
      </c>
      <c r="D393" s="1"/>
      <c r="E393" s="1" t="s">
        <v>445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7"/>
      <c r="W393" s="27"/>
      <c r="X393" s="27"/>
      <c r="Y393" s="27"/>
      <c r="Z393" s="26" t="s">
        <v>444</v>
      </c>
      <c r="AA393" s="28">
        <v>100</v>
      </c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>
        <v>500</v>
      </c>
      <c r="AQ393" s="28"/>
      <c r="AR393" s="28"/>
      <c r="AS393" s="28"/>
      <c r="AT393" s="28"/>
      <c r="AU393" s="28">
        <v>1000</v>
      </c>
      <c r="AV393" s="28"/>
      <c r="AW393" s="28"/>
      <c r="AX393" s="28"/>
      <c r="AY393" s="28"/>
      <c r="AZ393" s="26" t="s">
        <v>444</v>
      </c>
    </row>
    <row r="394" spans="1:52" ht="33.75" customHeight="1">
      <c r="A394" s="26" t="s">
        <v>458</v>
      </c>
      <c r="B394" s="1" t="s">
        <v>780</v>
      </c>
      <c r="C394" s="1" t="s">
        <v>806</v>
      </c>
      <c r="D394" s="1"/>
      <c r="E394" s="1" t="s">
        <v>459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7"/>
      <c r="W394" s="27"/>
      <c r="X394" s="27"/>
      <c r="Y394" s="27"/>
      <c r="Z394" s="26" t="s">
        <v>458</v>
      </c>
      <c r="AA394" s="28">
        <v>100</v>
      </c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>
        <v>500</v>
      </c>
      <c r="AQ394" s="28"/>
      <c r="AR394" s="28"/>
      <c r="AS394" s="28"/>
      <c r="AT394" s="28"/>
      <c r="AU394" s="28">
        <v>1000</v>
      </c>
      <c r="AV394" s="28"/>
      <c r="AW394" s="28"/>
      <c r="AX394" s="28"/>
      <c r="AY394" s="28"/>
      <c r="AZ394" s="26" t="s">
        <v>458</v>
      </c>
    </row>
    <row r="395" spans="1:52" ht="51" customHeight="1">
      <c r="A395" s="26" t="s">
        <v>175</v>
      </c>
      <c r="B395" s="1" t="s">
        <v>780</v>
      </c>
      <c r="C395" s="1" t="s">
        <v>806</v>
      </c>
      <c r="D395" s="1"/>
      <c r="E395" s="1" t="s">
        <v>459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 t="s">
        <v>176</v>
      </c>
      <c r="U395" s="1"/>
      <c r="V395" s="27"/>
      <c r="W395" s="27"/>
      <c r="X395" s="27"/>
      <c r="Y395" s="27"/>
      <c r="Z395" s="26" t="s">
        <v>175</v>
      </c>
      <c r="AA395" s="28">
        <v>100</v>
      </c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>
        <v>500</v>
      </c>
      <c r="AQ395" s="28"/>
      <c r="AR395" s="28"/>
      <c r="AS395" s="28"/>
      <c r="AT395" s="28"/>
      <c r="AU395" s="28">
        <v>1000</v>
      </c>
      <c r="AV395" s="28"/>
      <c r="AW395" s="28"/>
      <c r="AX395" s="28"/>
      <c r="AY395" s="28"/>
      <c r="AZ395" s="26" t="s">
        <v>175</v>
      </c>
    </row>
    <row r="396" spans="1:52" ht="119.25" customHeight="1">
      <c r="A396" s="26" t="s">
        <v>535</v>
      </c>
      <c r="B396" s="1" t="s">
        <v>780</v>
      </c>
      <c r="C396" s="1" t="s">
        <v>806</v>
      </c>
      <c r="D396" s="1"/>
      <c r="E396" s="1" t="s">
        <v>536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7"/>
      <c r="W396" s="27"/>
      <c r="X396" s="27"/>
      <c r="Y396" s="27"/>
      <c r="Z396" s="26" t="s">
        <v>535</v>
      </c>
      <c r="AA396" s="28">
        <v>1797.54</v>
      </c>
      <c r="AB396" s="28"/>
      <c r="AC396" s="28">
        <v>1374.61</v>
      </c>
      <c r="AD396" s="28">
        <v>422.93</v>
      </c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>
        <v>144.03</v>
      </c>
      <c r="AQ396" s="28"/>
      <c r="AR396" s="28">
        <v>144.03</v>
      </c>
      <c r="AS396" s="28"/>
      <c r="AT396" s="28"/>
      <c r="AU396" s="28">
        <v>148.87</v>
      </c>
      <c r="AV396" s="28"/>
      <c r="AW396" s="28">
        <v>148.87</v>
      </c>
      <c r="AX396" s="28"/>
      <c r="AY396" s="28"/>
      <c r="AZ396" s="26" t="s">
        <v>535</v>
      </c>
    </row>
    <row r="397" spans="1:52" ht="102" customHeight="1">
      <c r="A397" s="26" t="s">
        <v>543</v>
      </c>
      <c r="B397" s="1" t="s">
        <v>780</v>
      </c>
      <c r="C397" s="1" t="s">
        <v>806</v>
      </c>
      <c r="D397" s="1"/>
      <c r="E397" s="1" t="s">
        <v>544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7"/>
      <c r="W397" s="27"/>
      <c r="X397" s="27"/>
      <c r="Y397" s="27"/>
      <c r="Z397" s="26" t="s">
        <v>543</v>
      </c>
      <c r="AA397" s="28">
        <v>1691.72</v>
      </c>
      <c r="AB397" s="28"/>
      <c r="AC397" s="28">
        <v>1268.79</v>
      </c>
      <c r="AD397" s="28">
        <v>422.93</v>
      </c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6" t="s">
        <v>543</v>
      </c>
    </row>
    <row r="398" spans="1:52" ht="119.25" customHeight="1">
      <c r="A398" s="26" t="s">
        <v>545</v>
      </c>
      <c r="B398" s="1" t="s">
        <v>780</v>
      </c>
      <c r="C398" s="1" t="s">
        <v>806</v>
      </c>
      <c r="D398" s="1"/>
      <c r="E398" s="1" t="s">
        <v>546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7"/>
      <c r="W398" s="27"/>
      <c r="X398" s="27"/>
      <c r="Y398" s="27"/>
      <c r="Z398" s="26" t="s">
        <v>545</v>
      </c>
      <c r="AA398" s="28">
        <v>1691.72</v>
      </c>
      <c r="AB398" s="28"/>
      <c r="AC398" s="28">
        <v>1268.79</v>
      </c>
      <c r="AD398" s="28">
        <v>422.93</v>
      </c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6" t="s">
        <v>545</v>
      </c>
    </row>
    <row r="399" spans="1:52" ht="51" customHeight="1">
      <c r="A399" s="26" t="s">
        <v>547</v>
      </c>
      <c r="B399" s="1" t="s">
        <v>780</v>
      </c>
      <c r="C399" s="1" t="s">
        <v>806</v>
      </c>
      <c r="D399" s="1"/>
      <c r="E399" s="1" t="s">
        <v>548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7"/>
      <c r="W399" s="27"/>
      <c r="X399" s="27"/>
      <c r="Y399" s="27"/>
      <c r="Z399" s="26" t="s">
        <v>547</v>
      </c>
      <c r="AA399" s="28">
        <v>1691.72</v>
      </c>
      <c r="AB399" s="28"/>
      <c r="AC399" s="28">
        <v>1268.79</v>
      </c>
      <c r="AD399" s="28">
        <v>422.93</v>
      </c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6" t="s">
        <v>547</v>
      </c>
    </row>
    <row r="400" spans="1:52" ht="51" customHeight="1">
      <c r="A400" s="26" t="s">
        <v>62</v>
      </c>
      <c r="B400" s="1" t="s">
        <v>780</v>
      </c>
      <c r="C400" s="1" t="s">
        <v>806</v>
      </c>
      <c r="D400" s="1"/>
      <c r="E400" s="1" t="s">
        <v>548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 t="s">
        <v>63</v>
      </c>
      <c r="U400" s="1"/>
      <c r="V400" s="27"/>
      <c r="W400" s="27"/>
      <c r="X400" s="27"/>
      <c r="Y400" s="27"/>
      <c r="Z400" s="26" t="s">
        <v>62</v>
      </c>
      <c r="AA400" s="28">
        <v>1691.72</v>
      </c>
      <c r="AB400" s="28"/>
      <c r="AC400" s="28">
        <v>1268.79</v>
      </c>
      <c r="AD400" s="28">
        <v>422.93</v>
      </c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6" t="s">
        <v>62</v>
      </c>
    </row>
    <row r="401" spans="1:52" ht="256.5" customHeight="1">
      <c r="A401" s="2" t="s">
        <v>549</v>
      </c>
      <c r="B401" s="1" t="s">
        <v>780</v>
      </c>
      <c r="C401" s="1" t="s">
        <v>806</v>
      </c>
      <c r="D401" s="1"/>
      <c r="E401" s="1" t="s">
        <v>550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7"/>
      <c r="W401" s="27"/>
      <c r="X401" s="27"/>
      <c r="Y401" s="27"/>
      <c r="Z401" s="2" t="s">
        <v>549</v>
      </c>
      <c r="AA401" s="28">
        <v>105.82</v>
      </c>
      <c r="AB401" s="28"/>
      <c r="AC401" s="28">
        <v>105.82</v>
      </c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>
        <v>144.03</v>
      </c>
      <c r="AQ401" s="28"/>
      <c r="AR401" s="28">
        <v>144.03</v>
      </c>
      <c r="AS401" s="28"/>
      <c r="AT401" s="28"/>
      <c r="AU401" s="28">
        <v>148.87</v>
      </c>
      <c r="AV401" s="28"/>
      <c r="AW401" s="28">
        <v>148.87</v>
      </c>
      <c r="AX401" s="28"/>
      <c r="AY401" s="28"/>
      <c r="AZ401" s="2" t="s">
        <v>549</v>
      </c>
    </row>
    <row r="402" spans="1:52" ht="187.5" customHeight="1">
      <c r="A402" s="2" t="s">
        <v>551</v>
      </c>
      <c r="B402" s="1" t="s">
        <v>780</v>
      </c>
      <c r="C402" s="1" t="s">
        <v>806</v>
      </c>
      <c r="D402" s="1"/>
      <c r="E402" s="1" t="s">
        <v>552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7"/>
      <c r="W402" s="27"/>
      <c r="X402" s="27"/>
      <c r="Y402" s="27"/>
      <c r="Z402" s="2" t="s">
        <v>551</v>
      </c>
      <c r="AA402" s="28">
        <v>105.82</v>
      </c>
      <c r="AB402" s="28"/>
      <c r="AC402" s="28">
        <v>105.82</v>
      </c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>
        <v>144.03</v>
      </c>
      <c r="AQ402" s="28"/>
      <c r="AR402" s="28">
        <v>144.03</v>
      </c>
      <c r="AS402" s="28"/>
      <c r="AT402" s="28"/>
      <c r="AU402" s="28">
        <v>148.87</v>
      </c>
      <c r="AV402" s="28"/>
      <c r="AW402" s="28">
        <v>148.87</v>
      </c>
      <c r="AX402" s="28"/>
      <c r="AY402" s="28"/>
      <c r="AZ402" s="2" t="s">
        <v>551</v>
      </c>
    </row>
    <row r="403" spans="1:52" ht="85.5" customHeight="1">
      <c r="A403" s="26" t="s">
        <v>553</v>
      </c>
      <c r="B403" s="1" t="s">
        <v>780</v>
      </c>
      <c r="C403" s="1" t="s">
        <v>806</v>
      </c>
      <c r="D403" s="1"/>
      <c r="E403" s="1" t="s">
        <v>554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7"/>
      <c r="W403" s="27"/>
      <c r="X403" s="27"/>
      <c r="Y403" s="27"/>
      <c r="Z403" s="26" t="s">
        <v>553</v>
      </c>
      <c r="AA403" s="28">
        <v>105.82</v>
      </c>
      <c r="AB403" s="28"/>
      <c r="AC403" s="28">
        <v>105.82</v>
      </c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>
        <v>144.03</v>
      </c>
      <c r="AQ403" s="28"/>
      <c r="AR403" s="28">
        <v>144.03</v>
      </c>
      <c r="AS403" s="28"/>
      <c r="AT403" s="28"/>
      <c r="AU403" s="28">
        <v>148.87</v>
      </c>
      <c r="AV403" s="28"/>
      <c r="AW403" s="28">
        <v>148.87</v>
      </c>
      <c r="AX403" s="28"/>
      <c r="AY403" s="28"/>
      <c r="AZ403" s="26" t="s">
        <v>553</v>
      </c>
    </row>
    <row r="404" spans="1:52" ht="51" customHeight="1">
      <c r="A404" s="26" t="s">
        <v>175</v>
      </c>
      <c r="B404" s="1" t="s">
        <v>780</v>
      </c>
      <c r="C404" s="1" t="s">
        <v>806</v>
      </c>
      <c r="D404" s="1"/>
      <c r="E404" s="1" t="s">
        <v>554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 t="s">
        <v>176</v>
      </c>
      <c r="U404" s="1"/>
      <c r="V404" s="27"/>
      <c r="W404" s="27"/>
      <c r="X404" s="27"/>
      <c r="Y404" s="27"/>
      <c r="Z404" s="26" t="s">
        <v>175</v>
      </c>
      <c r="AA404" s="28">
        <v>105.82</v>
      </c>
      <c r="AB404" s="28"/>
      <c r="AC404" s="28">
        <v>105.82</v>
      </c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>
        <v>144.03</v>
      </c>
      <c r="AQ404" s="28"/>
      <c r="AR404" s="28">
        <v>144.03</v>
      </c>
      <c r="AS404" s="28"/>
      <c r="AT404" s="28"/>
      <c r="AU404" s="28">
        <v>148.87</v>
      </c>
      <c r="AV404" s="28"/>
      <c r="AW404" s="28">
        <v>148.87</v>
      </c>
      <c r="AX404" s="28"/>
      <c r="AY404" s="28"/>
      <c r="AZ404" s="26" t="s">
        <v>175</v>
      </c>
    </row>
    <row r="405" spans="1:52" ht="16.5" customHeight="1">
      <c r="A405" s="26" t="s">
        <v>759</v>
      </c>
      <c r="B405" s="1" t="s">
        <v>780</v>
      </c>
      <c r="C405" s="1" t="s">
        <v>760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7"/>
      <c r="W405" s="27"/>
      <c r="X405" s="27"/>
      <c r="Y405" s="27"/>
      <c r="Z405" s="26" t="s">
        <v>759</v>
      </c>
      <c r="AA405" s="28">
        <v>9491.04</v>
      </c>
      <c r="AB405" s="28"/>
      <c r="AC405" s="28">
        <v>2782.6</v>
      </c>
      <c r="AD405" s="28">
        <v>721.1</v>
      </c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>
        <v>1000</v>
      </c>
      <c r="AQ405" s="28"/>
      <c r="AR405" s="28"/>
      <c r="AS405" s="28"/>
      <c r="AT405" s="28"/>
      <c r="AU405" s="28">
        <v>1000</v>
      </c>
      <c r="AV405" s="28"/>
      <c r="AW405" s="28"/>
      <c r="AX405" s="28"/>
      <c r="AY405" s="28"/>
      <c r="AZ405" s="26" t="s">
        <v>759</v>
      </c>
    </row>
    <row r="406" spans="1:52" ht="68.25" customHeight="1">
      <c r="A406" s="26" t="s">
        <v>330</v>
      </c>
      <c r="B406" s="1" t="s">
        <v>780</v>
      </c>
      <c r="C406" s="1" t="s">
        <v>760</v>
      </c>
      <c r="D406" s="1"/>
      <c r="E406" s="1" t="s">
        <v>331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7"/>
      <c r="W406" s="27"/>
      <c r="X406" s="27"/>
      <c r="Y406" s="27"/>
      <c r="Z406" s="26" t="s">
        <v>330</v>
      </c>
      <c r="AA406" s="28">
        <v>2103.7</v>
      </c>
      <c r="AB406" s="28"/>
      <c r="AC406" s="28">
        <v>2082.6</v>
      </c>
      <c r="AD406" s="28">
        <v>21.1</v>
      </c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6" t="s">
        <v>330</v>
      </c>
    </row>
    <row r="407" spans="1:52" ht="68.25" customHeight="1">
      <c r="A407" s="26" t="s">
        <v>332</v>
      </c>
      <c r="B407" s="1" t="s">
        <v>780</v>
      </c>
      <c r="C407" s="1" t="s">
        <v>760</v>
      </c>
      <c r="D407" s="1"/>
      <c r="E407" s="1" t="s">
        <v>333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7"/>
      <c r="W407" s="27"/>
      <c r="X407" s="27"/>
      <c r="Y407" s="27"/>
      <c r="Z407" s="26" t="s">
        <v>332</v>
      </c>
      <c r="AA407" s="28">
        <v>2103.7</v>
      </c>
      <c r="AB407" s="28"/>
      <c r="AC407" s="28">
        <v>2082.6</v>
      </c>
      <c r="AD407" s="28">
        <v>21.1</v>
      </c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6" t="s">
        <v>332</v>
      </c>
    </row>
    <row r="408" spans="1:52" ht="33.75" customHeight="1">
      <c r="A408" s="26" t="s">
        <v>348</v>
      </c>
      <c r="B408" s="1" t="s">
        <v>780</v>
      </c>
      <c r="C408" s="1" t="s">
        <v>760</v>
      </c>
      <c r="D408" s="1"/>
      <c r="E408" s="1" t="s">
        <v>349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7"/>
      <c r="W408" s="27"/>
      <c r="X408" s="27"/>
      <c r="Y408" s="27"/>
      <c r="Z408" s="26" t="s">
        <v>348</v>
      </c>
      <c r="AA408" s="28">
        <v>2103.7</v>
      </c>
      <c r="AB408" s="28"/>
      <c r="AC408" s="28">
        <v>2082.6</v>
      </c>
      <c r="AD408" s="28">
        <v>21.1</v>
      </c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6" t="s">
        <v>348</v>
      </c>
    </row>
    <row r="409" spans="1:52" ht="68.25" customHeight="1">
      <c r="A409" s="26" t="s">
        <v>858</v>
      </c>
      <c r="B409" s="1" t="s">
        <v>780</v>
      </c>
      <c r="C409" s="1" t="s">
        <v>760</v>
      </c>
      <c r="D409" s="1"/>
      <c r="E409" s="1" t="s">
        <v>859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7"/>
      <c r="W409" s="27"/>
      <c r="X409" s="27"/>
      <c r="Y409" s="27"/>
      <c r="Z409" s="26" t="s">
        <v>858</v>
      </c>
      <c r="AA409" s="28">
        <v>2103.7</v>
      </c>
      <c r="AB409" s="28"/>
      <c r="AC409" s="28">
        <v>2082.6</v>
      </c>
      <c r="AD409" s="28">
        <v>21.1</v>
      </c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6" t="s">
        <v>858</v>
      </c>
    </row>
    <row r="410" spans="1:52" ht="33.75" customHeight="1">
      <c r="A410" s="26" t="s">
        <v>107</v>
      </c>
      <c r="B410" s="1" t="s">
        <v>780</v>
      </c>
      <c r="C410" s="1" t="s">
        <v>760</v>
      </c>
      <c r="D410" s="1"/>
      <c r="E410" s="1" t="s">
        <v>859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 t="s">
        <v>108</v>
      </c>
      <c r="U410" s="1"/>
      <c r="V410" s="27"/>
      <c r="W410" s="27"/>
      <c r="X410" s="27"/>
      <c r="Y410" s="27"/>
      <c r="Z410" s="26" t="s">
        <v>107</v>
      </c>
      <c r="AA410" s="28">
        <v>2103.7</v>
      </c>
      <c r="AB410" s="28"/>
      <c r="AC410" s="28">
        <v>2082.6</v>
      </c>
      <c r="AD410" s="28">
        <v>21.1</v>
      </c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6" t="s">
        <v>107</v>
      </c>
    </row>
    <row r="411" spans="1:52" ht="85.5" customHeight="1">
      <c r="A411" s="26" t="s">
        <v>557</v>
      </c>
      <c r="B411" s="1" t="s">
        <v>780</v>
      </c>
      <c r="C411" s="1" t="s">
        <v>760</v>
      </c>
      <c r="D411" s="1"/>
      <c r="E411" s="1" t="s">
        <v>558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7"/>
      <c r="W411" s="27"/>
      <c r="X411" s="27"/>
      <c r="Y411" s="27"/>
      <c r="Z411" s="26" t="s">
        <v>557</v>
      </c>
      <c r="AA411" s="28">
        <v>7387.34</v>
      </c>
      <c r="AB411" s="28"/>
      <c r="AC411" s="28">
        <v>700</v>
      </c>
      <c r="AD411" s="28">
        <v>700</v>
      </c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>
        <v>1000</v>
      </c>
      <c r="AQ411" s="28"/>
      <c r="AR411" s="28"/>
      <c r="AS411" s="28"/>
      <c r="AT411" s="28"/>
      <c r="AU411" s="28">
        <v>1000</v>
      </c>
      <c r="AV411" s="28"/>
      <c r="AW411" s="28"/>
      <c r="AX411" s="28"/>
      <c r="AY411" s="28"/>
      <c r="AZ411" s="26" t="s">
        <v>557</v>
      </c>
    </row>
    <row r="412" spans="1:52" ht="51" customHeight="1">
      <c r="A412" s="26" t="s">
        <v>559</v>
      </c>
      <c r="B412" s="1" t="s">
        <v>780</v>
      </c>
      <c r="C412" s="1" t="s">
        <v>760</v>
      </c>
      <c r="D412" s="1"/>
      <c r="E412" s="1" t="s">
        <v>560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7"/>
      <c r="W412" s="27"/>
      <c r="X412" s="27"/>
      <c r="Y412" s="27"/>
      <c r="Z412" s="26" t="s">
        <v>559</v>
      </c>
      <c r="AA412" s="28">
        <v>1400</v>
      </c>
      <c r="AB412" s="28"/>
      <c r="AC412" s="28">
        <v>700</v>
      </c>
      <c r="AD412" s="28">
        <v>700</v>
      </c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6" t="s">
        <v>559</v>
      </c>
    </row>
    <row r="413" spans="1:52" ht="85.5" customHeight="1">
      <c r="A413" s="26" t="s">
        <v>68</v>
      </c>
      <c r="B413" s="1" t="s">
        <v>780</v>
      </c>
      <c r="C413" s="1" t="s">
        <v>760</v>
      </c>
      <c r="D413" s="1"/>
      <c r="E413" s="1" t="s">
        <v>591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7"/>
      <c r="W413" s="27"/>
      <c r="X413" s="27"/>
      <c r="Y413" s="27"/>
      <c r="Z413" s="26" t="s">
        <v>68</v>
      </c>
      <c r="AA413" s="28">
        <v>1400</v>
      </c>
      <c r="AB413" s="28"/>
      <c r="AC413" s="28">
        <v>700</v>
      </c>
      <c r="AD413" s="28">
        <v>700</v>
      </c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6" t="s">
        <v>68</v>
      </c>
    </row>
    <row r="414" spans="1:52" ht="68.25" customHeight="1">
      <c r="A414" s="26" t="s">
        <v>222</v>
      </c>
      <c r="B414" s="1" t="s">
        <v>780</v>
      </c>
      <c r="C414" s="1" t="s">
        <v>760</v>
      </c>
      <c r="D414" s="1"/>
      <c r="E414" s="1" t="s">
        <v>592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7"/>
      <c r="W414" s="27"/>
      <c r="X414" s="27"/>
      <c r="Y414" s="27"/>
      <c r="Z414" s="26" t="s">
        <v>222</v>
      </c>
      <c r="AA414" s="28">
        <v>1400</v>
      </c>
      <c r="AB414" s="28"/>
      <c r="AC414" s="28">
        <v>700</v>
      </c>
      <c r="AD414" s="28">
        <v>700</v>
      </c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6" t="s">
        <v>222</v>
      </c>
    </row>
    <row r="415" spans="1:52" ht="51" customHeight="1">
      <c r="A415" s="26" t="s">
        <v>175</v>
      </c>
      <c r="B415" s="1" t="s">
        <v>780</v>
      </c>
      <c r="C415" s="1" t="s">
        <v>760</v>
      </c>
      <c r="D415" s="1"/>
      <c r="E415" s="1" t="s">
        <v>592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 t="s">
        <v>176</v>
      </c>
      <c r="U415" s="1"/>
      <c r="V415" s="27"/>
      <c r="W415" s="27"/>
      <c r="X415" s="27"/>
      <c r="Y415" s="27"/>
      <c r="Z415" s="26" t="s">
        <v>175</v>
      </c>
      <c r="AA415" s="28">
        <v>1400</v>
      </c>
      <c r="AB415" s="28"/>
      <c r="AC415" s="28">
        <v>700</v>
      </c>
      <c r="AD415" s="28">
        <v>700</v>
      </c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6" t="s">
        <v>175</v>
      </c>
    </row>
    <row r="416" spans="1:52" ht="68.25" customHeight="1">
      <c r="A416" s="26" t="s">
        <v>332</v>
      </c>
      <c r="B416" s="1" t="s">
        <v>780</v>
      </c>
      <c r="C416" s="1" t="s">
        <v>760</v>
      </c>
      <c r="D416" s="1"/>
      <c r="E416" s="1" t="s">
        <v>593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7"/>
      <c r="W416" s="27"/>
      <c r="X416" s="27"/>
      <c r="Y416" s="27"/>
      <c r="Z416" s="26" t="s">
        <v>332</v>
      </c>
      <c r="AA416" s="28">
        <v>5987.34</v>
      </c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>
        <v>1000</v>
      </c>
      <c r="AQ416" s="28"/>
      <c r="AR416" s="28"/>
      <c r="AS416" s="28"/>
      <c r="AT416" s="28"/>
      <c r="AU416" s="28">
        <v>1000</v>
      </c>
      <c r="AV416" s="28"/>
      <c r="AW416" s="28"/>
      <c r="AX416" s="28"/>
      <c r="AY416" s="28"/>
      <c r="AZ416" s="26" t="s">
        <v>332</v>
      </c>
    </row>
    <row r="417" spans="1:52" ht="68.25" customHeight="1">
      <c r="A417" s="26" t="s">
        <v>599</v>
      </c>
      <c r="B417" s="1" t="s">
        <v>780</v>
      </c>
      <c r="C417" s="1" t="s">
        <v>760</v>
      </c>
      <c r="D417" s="1"/>
      <c r="E417" s="1" t="s">
        <v>600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7"/>
      <c r="W417" s="27"/>
      <c r="X417" s="27"/>
      <c r="Y417" s="27"/>
      <c r="Z417" s="26" t="s">
        <v>599</v>
      </c>
      <c r="AA417" s="28">
        <v>5987.34</v>
      </c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>
        <v>1000</v>
      </c>
      <c r="AQ417" s="28"/>
      <c r="AR417" s="28"/>
      <c r="AS417" s="28"/>
      <c r="AT417" s="28"/>
      <c r="AU417" s="28">
        <v>1000</v>
      </c>
      <c r="AV417" s="28"/>
      <c r="AW417" s="28"/>
      <c r="AX417" s="28"/>
      <c r="AY417" s="28"/>
      <c r="AZ417" s="26" t="s">
        <v>599</v>
      </c>
    </row>
    <row r="418" spans="1:52" ht="68.25" customHeight="1">
      <c r="A418" s="26" t="s">
        <v>601</v>
      </c>
      <c r="B418" s="1" t="s">
        <v>780</v>
      </c>
      <c r="C418" s="1" t="s">
        <v>760</v>
      </c>
      <c r="D418" s="1"/>
      <c r="E418" s="1" t="s">
        <v>602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7"/>
      <c r="W418" s="27"/>
      <c r="X418" s="27"/>
      <c r="Y418" s="27"/>
      <c r="Z418" s="26" t="s">
        <v>601</v>
      </c>
      <c r="AA418" s="28">
        <v>5987.34</v>
      </c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>
        <v>1000</v>
      </c>
      <c r="AQ418" s="28"/>
      <c r="AR418" s="28"/>
      <c r="AS418" s="28"/>
      <c r="AT418" s="28"/>
      <c r="AU418" s="28">
        <v>1000</v>
      </c>
      <c r="AV418" s="28"/>
      <c r="AW418" s="28"/>
      <c r="AX418" s="28"/>
      <c r="AY418" s="28"/>
      <c r="AZ418" s="26" t="s">
        <v>601</v>
      </c>
    </row>
    <row r="419" spans="1:52" ht="33.75" customHeight="1">
      <c r="A419" s="26" t="s">
        <v>107</v>
      </c>
      <c r="B419" s="1" t="s">
        <v>780</v>
      </c>
      <c r="C419" s="1" t="s">
        <v>760</v>
      </c>
      <c r="D419" s="1"/>
      <c r="E419" s="1" t="s">
        <v>602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 t="s">
        <v>108</v>
      </c>
      <c r="U419" s="1"/>
      <c r="V419" s="27"/>
      <c r="W419" s="27"/>
      <c r="X419" s="27"/>
      <c r="Y419" s="27"/>
      <c r="Z419" s="26" t="s">
        <v>107</v>
      </c>
      <c r="AA419" s="28">
        <v>5987.34</v>
      </c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>
        <v>1000</v>
      </c>
      <c r="AQ419" s="28"/>
      <c r="AR419" s="28"/>
      <c r="AS419" s="28"/>
      <c r="AT419" s="28"/>
      <c r="AU419" s="28">
        <v>1000</v>
      </c>
      <c r="AV419" s="28"/>
      <c r="AW419" s="28"/>
      <c r="AX419" s="28"/>
      <c r="AY419" s="28"/>
      <c r="AZ419" s="26" t="s">
        <v>107</v>
      </c>
    </row>
    <row r="420" spans="1:52" ht="16.5" customHeight="1">
      <c r="A420" s="26" t="s">
        <v>761</v>
      </c>
      <c r="B420" s="1" t="s">
        <v>780</v>
      </c>
      <c r="C420" s="1" t="s">
        <v>762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7"/>
      <c r="W420" s="27"/>
      <c r="X420" s="27"/>
      <c r="Y420" s="27"/>
      <c r="Z420" s="26" t="s">
        <v>761</v>
      </c>
      <c r="AA420" s="28">
        <v>10435.9</v>
      </c>
      <c r="AB420" s="28"/>
      <c r="AC420" s="28">
        <v>503.5</v>
      </c>
      <c r="AD420" s="28">
        <v>170</v>
      </c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>
        <v>8289.38</v>
      </c>
      <c r="AQ420" s="28"/>
      <c r="AR420" s="28"/>
      <c r="AS420" s="28"/>
      <c r="AT420" s="28"/>
      <c r="AU420" s="28">
        <v>8364.34</v>
      </c>
      <c r="AV420" s="28"/>
      <c r="AW420" s="28"/>
      <c r="AX420" s="28"/>
      <c r="AY420" s="28"/>
      <c r="AZ420" s="26" t="s">
        <v>761</v>
      </c>
    </row>
    <row r="421" spans="1:52" ht="85.5" customHeight="1">
      <c r="A421" s="26" t="s">
        <v>557</v>
      </c>
      <c r="B421" s="1" t="s">
        <v>780</v>
      </c>
      <c r="C421" s="1" t="s">
        <v>762</v>
      </c>
      <c r="D421" s="1"/>
      <c r="E421" s="1" t="s">
        <v>558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7"/>
      <c r="W421" s="27"/>
      <c r="X421" s="27"/>
      <c r="Y421" s="27"/>
      <c r="Z421" s="26" t="s">
        <v>557</v>
      </c>
      <c r="AA421" s="28">
        <v>10435.9</v>
      </c>
      <c r="AB421" s="28"/>
      <c r="AC421" s="28">
        <v>503.5</v>
      </c>
      <c r="AD421" s="28">
        <v>170</v>
      </c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>
        <v>8289.38</v>
      </c>
      <c r="AQ421" s="28"/>
      <c r="AR421" s="28"/>
      <c r="AS421" s="28"/>
      <c r="AT421" s="28"/>
      <c r="AU421" s="28">
        <v>8364.34</v>
      </c>
      <c r="AV421" s="28"/>
      <c r="AW421" s="28"/>
      <c r="AX421" s="28"/>
      <c r="AY421" s="28"/>
      <c r="AZ421" s="26" t="s">
        <v>557</v>
      </c>
    </row>
    <row r="422" spans="1:52" ht="51" customHeight="1">
      <c r="A422" s="26" t="s">
        <v>559</v>
      </c>
      <c r="B422" s="1" t="s">
        <v>780</v>
      </c>
      <c r="C422" s="1" t="s">
        <v>762</v>
      </c>
      <c r="D422" s="1"/>
      <c r="E422" s="1" t="s">
        <v>560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7"/>
      <c r="W422" s="27"/>
      <c r="X422" s="27"/>
      <c r="Y422" s="27"/>
      <c r="Z422" s="26" t="s">
        <v>559</v>
      </c>
      <c r="AA422" s="28">
        <v>9835.9</v>
      </c>
      <c r="AB422" s="28"/>
      <c r="AC422" s="28">
        <v>503.5</v>
      </c>
      <c r="AD422" s="28">
        <v>170</v>
      </c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>
        <v>7589.38</v>
      </c>
      <c r="AQ422" s="28"/>
      <c r="AR422" s="28"/>
      <c r="AS422" s="28"/>
      <c r="AT422" s="28"/>
      <c r="AU422" s="28">
        <v>7664.34</v>
      </c>
      <c r="AV422" s="28"/>
      <c r="AW422" s="28"/>
      <c r="AX422" s="28"/>
      <c r="AY422" s="28"/>
      <c r="AZ422" s="26" t="s">
        <v>559</v>
      </c>
    </row>
    <row r="423" spans="1:52" ht="33.75" customHeight="1">
      <c r="A423" s="26" t="s">
        <v>561</v>
      </c>
      <c r="B423" s="1" t="s">
        <v>780</v>
      </c>
      <c r="C423" s="1" t="s">
        <v>762</v>
      </c>
      <c r="D423" s="1"/>
      <c r="E423" s="1" t="s">
        <v>562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7"/>
      <c r="W423" s="27"/>
      <c r="X423" s="27"/>
      <c r="Y423" s="27"/>
      <c r="Z423" s="26" t="s">
        <v>561</v>
      </c>
      <c r="AA423" s="28">
        <v>9835.9</v>
      </c>
      <c r="AB423" s="28"/>
      <c r="AC423" s="28">
        <v>503.5</v>
      </c>
      <c r="AD423" s="28">
        <v>170</v>
      </c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>
        <v>7589.38</v>
      </c>
      <c r="AQ423" s="28"/>
      <c r="AR423" s="28"/>
      <c r="AS423" s="28"/>
      <c r="AT423" s="28"/>
      <c r="AU423" s="28">
        <v>7664.34</v>
      </c>
      <c r="AV423" s="28"/>
      <c r="AW423" s="28"/>
      <c r="AX423" s="28"/>
      <c r="AY423" s="28"/>
      <c r="AZ423" s="26" t="s">
        <v>561</v>
      </c>
    </row>
    <row r="424" spans="1:52" ht="68.25" customHeight="1">
      <c r="A424" s="26" t="s">
        <v>563</v>
      </c>
      <c r="B424" s="1" t="s">
        <v>780</v>
      </c>
      <c r="C424" s="1" t="s">
        <v>762</v>
      </c>
      <c r="D424" s="1"/>
      <c r="E424" s="1" t="s">
        <v>564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7"/>
      <c r="W424" s="27"/>
      <c r="X424" s="27"/>
      <c r="Y424" s="27"/>
      <c r="Z424" s="26" t="s">
        <v>563</v>
      </c>
      <c r="AA424" s="28">
        <v>6900</v>
      </c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>
        <v>4189.38</v>
      </c>
      <c r="AQ424" s="28"/>
      <c r="AR424" s="28"/>
      <c r="AS424" s="28"/>
      <c r="AT424" s="28"/>
      <c r="AU424" s="28">
        <v>4264.34</v>
      </c>
      <c r="AV424" s="28"/>
      <c r="AW424" s="28"/>
      <c r="AX424" s="28"/>
      <c r="AY424" s="28"/>
      <c r="AZ424" s="26" t="s">
        <v>563</v>
      </c>
    </row>
    <row r="425" spans="1:52" ht="51" customHeight="1">
      <c r="A425" s="26" t="s">
        <v>175</v>
      </c>
      <c r="B425" s="1" t="s">
        <v>780</v>
      </c>
      <c r="C425" s="1" t="s">
        <v>762</v>
      </c>
      <c r="D425" s="1"/>
      <c r="E425" s="1" t="s">
        <v>564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 t="s">
        <v>176</v>
      </c>
      <c r="U425" s="1"/>
      <c r="V425" s="27"/>
      <c r="W425" s="27"/>
      <c r="X425" s="27"/>
      <c r="Y425" s="27"/>
      <c r="Z425" s="26" t="s">
        <v>175</v>
      </c>
      <c r="AA425" s="28">
        <v>6700</v>
      </c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>
        <v>4189.38</v>
      </c>
      <c r="AQ425" s="28"/>
      <c r="AR425" s="28"/>
      <c r="AS425" s="28"/>
      <c r="AT425" s="28"/>
      <c r="AU425" s="28">
        <v>4264.34</v>
      </c>
      <c r="AV425" s="28"/>
      <c r="AW425" s="28"/>
      <c r="AX425" s="28"/>
      <c r="AY425" s="28"/>
      <c r="AZ425" s="26" t="s">
        <v>175</v>
      </c>
    </row>
    <row r="426" spans="1:52" ht="68.25" customHeight="1">
      <c r="A426" s="26" t="s">
        <v>49</v>
      </c>
      <c r="B426" s="1" t="s">
        <v>780</v>
      </c>
      <c r="C426" s="1" t="s">
        <v>762</v>
      </c>
      <c r="D426" s="1"/>
      <c r="E426" s="1" t="s">
        <v>564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 t="s">
        <v>50</v>
      </c>
      <c r="U426" s="1"/>
      <c r="V426" s="27"/>
      <c r="W426" s="27"/>
      <c r="X426" s="27"/>
      <c r="Y426" s="27"/>
      <c r="Z426" s="26" t="s">
        <v>49</v>
      </c>
      <c r="AA426" s="28">
        <v>200</v>
      </c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6" t="s">
        <v>49</v>
      </c>
    </row>
    <row r="427" spans="1:52" ht="33.75" customHeight="1">
      <c r="A427" s="26" t="s">
        <v>565</v>
      </c>
      <c r="B427" s="1" t="s">
        <v>780</v>
      </c>
      <c r="C427" s="1" t="s">
        <v>762</v>
      </c>
      <c r="D427" s="1"/>
      <c r="E427" s="1" t="s">
        <v>566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7"/>
      <c r="W427" s="27"/>
      <c r="X427" s="27"/>
      <c r="Y427" s="27"/>
      <c r="Z427" s="26" t="s">
        <v>565</v>
      </c>
      <c r="AA427" s="28">
        <v>170</v>
      </c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>
        <v>250</v>
      </c>
      <c r="AQ427" s="28"/>
      <c r="AR427" s="28"/>
      <c r="AS427" s="28"/>
      <c r="AT427" s="28"/>
      <c r="AU427" s="28">
        <v>250</v>
      </c>
      <c r="AV427" s="28"/>
      <c r="AW427" s="28"/>
      <c r="AX427" s="28"/>
      <c r="AY427" s="28"/>
      <c r="AZ427" s="26" t="s">
        <v>565</v>
      </c>
    </row>
    <row r="428" spans="1:52" ht="68.25" customHeight="1">
      <c r="A428" s="26" t="s">
        <v>49</v>
      </c>
      <c r="B428" s="1" t="s">
        <v>780</v>
      </c>
      <c r="C428" s="1" t="s">
        <v>762</v>
      </c>
      <c r="D428" s="1"/>
      <c r="E428" s="1" t="s">
        <v>566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 t="s">
        <v>50</v>
      </c>
      <c r="U428" s="1"/>
      <c r="V428" s="27"/>
      <c r="W428" s="27"/>
      <c r="X428" s="27"/>
      <c r="Y428" s="27"/>
      <c r="Z428" s="26" t="s">
        <v>49</v>
      </c>
      <c r="AA428" s="28">
        <v>170</v>
      </c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>
        <v>250</v>
      </c>
      <c r="AQ428" s="28"/>
      <c r="AR428" s="28"/>
      <c r="AS428" s="28"/>
      <c r="AT428" s="28"/>
      <c r="AU428" s="28">
        <v>250</v>
      </c>
      <c r="AV428" s="28"/>
      <c r="AW428" s="28"/>
      <c r="AX428" s="28"/>
      <c r="AY428" s="28"/>
      <c r="AZ428" s="26" t="s">
        <v>49</v>
      </c>
    </row>
    <row r="429" spans="1:52" ht="33.75" customHeight="1">
      <c r="A429" s="26" t="s">
        <v>567</v>
      </c>
      <c r="B429" s="1" t="s">
        <v>780</v>
      </c>
      <c r="C429" s="1" t="s">
        <v>762</v>
      </c>
      <c r="D429" s="1"/>
      <c r="E429" s="1" t="s">
        <v>568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7"/>
      <c r="W429" s="27"/>
      <c r="X429" s="27"/>
      <c r="Y429" s="27"/>
      <c r="Z429" s="26" t="s">
        <v>567</v>
      </c>
      <c r="AA429" s="28">
        <v>80</v>
      </c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>
        <v>200</v>
      </c>
      <c r="AQ429" s="28"/>
      <c r="AR429" s="28"/>
      <c r="AS429" s="28"/>
      <c r="AT429" s="28"/>
      <c r="AU429" s="28">
        <v>200</v>
      </c>
      <c r="AV429" s="28"/>
      <c r="AW429" s="28"/>
      <c r="AX429" s="28"/>
      <c r="AY429" s="28"/>
      <c r="AZ429" s="26" t="s">
        <v>567</v>
      </c>
    </row>
    <row r="430" spans="1:52" ht="51" customHeight="1">
      <c r="A430" s="26" t="s">
        <v>175</v>
      </c>
      <c r="B430" s="1" t="s">
        <v>780</v>
      </c>
      <c r="C430" s="1" t="s">
        <v>762</v>
      </c>
      <c r="D430" s="1"/>
      <c r="E430" s="1" t="s">
        <v>568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 t="s">
        <v>176</v>
      </c>
      <c r="U430" s="1"/>
      <c r="V430" s="27"/>
      <c r="W430" s="27"/>
      <c r="X430" s="27"/>
      <c r="Y430" s="27"/>
      <c r="Z430" s="26" t="s">
        <v>175</v>
      </c>
      <c r="AA430" s="28">
        <v>80</v>
      </c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6" t="s">
        <v>175</v>
      </c>
    </row>
    <row r="431" spans="1:52" ht="68.25" customHeight="1">
      <c r="A431" s="26" t="s">
        <v>49</v>
      </c>
      <c r="B431" s="1" t="s">
        <v>780</v>
      </c>
      <c r="C431" s="1" t="s">
        <v>762</v>
      </c>
      <c r="D431" s="1"/>
      <c r="E431" s="1" t="s">
        <v>568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 t="s">
        <v>50</v>
      </c>
      <c r="U431" s="1"/>
      <c r="V431" s="27"/>
      <c r="W431" s="27"/>
      <c r="X431" s="27"/>
      <c r="Y431" s="27"/>
      <c r="Z431" s="26" t="s">
        <v>49</v>
      </c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>
        <v>200</v>
      </c>
      <c r="AQ431" s="28"/>
      <c r="AR431" s="28"/>
      <c r="AS431" s="28"/>
      <c r="AT431" s="28"/>
      <c r="AU431" s="28">
        <v>200</v>
      </c>
      <c r="AV431" s="28"/>
      <c r="AW431" s="28"/>
      <c r="AX431" s="28"/>
      <c r="AY431" s="28"/>
      <c r="AZ431" s="26" t="s">
        <v>49</v>
      </c>
    </row>
    <row r="432" spans="1:52" ht="33.75" customHeight="1">
      <c r="A432" s="26" t="s">
        <v>569</v>
      </c>
      <c r="B432" s="1" t="s">
        <v>780</v>
      </c>
      <c r="C432" s="1" t="s">
        <v>762</v>
      </c>
      <c r="D432" s="1"/>
      <c r="E432" s="1" t="s">
        <v>570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7"/>
      <c r="W432" s="27"/>
      <c r="X432" s="27"/>
      <c r="Y432" s="27"/>
      <c r="Z432" s="26" t="s">
        <v>569</v>
      </c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>
        <v>200</v>
      </c>
      <c r="AQ432" s="28"/>
      <c r="AR432" s="28"/>
      <c r="AS432" s="28"/>
      <c r="AT432" s="28"/>
      <c r="AU432" s="28">
        <v>200</v>
      </c>
      <c r="AV432" s="28"/>
      <c r="AW432" s="28"/>
      <c r="AX432" s="28"/>
      <c r="AY432" s="28"/>
      <c r="AZ432" s="26" t="s">
        <v>569</v>
      </c>
    </row>
    <row r="433" spans="1:52" ht="68.25" customHeight="1">
      <c r="A433" s="26" t="s">
        <v>49</v>
      </c>
      <c r="B433" s="1" t="s">
        <v>780</v>
      </c>
      <c r="C433" s="1" t="s">
        <v>762</v>
      </c>
      <c r="D433" s="1"/>
      <c r="E433" s="1" t="s">
        <v>570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 t="s">
        <v>50</v>
      </c>
      <c r="U433" s="1"/>
      <c r="V433" s="27"/>
      <c r="W433" s="27"/>
      <c r="X433" s="27"/>
      <c r="Y433" s="27"/>
      <c r="Z433" s="26" t="s">
        <v>49</v>
      </c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>
        <v>200</v>
      </c>
      <c r="AQ433" s="28"/>
      <c r="AR433" s="28"/>
      <c r="AS433" s="28"/>
      <c r="AT433" s="28"/>
      <c r="AU433" s="28">
        <v>200</v>
      </c>
      <c r="AV433" s="28"/>
      <c r="AW433" s="28"/>
      <c r="AX433" s="28"/>
      <c r="AY433" s="28"/>
      <c r="AZ433" s="26" t="s">
        <v>49</v>
      </c>
    </row>
    <row r="434" spans="1:52" ht="33.75" customHeight="1">
      <c r="A434" s="26" t="s">
        <v>571</v>
      </c>
      <c r="B434" s="1" t="s">
        <v>780</v>
      </c>
      <c r="C434" s="1" t="s">
        <v>762</v>
      </c>
      <c r="D434" s="1"/>
      <c r="E434" s="1" t="s">
        <v>572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7"/>
      <c r="W434" s="27"/>
      <c r="X434" s="27"/>
      <c r="Y434" s="27"/>
      <c r="Z434" s="26" t="s">
        <v>571</v>
      </c>
      <c r="AA434" s="28">
        <v>150</v>
      </c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>
        <v>250</v>
      </c>
      <c r="AQ434" s="28"/>
      <c r="AR434" s="28"/>
      <c r="AS434" s="28"/>
      <c r="AT434" s="28"/>
      <c r="AU434" s="28">
        <v>250</v>
      </c>
      <c r="AV434" s="28"/>
      <c r="AW434" s="28"/>
      <c r="AX434" s="28"/>
      <c r="AY434" s="28"/>
      <c r="AZ434" s="26" t="s">
        <v>571</v>
      </c>
    </row>
    <row r="435" spans="1:52" ht="68.25" customHeight="1">
      <c r="A435" s="26" t="s">
        <v>49</v>
      </c>
      <c r="B435" s="1" t="s">
        <v>780</v>
      </c>
      <c r="C435" s="1" t="s">
        <v>762</v>
      </c>
      <c r="D435" s="1"/>
      <c r="E435" s="1" t="s">
        <v>572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 t="s">
        <v>50</v>
      </c>
      <c r="U435" s="1"/>
      <c r="V435" s="27"/>
      <c r="W435" s="27"/>
      <c r="X435" s="27"/>
      <c r="Y435" s="27"/>
      <c r="Z435" s="26" t="s">
        <v>49</v>
      </c>
      <c r="AA435" s="28">
        <v>150</v>
      </c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>
        <v>250</v>
      </c>
      <c r="AQ435" s="28"/>
      <c r="AR435" s="28"/>
      <c r="AS435" s="28"/>
      <c r="AT435" s="28"/>
      <c r="AU435" s="28">
        <v>250</v>
      </c>
      <c r="AV435" s="28"/>
      <c r="AW435" s="28"/>
      <c r="AX435" s="28"/>
      <c r="AY435" s="28"/>
      <c r="AZ435" s="26" t="s">
        <v>49</v>
      </c>
    </row>
    <row r="436" spans="1:52" ht="51" customHeight="1">
      <c r="A436" s="26" t="s">
        <v>573</v>
      </c>
      <c r="B436" s="1" t="s">
        <v>780</v>
      </c>
      <c r="C436" s="1" t="s">
        <v>762</v>
      </c>
      <c r="D436" s="1"/>
      <c r="E436" s="1" t="s">
        <v>574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7"/>
      <c r="W436" s="27"/>
      <c r="X436" s="27"/>
      <c r="Y436" s="27"/>
      <c r="Z436" s="26" t="s">
        <v>573</v>
      </c>
      <c r="AA436" s="28">
        <v>1000</v>
      </c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>
        <v>1000</v>
      </c>
      <c r="AQ436" s="28"/>
      <c r="AR436" s="28"/>
      <c r="AS436" s="28"/>
      <c r="AT436" s="28"/>
      <c r="AU436" s="28">
        <v>1000</v>
      </c>
      <c r="AV436" s="28"/>
      <c r="AW436" s="28"/>
      <c r="AX436" s="28"/>
      <c r="AY436" s="28"/>
      <c r="AZ436" s="26" t="s">
        <v>573</v>
      </c>
    </row>
    <row r="437" spans="1:52" ht="51" customHeight="1">
      <c r="A437" s="26" t="s">
        <v>175</v>
      </c>
      <c r="B437" s="1" t="s">
        <v>780</v>
      </c>
      <c r="C437" s="1" t="s">
        <v>762</v>
      </c>
      <c r="D437" s="1"/>
      <c r="E437" s="1" t="s">
        <v>574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 t="s">
        <v>176</v>
      </c>
      <c r="U437" s="1"/>
      <c r="V437" s="27"/>
      <c r="W437" s="27"/>
      <c r="X437" s="27"/>
      <c r="Y437" s="27"/>
      <c r="Z437" s="26" t="s">
        <v>175</v>
      </c>
      <c r="AA437" s="28">
        <v>1000</v>
      </c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>
        <v>1000</v>
      </c>
      <c r="AQ437" s="28"/>
      <c r="AR437" s="28"/>
      <c r="AS437" s="28"/>
      <c r="AT437" s="28"/>
      <c r="AU437" s="28">
        <v>1000</v>
      </c>
      <c r="AV437" s="28"/>
      <c r="AW437" s="28"/>
      <c r="AX437" s="28"/>
      <c r="AY437" s="28"/>
      <c r="AZ437" s="26" t="s">
        <v>175</v>
      </c>
    </row>
    <row r="438" spans="1:52" ht="33.75" customHeight="1">
      <c r="A438" s="26" t="s">
        <v>575</v>
      </c>
      <c r="B438" s="1" t="s">
        <v>780</v>
      </c>
      <c r="C438" s="1" t="s">
        <v>762</v>
      </c>
      <c r="D438" s="1"/>
      <c r="E438" s="1" t="s">
        <v>576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7"/>
      <c r="W438" s="27"/>
      <c r="X438" s="27"/>
      <c r="Y438" s="27"/>
      <c r="Z438" s="26" t="s">
        <v>575</v>
      </c>
      <c r="AA438" s="28">
        <v>100</v>
      </c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>
        <v>250</v>
      </c>
      <c r="AQ438" s="28"/>
      <c r="AR438" s="28"/>
      <c r="AS438" s="28"/>
      <c r="AT438" s="28"/>
      <c r="AU438" s="28">
        <v>250</v>
      </c>
      <c r="AV438" s="28"/>
      <c r="AW438" s="28"/>
      <c r="AX438" s="28"/>
      <c r="AY438" s="28"/>
      <c r="AZ438" s="26" t="s">
        <v>575</v>
      </c>
    </row>
    <row r="439" spans="1:52" ht="68.25" customHeight="1">
      <c r="A439" s="26" t="s">
        <v>49</v>
      </c>
      <c r="B439" s="1" t="s">
        <v>780</v>
      </c>
      <c r="C439" s="1" t="s">
        <v>762</v>
      </c>
      <c r="D439" s="1"/>
      <c r="E439" s="1" t="s">
        <v>576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 t="s">
        <v>50</v>
      </c>
      <c r="U439" s="1"/>
      <c r="V439" s="27"/>
      <c r="W439" s="27"/>
      <c r="X439" s="27"/>
      <c r="Y439" s="27"/>
      <c r="Z439" s="26" t="s">
        <v>49</v>
      </c>
      <c r="AA439" s="28">
        <v>100</v>
      </c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>
        <v>250</v>
      </c>
      <c r="AQ439" s="28"/>
      <c r="AR439" s="28"/>
      <c r="AS439" s="28"/>
      <c r="AT439" s="28"/>
      <c r="AU439" s="28">
        <v>250</v>
      </c>
      <c r="AV439" s="28"/>
      <c r="AW439" s="28"/>
      <c r="AX439" s="28"/>
      <c r="AY439" s="28"/>
      <c r="AZ439" s="26" t="s">
        <v>49</v>
      </c>
    </row>
    <row r="440" spans="1:52" ht="33.75" customHeight="1">
      <c r="A440" s="26" t="s">
        <v>577</v>
      </c>
      <c r="B440" s="1" t="s">
        <v>780</v>
      </c>
      <c r="C440" s="1" t="s">
        <v>762</v>
      </c>
      <c r="D440" s="1"/>
      <c r="E440" s="1" t="s">
        <v>578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7"/>
      <c r="W440" s="27"/>
      <c r="X440" s="27"/>
      <c r="Y440" s="27"/>
      <c r="Z440" s="26" t="s">
        <v>577</v>
      </c>
      <c r="AA440" s="28">
        <v>100</v>
      </c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>
        <v>300</v>
      </c>
      <c r="AQ440" s="28"/>
      <c r="AR440" s="28"/>
      <c r="AS440" s="28"/>
      <c r="AT440" s="28"/>
      <c r="AU440" s="28">
        <v>300</v>
      </c>
      <c r="AV440" s="28"/>
      <c r="AW440" s="28"/>
      <c r="AX440" s="28"/>
      <c r="AY440" s="28"/>
      <c r="AZ440" s="26" t="s">
        <v>577</v>
      </c>
    </row>
    <row r="441" spans="1:52" ht="68.25" customHeight="1">
      <c r="A441" s="26" t="s">
        <v>49</v>
      </c>
      <c r="B441" s="1" t="s">
        <v>780</v>
      </c>
      <c r="C441" s="1" t="s">
        <v>762</v>
      </c>
      <c r="D441" s="1"/>
      <c r="E441" s="1" t="s">
        <v>578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 t="s">
        <v>50</v>
      </c>
      <c r="U441" s="1"/>
      <c r="V441" s="27"/>
      <c r="W441" s="27"/>
      <c r="X441" s="27"/>
      <c r="Y441" s="27"/>
      <c r="Z441" s="26" t="s">
        <v>49</v>
      </c>
      <c r="AA441" s="28">
        <v>100</v>
      </c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>
        <v>300</v>
      </c>
      <c r="AQ441" s="28"/>
      <c r="AR441" s="28"/>
      <c r="AS441" s="28"/>
      <c r="AT441" s="28"/>
      <c r="AU441" s="28">
        <v>300</v>
      </c>
      <c r="AV441" s="28"/>
      <c r="AW441" s="28"/>
      <c r="AX441" s="28"/>
      <c r="AY441" s="28"/>
      <c r="AZ441" s="26" t="s">
        <v>49</v>
      </c>
    </row>
    <row r="442" spans="1:52" ht="33.75" customHeight="1">
      <c r="A442" s="26" t="s">
        <v>579</v>
      </c>
      <c r="B442" s="1" t="s">
        <v>780</v>
      </c>
      <c r="C442" s="1" t="s">
        <v>762</v>
      </c>
      <c r="D442" s="1"/>
      <c r="E442" s="1" t="s">
        <v>580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7"/>
      <c r="W442" s="27"/>
      <c r="X442" s="27"/>
      <c r="Y442" s="27"/>
      <c r="Z442" s="26" t="s">
        <v>579</v>
      </c>
      <c r="AA442" s="28">
        <v>112.4</v>
      </c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>
        <v>200</v>
      </c>
      <c r="AQ442" s="28"/>
      <c r="AR442" s="28"/>
      <c r="AS442" s="28"/>
      <c r="AT442" s="28"/>
      <c r="AU442" s="28">
        <v>200</v>
      </c>
      <c r="AV442" s="28"/>
      <c r="AW442" s="28"/>
      <c r="AX442" s="28"/>
      <c r="AY442" s="28"/>
      <c r="AZ442" s="26" t="s">
        <v>579</v>
      </c>
    </row>
    <row r="443" spans="1:52" ht="68.25" customHeight="1">
      <c r="A443" s="26" t="s">
        <v>49</v>
      </c>
      <c r="B443" s="1" t="s">
        <v>780</v>
      </c>
      <c r="C443" s="1" t="s">
        <v>762</v>
      </c>
      <c r="D443" s="1"/>
      <c r="E443" s="1" t="s">
        <v>580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 t="s">
        <v>50</v>
      </c>
      <c r="U443" s="1"/>
      <c r="V443" s="27"/>
      <c r="W443" s="27"/>
      <c r="X443" s="27"/>
      <c r="Y443" s="27"/>
      <c r="Z443" s="26" t="s">
        <v>49</v>
      </c>
      <c r="AA443" s="28">
        <v>112.4</v>
      </c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>
        <v>200</v>
      </c>
      <c r="AQ443" s="28"/>
      <c r="AR443" s="28"/>
      <c r="AS443" s="28"/>
      <c r="AT443" s="28"/>
      <c r="AU443" s="28">
        <v>200</v>
      </c>
      <c r="AV443" s="28"/>
      <c r="AW443" s="28"/>
      <c r="AX443" s="28"/>
      <c r="AY443" s="28"/>
      <c r="AZ443" s="26" t="s">
        <v>49</v>
      </c>
    </row>
    <row r="444" spans="1:52" ht="33.75" customHeight="1">
      <c r="A444" s="26" t="s">
        <v>581</v>
      </c>
      <c r="B444" s="1" t="s">
        <v>780</v>
      </c>
      <c r="C444" s="1" t="s">
        <v>762</v>
      </c>
      <c r="D444" s="1"/>
      <c r="E444" s="1" t="s">
        <v>582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7"/>
      <c r="W444" s="27"/>
      <c r="X444" s="27"/>
      <c r="Y444" s="27"/>
      <c r="Z444" s="26" t="s">
        <v>581</v>
      </c>
      <c r="AA444" s="28">
        <v>550</v>
      </c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>
        <v>750</v>
      </c>
      <c r="AQ444" s="28"/>
      <c r="AR444" s="28"/>
      <c r="AS444" s="28"/>
      <c r="AT444" s="28"/>
      <c r="AU444" s="28">
        <v>750</v>
      </c>
      <c r="AV444" s="28"/>
      <c r="AW444" s="28"/>
      <c r="AX444" s="28"/>
      <c r="AY444" s="28"/>
      <c r="AZ444" s="26" t="s">
        <v>581</v>
      </c>
    </row>
    <row r="445" spans="1:52" ht="51" customHeight="1">
      <c r="A445" s="26" t="s">
        <v>175</v>
      </c>
      <c r="B445" s="1" t="s">
        <v>780</v>
      </c>
      <c r="C445" s="1" t="s">
        <v>762</v>
      </c>
      <c r="D445" s="1"/>
      <c r="E445" s="1" t="s">
        <v>582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 t="s">
        <v>176</v>
      </c>
      <c r="U445" s="1"/>
      <c r="V445" s="27"/>
      <c r="W445" s="27"/>
      <c r="X445" s="27"/>
      <c r="Y445" s="27"/>
      <c r="Z445" s="26" t="s">
        <v>175</v>
      </c>
      <c r="AA445" s="28">
        <v>20</v>
      </c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6" t="s">
        <v>175</v>
      </c>
    </row>
    <row r="446" spans="1:52" ht="68.25" customHeight="1">
      <c r="A446" s="26" t="s">
        <v>49</v>
      </c>
      <c r="B446" s="1" t="s">
        <v>780</v>
      </c>
      <c r="C446" s="1" t="s">
        <v>762</v>
      </c>
      <c r="D446" s="1"/>
      <c r="E446" s="1" t="s">
        <v>582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 t="s">
        <v>50</v>
      </c>
      <c r="U446" s="1"/>
      <c r="V446" s="27"/>
      <c r="W446" s="27"/>
      <c r="X446" s="27"/>
      <c r="Y446" s="27"/>
      <c r="Z446" s="26" t="s">
        <v>49</v>
      </c>
      <c r="AA446" s="28">
        <v>530</v>
      </c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>
        <v>750</v>
      </c>
      <c r="AQ446" s="28"/>
      <c r="AR446" s="28"/>
      <c r="AS446" s="28"/>
      <c r="AT446" s="28"/>
      <c r="AU446" s="28">
        <v>750</v>
      </c>
      <c r="AV446" s="28"/>
      <c r="AW446" s="28"/>
      <c r="AX446" s="28"/>
      <c r="AY446" s="28"/>
      <c r="AZ446" s="26" t="s">
        <v>49</v>
      </c>
    </row>
    <row r="447" spans="1:52" ht="68.25" customHeight="1">
      <c r="A447" s="26" t="s">
        <v>585</v>
      </c>
      <c r="B447" s="1" t="s">
        <v>780</v>
      </c>
      <c r="C447" s="1" t="s">
        <v>762</v>
      </c>
      <c r="D447" s="1"/>
      <c r="E447" s="1" t="s">
        <v>586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7"/>
      <c r="W447" s="27"/>
      <c r="X447" s="27"/>
      <c r="Y447" s="27"/>
      <c r="Z447" s="26" t="s">
        <v>585</v>
      </c>
      <c r="AA447" s="28">
        <v>673.5</v>
      </c>
      <c r="AB447" s="28"/>
      <c r="AC447" s="28">
        <v>503.5</v>
      </c>
      <c r="AD447" s="28">
        <v>170</v>
      </c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6" t="s">
        <v>585</v>
      </c>
    </row>
    <row r="448" spans="1:52" ht="51" customHeight="1">
      <c r="A448" s="26" t="s">
        <v>175</v>
      </c>
      <c r="B448" s="1" t="s">
        <v>780</v>
      </c>
      <c r="C448" s="1" t="s">
        <v>762</v>
      </c>
      <c r="D448" s="1"/>
      <c r="E448" s="1" t="s">
        <v>586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 t="s">
        <v>176</v>
      </c>
      <c r="U448" s="1"/>
      <c r="V448" s="27"/>
      <c r="W448" s="27"/>
      <c r="X448" s="27"/>
      <c r="Y448" s="27"/>
      <c r="Z448" s="26" t="s">
        <v>175</v>
      </c>
      <c r="AA448" s="28">
        <v>673.5</v>
      </c>
      <c r="AB448" s="28"/>
      <c r="AC448" s="28">
        <v>503.5</v>
      </c>
      <c r="AD448" s="28">
        <v>170</v>
      </c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6" t="s">
        <v>175</v>
      </c>
    </row>
    <row r="449" spans="1:52" ht="68.25" customHeight="1">
      <c r="A449" s="26" t="s">
        <v>332</v>
      </c>
      <c r="B449" s="1" t="s">
        <v>780</v>
      </c>
      <c r="C449" s="1" t="s">
        <v>762</v>
      </c>
      <c r="D449" s="1"/>
      <c r="E449" s="1" t="s">
        <v>593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7"/>
      <c r="W449" s="27"/>
      <c r="X449" s="27"/>
      <c r="Y449" s="27"/>
      <c r="Z449" s="26" t="s">
        <v>332</v>
      </c>
      <c r="AA449" s="28">
        <v>600</v>
      </c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>
        <v>700</v>
      </c>
      <c r="AQ449" s="28"/>
      <c r="AR449" s="28"/>
      <c r="AS449" s="28"/>
      <c r="AT449" s="28"/>
      <c r="AU449" s="28">
        <v>700</v>
      </c>
      <c r="AV449" s="28"/>
      <c r="AW449" s="28"/>
      <c r="AX449" s="28"/>
      <c r="AY449" s="28"/>
      <c r="AZ449" s="26" t="s">
        <v>332</v>
      </c>
    </row>
    <row r="450" spans="1:52" ht="51" customHeight="1">
      <c r="A450" s="26" t="s">
        <v>361</v>
      </c>
      <c r="B450" s="1" t="s">
        <v>780</v>
      </c>
      <c r="C450" s="1" t="s">
        <v>762</v>
      </c>
      <c r="D450" s="1"/>
      <c r="E450" s="1" t="s">
        <v>594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7"/>
      <c r="W450" s="27"/>
      <c r="X450" s="27"/>
      <c r="Y450" s="27"/>
      <c r="Z450" s="26" t="s">
        <v>361</v>
      </c>
      <c r="AA450" s="28">
        <v>600</v>
      </c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>
        <v>700</v>
      </c>
      <c r="AQ450" s="28"/>
      <c r="AR450" s="28"/>
      <c r="AS450" s="28"/>
      <c r="AT450" s="28"/>
      <c r="AU450" s="28">
        <v>700</v>
      </c>
      <c r="AV450" s="28"/>
      <c r="AW450" s="28"/>
      <c r="AX450" s="28"/>
      <c r="AY450" s="28"/>
      <c r="AZ450" s="26" t="s">
        <v>361</v>
      </c>
    </row>
    <row r="451" spans="1:52" ht="33.75" customHeight="1">
      <c r="A451" s="26" t="s">
        <v>595</v>
      </c>
      <c r="B451" s="1" t="s">
        <v>780</v>
      </c>
      <c r="C451" s="1" t="s">
        <v>762</v>
      </c>
      <c r="D451" s="1"/>
      <c r="E451" s="1" t="s">
        <v>596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7"/>
      <c r="W451" s="27"/>
      <c r="X451" s="27"/>
      <c r="Y451" s="27"/>
      <c r="Z451" s="26" t="s">
        <v>595</v>
      </c>
      <c r="AA451" s="28">
        <v>200</v>
      </c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>
        <v>200</v>
      </c>
      <c r="AQ451" s="28"/>
      <c r="AR451" s="28"/>
      <c r="AS451" s="28"/>
      <c r="AT451" s="28"/>
      <c r="AU451" s="28">
        <v>200</v>
      </c>
      <c r="AV451" s="28"/>
      <c r="AW451" s="28"/>
      <c r="AX451" s="28"/>
      <c r="AY451" s="28"/>
      <c r="AZ451" s="26" t="s">
        <v>595</v>
      </c>
    </row>
    <row r="452" spans="1:52" ht="68.25" customHeight="1">
      <c r="A452" s="26" t="s">
        <v>49</v>
      </c>
      <c r="B452" s="1" t="s">
        <v>780</v>
      </c>
      <c r="C452" s="1" t="s">
        <v>762</v>
      </c>
      <c r="D452" s="1"/>
      <c r="E452" s="1" t="s">
        <v>596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 t="s">
        <v>50</v>
      </c>
      <c r="U452" s="1"/>
      <c r="V452" s="27"/>
      <c r="W452" s="27"/>
      <c r="X452" s="27"/>
      <c r="Y452" s="27"/>
      <c r="Z452" s="26" t="s">
        <v>49</v>
      </c>
      <c r="AA452" s="28">
        <v>200</v>
      </c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>
        <v>200</v>
      </c>
      <c r="AQ452" s="28"/>
      <c r="AR452" s="28"/>
      <c r="AS452" s="28"/>
      <c r="AT452" s="28"/>
      <c r="AU452" s="28">
        <v>200</v>
      </c>
      <c r="AV452" s="28"/>
      <c r="AW452" s="28"/>
      <c r="AX452" s="28"/>
      <c r="AY452" s="28"/>
      <c r="AZ452" s="26" t="s">
        <v>49</v>
      </c>
    </row>
    <row r="453" spans="1:52" ht="33.75" customHeight="1">
      <c r="A453" s="26" t="s">
        <v>597</v>
      </c>
      <c r="B453" s="1" t="s">
        <v>780</v>
      </c>
      <c r="C453" s="1" t="s">
        <v>762</v>
      </c>
      <c r="D453" s="1"/>
      <c r="E453" s="1" t="s">
        <v>598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7"/>
      <c r="W453" s="27"/>
      <c r="X453" s="27"/>
      <c r="Y453" s="27"/>
      <c r="Z453" s="26" t="s">
        <v>597</v>
      </c>
      <c r="AA453" s="28">
        <v>400</v>
      </c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>
        <v>500</v>
      </c>
      <c r="AQ453" s="28"/>
      <c r="AR453" s="28"/>
      <c r="AS453" s="28"/>
      <c r="AT453" s="28"/>
      <c r="AU453" s="28">
        <v>500</v>
      </c>
      <c r="AV453" s="28"/>
      <c r="AW453" s="28"/>
      <c r="AX453" s="28"/>
      <c r="AY453" s="28"/>
      <c r="AZ453" s="26" t="s">
        <v>597</v>
      </c>
    </row>
    <row r="454" spans="1:52" ht="68.25" customHeight="1">
      <c r="A454" s="26" t="s">
        <v>49</v>
      </c>
      <c r="B454" s="1" t="s">
        <v>780</v>
      </c>
      <c r="C454" s="1" t="s">
        <v>762</v>
      </c>
      <c r="D454" s="1"/>
      <c r="E454" s="1" t="s">
        <v>598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 t="s">
        <v>50</v>
      </c>
      <c r="U454" s="1"/>
      <c r="V454" s="27"/>
      <c r="W454" s="27"/>
      <c r="X454" s="27"/>
      <c r="Y454" s="27"/>
      <c r="Z454" s="26" t="s">
        <v>49</v>
      </c>
      <c r="AA454" s="28">
        <v>400</v>
      </c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>
        <v>500</v>
      </c>
      <c r="AQ454" s="28"/>
      <c r="AR454" s="28"/>
      <c r="AS454" s="28"/>
      <c r="AT454" s="28"/>
      <c r="AU454" s="28">
        <v>500</v>
      </c>
      <c r="AV454" s="28"/>
      <c r="AW454" s="28"/>
      <c r="AX454" s="28"/>
      <c r="AY454" s="28"/>
      <c r="AZ454" s="26" t="s">
        <v>49</v>
      </c>
    </row>
    <row r="455" spans="1:52" ht="33.75" customHeight="1">
      <c r="A455" s="26" t="s">
        <v>763</v>
      </c>
      <c r="B455" s="1" t="s">
        <v>780</v>
      </c>
      <c r="C455" s="1" t="s">
        <v>764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7"/>
      <c r="W455" s="27"/>
      <c r="X455" s="27"/>
      <c r="Y455" s="27"/>
      <c r="Z455" s="26" t="s">
        <v>763</v>
      </c>
      <c r="AA455" s="28">
        <v>10587.2</v>
      </c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>
        <v>10060.4</v>
      </c>
      <c r="AQ455" s="28"/>
      <c r="AR455" s="28"/>
      <c r="AS455" s="28"/>
      <c r="AT455" s="28"/>
      <c r="AU455" s="28">
        <v>10060.4</v>
      </c>
      <c r="AV455" s="28"/>
      <c r="AW455" s="28"/>
      <c r="AX455" s="28"/>
      <c r="AY455" s="28"/>
      <c r="AZ455" s="26" t="s">
        <v>763</v>
      </c>
    </row>
    <row r="456" spans="1:52" ht="85.5" customHeight="1">
      <c r="A456" s="26" t="s">
        <v>557</v>
      </c>
      <c r="B456" s="1" t="s">
        <v>780</v>
      </c>
      <c r="C456" s="1" t="s">
        <v>764</v>
      </c>
      <c r="D456" s="1"/>
      <c r="E456" s="1" t="s">
        <v>558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7"/>
      <c r="W456" s="27"/>
      <c r="X456" s="27"/>
      <c r="Y456" s="27"/>
      <c r="Z456" s="26" t="s">
        <v>557</v>
      </c>
      <c r="AA456" s="28">
        <v>10587.2</v>
      </c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>
        <v>10060.4</v>
      </c>
      <c r="AQ456" s="28"/>
      <c r="AR456" s="28"/>
      <c r="AS456" s="28"/>
      <c r="AT456" s="28"/>
      <c r="AU456" s="28">
        <v>10060.4</v>
      </c>
      <c r="AV456" s="28"/>
      <c r="AW456" s="28"/>
      <c r="AX456" s="28"/>
      <c r="AY456" s="28"/>
      <c r="AZ456" s="26" t="s">
        <v>557</v>
      </c>
    </row>
    <row r="457" spans="1:52" ht="51" customHeight="1">
      <c r="A457" s="26" t="s">
        <v>385</v>
      </c>
      <c r="B457" s="1" t="s">
        <v>780</v>
      </c>
      <c r="C457" s="1" t="s">
        <v>764</v>
      </c>
      <c r="D457" s="1"/>
      <c r="E457" s="1" t="s">
        <v>603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7"/>
      <c r="W457" s="27"/>
      <c r="X457" s="27"/>
      <c r="Y457" s="27"/>
      <c r="Z457" s="26" t="s">
        <v>385</v>
      </c>
      <c r="AA457" s="28">
        <v>10587.2</v>
      </c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>
        <v>10060.4</v>
      </c>
      <c r="AQ457" s="28"/>
      <c r="AR457" s="28"/>
      <c r="AS457" s="28"/>
      <c r="AT457" s="28"/>
      <c r="AU457" s="28">
        <v>10060.4</v>
      </c>
      <c r="AV457" s="28"/>
      <c r="AW457" s="28"/>
      <c r="AX457" s="28"/>
      <c r="AY457" s="28"/>
      <c r="AZ457" s="26" t="s">
        <v>385</v>
      </c>
    </row>
    <row r="458" spans="1:52" ht="85.5" customHeight="1">
      <c r="A458" s="26" t="s">
        <v>604</v>
      </c>
      <c r="B458" s="1" t="s">
        <v>780</v>
      </c>
      <c r="C458" s="1" t="s">
        <v>764</v>
      </c>
      <c r="D458" s="1"/>
      <c r="E458" s="1" t="s">
        <v>605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7"/>
      <c r="W458" s="27"/>
      <c r="X458" s="27"/>
      <c r="Y458" s="27"/>
      <c r="Z458" s="26" t="s">
        <v>604</v>
      </c>
      <c r="AA458" s="28">
        <v>10587.2</v>
      </c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>
        <v>10060.4</v>
      </c>
      <c r="AQ458" s="28"/>
      <c r="AR458" s="28"/>
      <c r="AS458" s="28"/>
      <c r="AT458" s="28"/>
      <c r="AU458" s="28">
        <v>10060.4</v>
      </c>
      <c r="AV458" s="28"/>
      <c r="AW458" s="28"/>
      <c r="AX458" s="28"/>
      <c r="AY458" s="28"/>
      <c r="AZ458" s="26" t="s">
        <v>604</v>
      </c>
    </row>
    <row r="459" spans="1:52" ht="68.25" customHeight="1">
      <c r="A459" s="26" t="s">
        <v>47</v>
      </c>
      <c r="B459" s="1" t="s">
        <v>780</v>
      </c>
      <c r="C459" s="1" t="s">
        <v>764</v>
      </c>
      <c r="D459" s="1"/>
      <c r="E459" s="1" t="s">
        <v>606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7"/>
      <c r="W459" s="27"/>
      <c r="X459" s="27"/>
      <c r="Y459" s="27"/>
      <c r="Z459" s="26" t="s">
        <v>47</v>
      </c>
      <c r="AA459" s="28">
        <v>10587.2</v>
      </c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>
        <v>10060.4</v>
      </c>
      <c r="AQ459" s="28"/>
      <c r="AR459" s="28"/>
      <c r="AS459" s="28"/>
      <c r="AT459" s="28"/>
      <c r="AU459" s="28">
        <v>10060.4</v>
      </c>
      <c r="AV459" s="28"/>
      <c r="AW459" s="28"/>
      <c r="AX459" s="28"/>
      <c r="AY459" s="28"/>
      <c r="AZ459" s="26" t="s">
        <v>47</v>
      </c>
    </row>
    <row r="460" spans="1:52" ht="68.25" customHeight="1">
      <c r="A460" s="26" t="s">
        <v>49</v>
      </c>
      <c r="B460" s="1" t="s">
        <v>780</v>
      </c>
      <c r="C460" s="1" t="s">
        <v>764</v>
      </c>
      <c r="D460" s="1"/>
      <c r="E460" s="1" t="s">
        <v>606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 t="s">
        <v>50</v>
      </c>
      <c r="U460" s="1"/>
      <c r="V460" s="27"/>
      <c r="W460" s="27"/>
      <c r="X460" s="27"/>
      <c r="Y460" s="27"/>
      <c r="Z460" s="26" t="s">
        <v>49</v>
      </c>
      <c r="AA460" s="28">
        <v>10587.2</v>
      </c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>
        <v>10060.4</v>
      </c>
      <c r="AQ460" s="28"/>
      <c r="AR460" s="28"/>
      <c r="AS460" s="28"/>
      <c r="AT460" s="28"/>
      <c r="AU460" s="28">
        <v>10060.4</v>
      </c>
      <c r="AV460" s="28"/>
      <c r="AW460" s="28"/>
      <c r="AX460" s="28"/>
      <c r="AY460" s="28"/>
      <c r="AZ460" s="26" t="s">
        <v>49</v>
      </c>
    </row>
    <row r="461" spans="1:52" ht="16.5" customHeight="1">
      <c r="A461" s="26" t="s">
        <v>807</v>
      </c>
      <c r="B461" s="1" t="s">
        <v>780</v>
      </c>
      <c r="C461" s="1" t="s">
        <v>808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7"/>
      <c r="W461" s="27"/>
      <c r="X461" s="27"/>
      <c r="Y461" s="27"/>
      <c r="Z461" s="26" t="s">
        <v>807</v>
      </c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>
        <v>100</v>
      </c>
      <c r="AQ461" s="28"/>
      <c r="AR461" s="28"/>
      <c r="AS461" s="28"/>
      <c r="AT461" s="28"/>
      <c r="AU461" s="28">
        <v>100</v>
      </c>
      <c r="AV461" s="28"/>
      <c r="AW461" s="28"/>
      <c r="AX461" s="28"/>
      <c r="AY461" s="28"/>
      <c r="AZ461" s="26" t="s">
        <v>807</v>
      </c>
    </row>
    <row r="462" spans="1:52" ht="51" customHeight="1">
      <c r="A462" s="26" t="s">
        <v>809</v>
      </c>
      <c r="B462" s="1" t="s">
        <v>780</v>
      </c>
      <c r="C462" s="1" t="s">
        <v>810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7"/>
      <c r="W462" s="27"/>
      <c r="X462" s="27"/>
      <c r="Y462" s="27"/>
      <c r="Z462" s="26" t="s">
        <v>809</v>
      </c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>
        <v>100</v>
      </c>
      <c r="AQ462" s="28"/>
      <c r="AR462" s="28"/>
      <c r="AS462" s="28"/>
      <c r="AT462" s="28"/>
      <c r="AU462" s="28">
        <v>100</v>
      </c>
      <c r="AV462" s="28"/>
      <c r="AW462" s="28"/>
      <c r="AX462" s="28"/>
      <c r="AY462" s="28"/>
      <c r="AZ462" s="26" t="s">
        <v>809</v>
      </c>
    </row>
    <row r="463" spans="1:52" ht="68.25" customHeight="1">
      <c r="A463" s="26" t="s">
        <v>330</v>
      </c>
      <c r="B463" s="1" t="s">
        <v>780</v>
      </c>
      <c r="C463" s="1" t="s">
        <v>810</v>
      </c>
      <c r="D463" s="1"/>
      <c r="E463" s="1" t="s">
        <v>331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7"/>
      <c r="W463" s="27"/>
      <c r="X463" s="27"/>
      <c r="Y463" s="27"/>
      <c r="Z463" s="26" t="s">
        <v>330</v>
      </c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>
        <v>100</v>
      </c>
      <c r="AQ463" s="28"/>
      <c r="AR463" s="28"/>
      <c r="AS463" s="28"/>
      <c r="AT463" s="28"/>
      <c r="AU463" s="28">
        <v>100</v>
      </c>
      <c r="AV463" s="28"/>
      <c r="AW463" s="28"/>
      <c r="AX463" s="28"/>
      <c r="AY463" s="28"/>
      <c r="AZ463" s="26" t="s">
        <v>330</v>
      </c>
    </row>
    <row r="464" spans="1:52" ht="33.75" customHeight="1">
      <c r="A464" s="26" t="s">
        <v>371</v>
      </c>
      <c r="B464" s="1" t="s">
        <v>780</v>
      </c>
      <c r="C464" s="1" t="s">
        <v>810</v>
      </c>
      <c r="D464" s="1"/>
      <c r="E464" s="1" t="s">
        <v>372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7"/>
      <c r="W464" s="27"/>
      <c r="X464" s="27"/>
      <c r="Y464" s="27"/>
      <c r="Z464" s="26" t="s">
        <v>371</v>
      </c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>
        <v>100</v>
      </c>
      <c r="AQ464" s="28"/>
      <c r="AR464" s="28"/>
      <c r="AS464" s="28"/>
      <c r="AT464" s="28"/>
      <c r="AU464" s="28">
        <v>100</v>
      </c>
      <c r="AV464" s="28"/>
      <c r="AW464" s="28"/>
      <c r="AX464" s="28"/>
      <c r="AY464" s="28"/>
      <c r="AZ464" s="26" t="s">
        <v>371</v>
      </c>
    </row>
    <row r="465" spans="1:52" ht="51" customHeight="1">
      <c r="A465" s="26" t="s">
        <v>373</v>
      </c>
      <c r="B465" s="1" t="s">
        <v>780</v>
      </c>
      <c r="C465" s="1" t="s">
        <v>810</v>
      </c>
      <c r="D465" s="1"/>
      <c r="E465" s="1" t="s">
        <v>374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7"/>
      <c r="W465" s="27"/>
      <c r="X465" s="27"/>
      <c r="Y465" s="27"/>
      <c r="Z465" s="26" t="s">
        <v>373</v>
      </c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>
        <v>100</v>
      </c>
      <c r="AQ465" s="28"/>
      <c r="AR465" s="28"/>
      <c r="AS465" s="28"/>
      <c r="AT465" s="28"/>
      <c r="AU465" s="28">
        <v>100</v>
      </c>
      <c r="AV465" s="28"/>
      <c r="AW465" s="28"/>
      <c r="AX465" s="28"/>
      <c r="AY465" s="28"/>
      <c r="AZ465" s="26" t="s">
        <v>373</v>
      </c>
    </row>
    <row r="466" spans="1:52" ht="51" customHeight="1">
      <c r="A466" s="26" t="s">
        <v>375</v>
      </c>
      <c r="B466" s="1" t="s">
        <v>780</v>
      </c>
      <c r="C466" s="1" t="s">
        <v>810</v>
      </c>
      <c r="D466" s="1"/>
      <c r="E466" s="1" t="s">
        <v>376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7"/>
      <c r="W466" s="27"/>
      <c r="X466" s="27"/>
      <c r="Y466" s="27"/>
      <c r="Z466" s="26" t="s">
        <v>375</v>
      </c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>
        <v>100</v>
      </c>
      <c r="AQ466" s="28"/>
      <c r="AR466" s="28"/>
      <c r="AS466" s="28"/>
      <c r="AT466" s="28"/>
      <c r="AU466" s="28">
        <v>100</v>
      </c>
      <c r="AV466" s="28"/>
      <c r="AW466" s="28"/>
      <c r="AX466" s="28"/>
      <c r="AY466" s="28"/>
      <c r="AZ466" s="26" t="s">
        <v>375</v>
      </c>
    </row>
    <row r="467" spans="1:52" ht="51" customHeight="1">
      <c r="A467" s="26" t="s">
        <v>175</v>
      </c>
      <c r="B467" s="1" t="s">
        <v>780</v>
      </c>
      <c r="C467" s="1" t="s">
        <v>810</v>
      </c>
      <c r="D467" s="1"/>
      <c r="E467" s="1" t="s">
        <v>376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 t="s">
        <v>176</v>
      </c>
      <c r="U467" s="1"/>
      <c r="V467" s="27"/>
      <c r="W467" s="27"/>
      <c r="X467" s="27"/>
      <c r="Y467" s="27"/>
      <c r="Z467" s="26" t="s">
        <v>175</v>
      </c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>
        <v>100</v>
      </c>
      <c r="AQ467" s="28"/>
      <c r="AR467" s="28"/>
      <c r="AS467" s="28"/>
      <c r="AT467" s="28"/>
      <c r="AU467" s="28">
        <v>100</v>
      </c>
      <c r="AV467" s="28"/>
      <c r="AW467" s="28"/>
      <c r="AX467" s="28"/>
      <c r="AY467" s="28"/>
      <c r="AZ467" s="26" t="s">
        <v>175</v>
      </c>
    </row>
    <row r="468" spans="1:52" ht="16.5" customHeight="1">
      <c r="A468" s="26" t="s">
        <v>771</v>
      </c>
      <c r="B468" s="1" t="s">
        <v>780</v>
      </c>
      <c r="C468" s="1" t="s">
        <v>772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7"/>
      <c r="W468" s="27"/>
      <c r="X468" s="27"/>
      <c r="Y468" s="27"/>
      <c r="Z468" s="26" t="s">
        <v>771</v>
      </c>
      <c r="AA468" s="28">
        <v>5561.2</v>
      </c>
      <c r="AB468" s="28"/>
      <c r="AC468" s="28">
        <v>160.5</v>
      </c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>
        <v>5480.9</v>
      </c>
      <c r="AQ468" s="28"/>
      <c r="AR468" s="28">
        <v>177.9</v>
      </c>
      <c r="AS468" s="28"/>
      <c r="AT468" s="28"/>
      <c r="AU468" s="28">
        <v>5466.4</v>
      </c>
      <c r="AV468" s="28"/>
      <c r="AW468" s="28">
        <v>163.4</v>
      </c>
      <c r="AX468" s="28"/>
      <c r="AY468" s="28"/>
      <c r="AZ468" s="26" t="s">
        <v>771</v>
      </c>
    </row>
    <row r="469" spans="1:52" ht="16.5" customHeight="1">
      <c r="A469" s="26" t="s">
        <v>811</v>
      </c>
      <c r="B469" s="1" t="s">
        <v>780</v>
      </c>
      <c r="C469" s="1" t="s">
        <v>812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7"/>
      <c r="W469" s="27"/>
      <c r="X469" s="27"/>
      <c r="Y469" s="27"/>
      <c r="Z469" s="26" t="s">
        <v>811</v>
      </c>
      <c r="AA469" s="28">
        <v>5400.7</v>
      </c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>
        <v>5303</v>
      </c>
      <c r="AQ469" s="28"/>
      <c r="AR469" s="28"/>
      <c r="AS469" s="28"/>
      <c r="AT469" s="28"/>
      <c r="AU469" s="28">
        <v>5303</v>
      </c>
      <c r="AV469" s="28"/>
      <c r="AW469" s="28"/>
      <c r="AX469" s="28"/>
      <c r="AY469" s="28"/>
      <c r="AZ469" s="26" t="s">
        <v>811</v>
      </c>
    </row>
    <row r="470" spans="1:52" ht="51" customHeight="1">
      <c r="A470" s="26" t="s">
        <v>607</v>
      </c>
      <c r="B470" s="1" t="s">
        <v>780</v>
      </c>
      <c r="C470" s="1" t="s">
        <v>812</v>
      </c>
      <c r="D470" s="1"/>
      <c r="E470" s="1" t="s">
        <v>608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7"/>
      <c r="W470" s="27"/>
      <c r="X470" s="27"/>
      <c r="Y470" s="27"/>
      <c r="Z470" s="26" t="s">
        <v>607</v>
      </c>
      <c r="AA470" s="28">
        <v>5400.7</v>
      </c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>
        <v>5303</v>
      </c>
      <c r="AQ470" s="28"/>
      <c r="AR470" s="28"/>
      <c r="AS470" s="28"/>
      <c r="AT470" s="28"/>
      <c r="AU470" s="28">
        <v>5303</v>
      </c>
      <c r="AV470" s="28"/>
      <c r="AW470" s="28"/>
      <c r="AX470" s="28"/>
      <c r="AY470" s="28"/>
      <c r="AZ470" s="26" t="s">
        <v>607</v>
      </c>
    </row>
    <row r="471" spans="1:52" ht="33.75" customHeight="1">
      <c r="A471" s="26" t="s">
        <v>609</v>
      </c>
      <c r="B471" s="1" t="s">
        <v>780</v>
      </c>
      <c r="C471" s="1" t="s">
        <v>812</v>
      </c>
      <c r="D471" s="1"/>
      <c r="E471" s="1" t="s">
        <v>610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7"/>
      <c r="W471" s="27"/>
      <c r="X471" s="27"/>
      <c r="Y471" s="27"/>
      <c r="Z471" s="26" t="s">
        <v>609</v>
      </c>
      <c r="AA471" s="28">
        <v>5046.5</v>
      </c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>
        <v>4733</v>
      </c>
      <c r="AQ471" s="28"/>
      <c r="AR471" s="28"/>
      <c r="AS471" s="28"/>
      <c r="AT471" s="28"/>
      <c r="AU471" s="28">
        <v>4733</v>
      </c>
      <c r="AV471" s="28"/>
      <c r="AW471" s="28"/>
      <c r="AX471" s="28"/>
      <c r="AY471" s="28"/>
      <c r="AZ471" s="26" t="s">
        <v>609</v>
      </c>
    </row>
    <row r="472" spans="1:52" ht="68.25" customHeight="1">
      <c r="A472" s="26" t="s">
        <v>611</v>
      </c>
      <c r="B472" s="1" t="s">
        <v>780</v>
      </c>
      <c r="C472" s="1" t="s">
        <v>812</v>
      </c>
      <c r="D472" s="1"/>
      <c r="E472" s="1" t="s">
        <v>612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7"/>
      <c r="W472" s="27"/>
      <c r="X472" s="27"/>
      <c r="Y472" s="27"/>
      <c r="Z472" s="26" t="s">
        <v>611</v>
      </c>
      <c r="AA472" s="28">
        <v>4786.5</v>
      </c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>
        <v>4723</v>
      </c>
      <c r="AQ472" s="28"/>
      <c r="AR472" s="28"/>
      <c r="AS472" s="28"/>
      <c r="AT472" s="28"/>
      <c r="AU472" s="28">
        <v>4723</v>
      </c>
      <c r="AV472" s="28"/>
      <c r="AW472" s="28"/>
      <c r="AX472" s="28"/>
      <c r="AY472" s="28"/>
      <c r="AZ472" s="26" t="s">
        <v>611</v>
      </c>
    </row>
    <row r="473" spans="1:52" ht="68.25" customHeight="1">
      <c r="A473" s="26" t="s">
        <v>47</v>
      </c>
      <c r="B473" s="1" t="s">
        <v>780</v>
      </c>
      <c r="C473" s="1" t="s">
        <v>812</v>
      </c>
      <c r="D473" s="1"/>
      <c r="E473" s="1" t="s">
        <v>613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7"/>
      <c r="W473" s="27"/>
      <c r="X473" s="27"/>
      <c r="Y473" s="27"/>
      <c r="Z473" s="26" t="s">
        <v>47</v>
      </c>
      <c r="AA473" s="28">
        <v>4786.5</v>
      </c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>
        <v>4723</v>
      </c>
      <c r="AQ473" s="28"/>
      <c r="AR473" s="28"/>
      <c r="AS473" s="28"/>
      <c r="AT473" s="28"/>
      <c r="AU473" s="28">
        <v>4723</v>
      </c>
      <c r="AV473" s="28"/>
      <c r="AW473" s="28"/>
      <c r="AX473" s="28"/>
      <c r="AY473" s="28"/>
      <c r="AZ473" s="26" t="s">
        <v>47</v>
      </c>
    </row>
    <row r="474" spans="1:52" ht="68.25" customHeight="1">
      <c r="A474" s="26" t="s">
        <v>49</v>
      </c>
      <c r="B474" s="1" t="s">
        <v>780</v>
      </c>
      <c r="C474" s="1" t="s">
        <v>812</v>
      </c>
      <c r="D474" s="1"/>
      <c r="E474" s="1" t="s">
        <v>613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 t="s">
        <v>50</v>
      </c>
      <c r="U474" s="1"/>
      <c r="V474" s="27"/>
      <c r="W474" s="27"/>
      <c r="X474" s="27"/>
      <c r="Y474" s="27"/>
      <c r="Z474" s="26" t="s">
        <v>49</v>
      </c>
      <c r="AA474" s="28">
        <v>4786.5</v>
      </c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>
        <v>4723</v>
      </c>
      <c r="AQ474" s="28"/>
      <c r="AR474" s="28"/>
      <c r="AS474" s="28"/>
      <c r="AT474" s="28"/>
      <c r="AU474" s="28">
        <v>4723</v>
      </c>
      <c r="AV474" s="28"/>
      <c r="AW474" s="28"/>
      <c r="AX474" s="28"/>
      <c r="AY474" s="28"/>
      <c r="AZ474" s="26" t="s">
        <v>49</v>
      </c>
    </row>
    <row r="475" spans="1:52" ht="68.25" customHeight="1">
      <c r="A475" s="26" t="s">
        <v>614</v>
      </c>
      <c r="B475" s="1" t="s">
        <v>780</v>
      </c>
      <c r="C475" s="1" t="s">
        <v>812</v>
      </c>
      <c r="D475" s="1"/>
      <c r="E475" s="1" t="s">
        <v>615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7"/>
      <c r="W475" s="27"/>
      <c r="X475" s="27"/>
      <c r="Y475" s="27"/>
      <c r="Z475" s="26" t="s">
        <v>614</v>
      </c>
      <c r="AA475" s="28">
        <v>260</v>
      </c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6" t="s">
        <v>614</v>
      </c>
    </row>
    <row r="476" spans="1:52" ht="51" customHeight="1">
      <c r="A476" s="26" t="s">
        <v>616</v>
      </c>
      <c r="B476" s="1" t="s">
        <v>780</v>
      </c>
      <c r="C476" s="1" t="s">
        <v>812</v>
      </c>
      <c r="D476" s="1"/>
      <c r="E476" s="1" t="s">
        <v>617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7"/>
      <c r="W476" s="27"/>
      <c r="X476" s="27"/>
      <c r="Y476" s="27"/>
      <c r="Z476" s="26" t="s">
        <v>616</v>
      </c>
      <c r="AA476" s="28">
        <v>260</v>
      </c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6" t="s">
        <v>616</v>
      </c>
    </row>
    <row r="477" spans="1:52" ht="68.25" customHeight="1">
      <c r="A477" s="26" t="s">
        <v>49</v>
      </c>
      <c r="B477" s="1" t="s">
        <v>780</v>
      </c>
      <c r="C477" s="1" t="s">
        <v>812</v>
      </c>
      <c r="D477" s="1"/>
      <c r="E477" s="1" t="s">
        <v>617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 t="s">
        <v>50</v>
      </c>
      <c r="U477" s="1"/>
      <c r="V477" s="27"/>
      <c r="W477" s="27"/>
      <c r="X477" s="27"/>
      <c r="Y477" s="27"/>
      <c r="Z477" s="26" t="s">
        <v>49</v>
      </c>
      <c r="AA477" s="28">
        <v>260</v>
      </c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6" t="s">
        <v>49</v>
      </c>
    </row>
    <row r="478" spans="1:52" ht="85.5" customHeight="1">
      <c r="A478" s="26" t="s">
        <v>208</v>
      </c>
      <c r="B478" s="1" t="s">
        <v>780</v>
      </c>
      <c r="C478" s="1" t="s">
        <v>812</v>
      </c>
      <c r="D478" s="1"/>
      <c r="E478" s="1" t="s">
        <v>618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7"/>
      <c r="W478" s="27"/>
      <c r="X478" s="27"/>
      <c r="Y478" s="27"/>
      <c r="Z478" s="26" t="s">
        <v>208</v>
      </c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>
        <v>10</v>
      </c>
      <c r="AQ478" s="28"/>
      <c r="AR478" s="28"/>
      <c r="AS478" s="28"/>
      <c r="AT478" s="28"/>
      <c r="AU478" s="28">
        <v>10</v>
      </c>
      <c r="AV478" s="28"/>
      <c r="AW478" s="28"/>
      <c r="AX478" s="28"/>
      <c r="AY478" s="28"/>
      <c r="AZ478" s="26" t="s">
        <v>208</v>
      </c>
    </row>
    <row r="479" spans="1:52" ht="51" customHeight="1">
      <c r="A479" s="26" t="s">
        <v>619</v>
      </c>
      <c r="B479" s="1" t="s">
        <v>780</v>
      </c>
      <c r="C479" s="1" t="s">
        <v>812</v>
      </c>
      <c r="D479" s="1"/>
      <c r="E479" s="1" t="s">
        <v>620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7"/>
      <c r="W479" s="27"/>
      <c r="X479" s="27"/>
      <c r="Y479" s="27"/>
      <c r="Z479" s="26" t="s">
        <v>619</v>
      </c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>
        <v>10</v>
      </c>
      <c r="AQ479" s="28"/>
      <c r="AR479" s="28"/>
      <c r="AS479" s="28"/>
      <c r="AT479" s="28"/>
      <c r="AU479" s="28">
        <v>10</v>
      </c>
      <c r="AV479" s="28"/>
      <c r="AW479" s="28"/>
      <c r="AX479" s="28"/>
      <c r="AY479" s="28"/>
      <c r="AZ479" s="26" t="s">
        <v>619</v>
      </c>
    </row>
    <row r="480" spans="1:52" ht="68.25" customHeight="1">
      <c r="A480" s="26" t="s">
        <v>49</v>
      </c>
      <c r="B480" s="1" t="s">
        <v>780</v>
      </c>
      <c r="C480" s="1" t="s">
        <v>812</v>
      </c>
      <c r="D480" s="1"/>
      <c r="E480" s="1" t="s">
        <v>620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 t="s">
        <v>50</v>
      </c>
      <c r="U480" s="1"/>
      <c r="V480" s="27"/>
      <c r="W480" s="27"/>
      <c r="X480" s="27"/>
      <c r="Y480" s="27"/>
      <c r="Z480" s="26" t="s">
        <v>49</v>
      </c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>
        <v>10</v>
      </c>
      <c r="AQ480" s="28"/>
      <c r="AR480" s="28"/>
      <c r="AS480" s="28"/>
      <c r="AT480" s="28"/>
      <c r="AU480" s="28">
        <v>10</v>
      </c>
      <c r="AV480" s="28"/>
      <c r="AW480" s="28"/>
      <c r="AX480" s="28"/>
      <c r="AY480" s="28"/>
      <c r="AZ480" s="26" t="s">
        <v>49</v>
      </c>
    </row>
    <row r="481" spans="1:52" ht="33.75" customHeight="1">
      <c r="A481" s="26" t="s">
        <v>621</v>
      </c>
      <c r="B481" s="1" t="s">
        <v>780</v>
      </c>
      <c r="C481" s="1" t="s">
        <v>812</v>
      </c>
      <c r="D481" s="1"/>
      <c r="E481" s="1" t="s">
        <v>622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7"/>
      <c r="W481" s="27"/>
      <c r="X481" s="27"/>
      <c r="Y481" s="27"/>
      <c r="Z481" s="26" t="s">
        <v>621</v>
      </c>
      <c r="AA481" s="28">
        <v>354.2</v>
      </c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>
        <v>570</v>
      </c>
      <c r="AQ481" s="28"/>
      <c r="AR481" s="28"/>
      <c r="AS481" s="28"/>
      <c r="AT481" s="28"/>
      <c r="AU481" s="28">
        <v>570</v>
      </c>
      <c r="AV481" s="28"/>
      <c r="AW481" s="28"/>
      <c r="AX481" s="28"/>
      <c r="AY481" s="28"/>
      <c r="AZ481" s="26" t="s">
        <v>621</v>
      </c>
    </row>
    <row r="482" spans="1:52" ht="85.5" customHeight="1">
      <c r="A482" s="26" t="s">
        <v>623</v>
      </c>
      <c r="B482" s="1" t="s">
        <v>780</v>
      </c>
      <c r="C482" s="1" t="s">
        <v>812</v>
      </c>
      <c r="D482" s="1"/>
      <c r="E482" s="1" t="s">
        <v>624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7"/>
      <c r="W482" s="27"/>
      <c r="X482" s="27"/>
      <c r="Y482" s="27"/>
      <c r="Z482" s="26" t="s">
        <v>623</v>
      </c>
      <c r="AA482" s="28">
        <v>33</v>
      </c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>
        <v>40</v>
      </c>
      <c r="AQ482" s="28"/>
      <c r="AR482" s="28"/>
      <c r="AS482" s="28"/>
      <c r="AT482" s="28"/>
      <c r="AU482" s="28">
        <v>40</v>
      </c>
      <c r="AV482" s="28"/>
      <c r="AW482" s="28"/>
      <c r="AX482" s="28"/>
      <c r="AY482" s="28"/>
      <c r="AZ482" s="26" t="s">
        <v>623</v>
      </c>
    </row>
    <row r="483" spans="1:52" ht="51" customHeight="1">
      <c r="A483" s="26" t="s">
        <v>625</v>
      </c>
      <c r="B483" s="1" t="s">
        <v>780</v>
      </c>
      <c r="C483" s="1" t="s">
        <v>812</v>
      </c>
      <c r="D483" s="1"/>
      <c r="E483" s="1" t="s">
        <v>626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7"/>
      <c r="W483" s="27"/>
      <c r="X483" s="27"/>
      <c r="Y483" s="27"/>
      <c r="Z483" s="26" t="s">
        <v>625</v>
      </c>
      <c r="AA483" s="28">
        <v>23</v>
      </c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>
        <v>30</v>
      </c>
      <c r="AQ483" s="28"/>
      <c r="AR483" s="28"/>
      <c r="AS483" s="28"/>
      <c r="AT483" s="28"/>
      <c r="AU483" s="28">
        <v>30</v>
      </c>
      <c r="AV483" s="28"/>
      <c r="AW483" s="28"/>
      <c r="AX483" s="28"/>
      <c r="AY483" s="28"/>
      <c r="AZ483" s="26" t="s">
        <v>625</v>
      </c>
    </row>
    <row r="484" spans="1:52" ht="68.25" customHeight="1">
      <c r="A484" s="26" t="s">
        <v>49</v>
      </c>
      <c r="B484" s="1" t="s">
        <v>780</v>
      </c>
      <c r="C484" s="1" t="s">
        <v>812</v>
      </c>
      <c r="D484" s="1"/>
      <c r="E484" s="1" t="s">
        <v>626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 t="s">
        <v>50</v>
      </c>
      <c r="U484" s="1"/>
      <c r="V484" s="27"/>
      <c r="W484" s="27"/>
      <c r="X484" s="27"/>
      <c r="Y484" s="27"/>
      <c r="Z484" s="26" t="s">
        <v>49</v>
      </c>
      <c r="AA484" s="28">
        <v>23</v>
      </c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>
        <v>30</v>
      </c>
      <c r="AQ484" s="28"/>
      <c r="AR484" s="28"/>
      <c r="AS484" s="28"/>
      <c r="AT484" s="28"/>
      <c r="AU484" s="28">
        <v>30</v>
      </c>
      <c r="AV484" s="28"/>
      <c r="AW484" s="28"/>
      <c r="AX484" s="28"/>
      <c r="AY484" s="28"/>
      <c r="AZ484" s="26" t="s">
        <v>49</v>
      </c>
    </row>
    <row r="485" spans="1:52" ht="68.25" customHeight="1">
      <c r="A485" s="26" t="s">
        <v>627</v>
      </c>
      <c r="B485" s="1" t="s">
        <v>780</v>
      </c>
      <c r="C485" s="1" t="s">
        <v>812</v>
      </c>
      <c r="D485" s="1"/>
      <c r="E485" s="1" t="s">
        <v>628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7"/>
      <c r="W485" s="27"/>
      <c r="X485" s="27"/>
      <c r="Y485" s="27"/>
      <c r="Z485" s="26" t="s">
        <v>627</v>
      </c>
      <c r="AA485" s="28">
        <v>10</v>
      </c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>
        <v>10</v>
      </c>
      <c r="AQ485" s="28"/>
      <c r="AR485" s="28"/>
      <c r="AS485" s="28"/>
      <c r="AT485" s="28"/>
      <c r="AU485" s="28">
        <v>10</v>
      </c>
      <c r="AV485" s="28"/>
      <c r="AW485" s="28"/>
      <c r="AX485" s="28"/>
      <c r="AY485" s="28"/>
      <c r="AZ485" s="26" t="s">
        <v>627</v>
      </c>
    </row>
    <row r="486" spans="1:52" ht="68.25" customHeight="1">
      <c r="A486" s="26" t="s">
        <v>49</v>
      </c>
      <c r="B486" s="1" t="s">
        <v>780</v>
      </c>
      <c r="C486" s="1" t="s">
        <v>812</v>
      </c>
      <c r="D486" s="1"/>
      <c r="E486" s="1" t="s">
        <v>628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 t="s">
        <v>50</v>
      </c>
      <c r="U486" s="1"/>
      <c r="V486" s="27"/>
      <c r="W486" s="27"/>
      <c r="X486" s="27"/>
      <c r="Y486" s="27"/>
      <c r="Z486" s="26" t="s">
        <v>49</v>
      </c>
      <c r="AA486" s="28">
        <v>10</v>
      </c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>
        <v>10</v>
      </c>
      <c r="AQ486" s="28"/>
      <c r="AR486" s="28"/>
      <c r="AS486" s="28"/>
      <c r="AT486" s="28"/>
      <c r="AU486" s="28">
        <v>10</v>
      </c>
      <c r="AV486" s="28"/>
      <c r="AW486" s="28"/>
      <c r="AX486" s="28"/>
      <c r="AY486" s="28"/>
      <c r="AZ486" s="26" t="s">
        <v>49</v>
      </c>
    </row>
    <row r="487" spans="1:52" ht="51" customHeight="1">
      <c r="A487" s="26" t="s">
        <v>629</v>
      </c>
      <c r="B487" s="1" t="s">
        <v>780</v>
      </c>
      <c r="C487" s="1" t="s">
        <v>812</v>
      </c>
      <c r="D487" s="1"/>
      <c r="E487" s="1" t="s">
        <v>630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7"/>
      <c r="W487" s="27"/>
      <c r="X487" s="27"/>
      <c r="Y487" s="27"/>
      <c r="Z487" s="26" t="s">
        <v>629</v>
      </c>
      <c r="AA487" s="28">
        <v>93.5</v>
      </c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>
        <v>105</v>
      </c>
      <c r="AQ487" s="28"/>
      <c r="AR487" s="28"/>
      <c r="AS487" s="28"/>
      <c r="AT487" s="28"/>
      <c r="AU487" s="28">
        <v>105</v>
      </c>
      <c r="AV487" s="28"/>
      <c r="AW487" s="28"/>
      <c r="AX487" s="28"/>
      <c r="AY487" s="28"/>
      <c r="AZ487" s="26" t="s">
        <v>629</v>
      </c>
    </row>
    <row r="488" spans="1:52" ht="85.5" customHeight="1">
      <c r="A488" s="26" t="s">
        <v>631</v>
      </c>
      <c r="B488" s="1" t="s">
        <v>780</v>
      </c>
      <c r="C488" s="1" t="s">
        <v>812</v>
      </c>
      <c r="D488" s="1"/>
      <c r="E488" s="1" t="s">
        <v>632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7"/>
      <c r="W488" s="27"/>
      <c r="X488" s="27"/>
      <c r="Y488" s="27"/>
      <c r="Z488" s="26" t="s">
        <v>631</v>
      </c>
      <c r="AA488" s="28">
        <v>53.5</v>
      </c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>
        <v>55</v>
      </c>
      <c r="AQ488" s="28"/>
      <c r="AR488" s="28"/>
      <c r="AS488" s="28"/>
      <c r="AT488" s="28"/>
      <c r="AU488" s="28">
        <v>55</v>
      </c>
      <c r="AV488" s="28"/>
      <c r="AW488" s="28"/>
      <c r="AX488" s="28"/>
      <c r="AY488" s="28"/>
      <c r="AZ488" s="26" t="s">
        <v>631</v>
      </c>
    </row>
    <row r="489" spans="1:52" ht="68.25" customHeight="1">
      <c r="A489" s="26" t="s">
        <v>49</v>
      </c>
      <c r="B489" s="1" t="s">
        <v>780</v>
      </c>
      <c r="C489" s="1" t="s">
        <v>812</v>
      </c>
      <c r="D489" s="1"/>
      <c r="E489" s="1" t="s">
        <v>632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 t="s">
        <v>50</v>
      </c>
      <c r="U489" s="1"/>
      <c r="V489" s="27"/>
      <c r="W489" s="27"/>
      <c r="X489" s="27"/>
      <c r="Y489" s="27"/>
      <c r="Z489" s="26" t="s">
        <v>49</v>
      </c>
      <c r="AA489" s="28">
        <v>53.5</v>
      </c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>
        <v>55</v>
      </c>
      <c r="AQ489" s="28"/>
      <c r="AR489" s="28"/>
      <c r="AS489" s="28"/>
      <c r="AT489" s="28"/>
      <c r="AU489" s="28">
        <v>55</v>
      </c>
      <c r="AV489" s="28"/>
      <c r="AW489" s="28"/>
      <c r="AX489" s="28"/>
      <c r="AY489" s="28"/>
      <c r="AZ489" s="26" t="s">
        <v>49</v>
      </c>
    </row>
    <row r="490" spans="1:52" ht="51" customHeight="1">
      <c r="A490" s="26" t="s">
        <v>633</v>
      </c>
      <c r="B490" s="1" t="s">
        <v>780</v>
      </c>
      <c r="C490" s="1" t="s">
        <v>812</v>
      </c>
      <c r="D490" s="1"/>
      <c r="E490" s="1" t="s">
        <v>634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7"/>
      <c r="W490" s="27"/>
      <c r="X490" s="27"/>
      <c r="Y490" s="27"/>
      <c r="Z490" s="26" t="s">
        <v>633</v>
      </c>
      <c r="AA490" s="28">
        <v>35</v>
      </c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>
        <v>40</v>
      </c>
      <c r="AQ490" s="28"/>
      <c r="AR490" s="28"/>
      <c r="AS490" s="28"/>
      <c r="AT490" s="28"/>
      <c r="AU490" s="28">
        <v>40</v>
      </c>
      <c r="AV490" s="28"/>
      <c r="AW490" s="28"/>
      <c r="AX490" s="28"/>
      <c r="AY490" s="28"/>
      <c r="AZ490" s="26" t="s">
        <v>633</v>
      </c>
    </row>
    <row r="491" spans="1:52" ht="68.25" customHeight="1">
      <c r="A491" s="26" t="s">
        <v>49</v>
      </c>
      <c r="B491" s="1" t="s">
        <v>780</v>
      </c>
      <c r="C491" s="1" t="s">
        <v>812</v>
      </c>
      <c r="D491" s="1"/>
      <c r="E491" s="1" t="s">
        <v>634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 t="s">
        <v>50</v>
      </c>
      <c r="U491" s="1"/>
      <c r="V491" s="27"/>
      <c r="W491" s="27"/>
      <c r="X491" s="27"/>
      <c r="Y491" s="27"/>
      <c r="Z491" s="26" t="s">
        <v>49</v>
      </c>
      <c r="AA491" s="28">
        <v>35</v>
      </c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>
        <v>40</v>
      </c>
      <c r="AQ491" s="28"/>
      <c r="AR491" s="28"/>
      <c r="AS491" s="28"/>
      <c r="AT491" s="28"/>
      <c r="AU491" s="28">
        <v>40</v>
      </c>
      <c r="AV491" s="28"/>
      <c r="AW491" s="28"/>
      <c r="AX491" s="28"/>
      <c r="AY491" s="28"/>
      <c r="AZ491" s="26" t="s">
        <v>49</v>
      </c>
    </row>
    <row r="492" spans="1:52" ht="33.75" customHeight="1">
      <c r="A492" s="26" t="s">
        <v>635</v>
      </c>
      <c r="B492" s="1" t="s">
        <v>780</v>
      </c>
      <c r="C492" s="1" t="s">
        <v>812</v>
      </c>
      <c r="D492" s="1"/>
      <c r="E492" s="1" t="s">
        <v>636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7"/>
      <c r="W492" s="27"/>
      <c r="X492" s="27"/>
      <c r="Y492" s="27"/>
      <c r="Z492" s="26" t="s">
        <v>635</v>
      </c>
      <c r="AA492" s="28">
        <v>5</v>
      </c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>
        <v>10</v>
      </c>
      <c r="AQ492" s="28"/>
      <c r="AR492" s="28"/>
      <c r="AS492" s="28"/>
      <c r="AT492" s="28"/>
      <c r="AU492" s="28">
        <v>10</v>
      </c>
      <c r="AV492" s="28"/>
      <c r="AW492" s="28"/>
      <c r="AX492" s="28"/>
      <c r="AY492" s="28"/>
      <c r="AZ492" s="26" t="s">
        <v>635</v>
      </c>
    </row>
    <row r="493" spans="1:52" ht="68.25" customHeight="1">
      <c r="A493" s="26" t="s">
        <v>49</v>
      </c>
      <c r="B493" s="1" t="s">
        <v>780</v>
      </c>
      <c r="C493" s="1" t="s">
        <v>812</v>
      </c>
      <c r="D493" s="1"/>
      <c r="E493" s="1" t="s">
        <v>636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 t="s">
        <v>50</v>
      </c>
      <c r="U493" s="1"/>
      <c r="V493" s="27"/>
      <c r="W493" s="27"/>
      <c r="X493" s="27"/>
      <c r="Y493" s="27"/>
      <c r="Z493" s="26" t="s">
        <v>49</v>
      </c>
      <c r="AA493" s="28">
        <v>5</v>
      </c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>
        <v>10</v>
      </c>
      <c r="AQ493" s="28"/>
      <c r="AR493" s="28"/>
      <c r="AS493" s="28"/>
      <c r="AT493" s="28"/>
      <c r="AU493" s="28">
        <v>10</v>
      </c>
      <c r="AV493" s="28"/>
      <c r="AW493" s="28"/>
      <c r="AX493" s="28"/>
      <c r="AY493" s="28"/>
      <c r="AZ493" s="26" t="s">
        <v>49</v>
      </c>
    </row>
    <row r="494" spans="1:52" ht="51" customHeight="1">
      <c r="A494" s="26" t="s">
        <v>637</v>
      </c>
      <c r="B494" s="1" t="s">
        <v>780</v>
      </c>
      <c r="C494" s="1" t="s">
        <v>812</v>
      </c>
      <c r="D494" s="1"/>
      <c r="E494" s="1" t="s">
        <v>638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7"/>
      <c r="W494" s="27"/>
      <c r="X494" s="27"/>
      <c r="Y494" s="27"/>
      <c r="Z494" s="26" t="s">
        <v>637</v>
      </c>
      <c r="AA494" s="28">
        <v>227.7</v>
      </c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>
        <v>425</v>
      </c>
      <c r="AQ494" s="28"/>
      <c r="AR494" s="28"/>
      <c r="AS494" s="28"/>
      <c r="AT494" s="28"/>
      <c r="AU494" s="28">
        <v>425</v>
      </c>
      <c r="AV494" s="28"/>
      <c r="AW494" s="28"/>
      <c r="AX494" s="28"/>
      <c r="AY494" s="28"/>
      <c r="AZ494" s="26" t="s">
        <v>637</v>
      </c>
    </row>
    <row r="495" spans="1:52" ht="85.5" customHeight="1">
      <c r="A495" s="26" t="s">
        <v>639</v>
      </c>
      <c r="B495" s="1" t="s">
        <v>780</v>
      </c>
      <c r="C495" s="1" t="s">
        <v>812</v>
      </c>
      <c r="D495" s="1"/>
      <c r="E495" s="1" t="s">
        <v>640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7"/>
      <c r="W495" s="27"/>
      <c r="X495" s="27"/>
      <c r="Y495" s="27"/>
      <c r="Z495" s="26" t="s">
        <v>639</v>
      </c>
      <c r="AA495" s="28">
        <v>87.7</v>
      </c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>
        <v>100</v>
      </c>
      <c r="AQ495" s="28"/>
      <c r="AR495" s="28"/>
      <c r="AS495" s="28"/>
      <c r="AT495" s="28"/>
      <c r="AU495" s="28">
        <v>100</v>
      </c>
      <c r="AV495" s="28"/>
      <c r="AW495" s="28"/>
      <c r="AX495" s="28"/>
      <c r="AY495" s="28"/>
      <c r="AZ495" s="26" t="s">
        <v>639</v>
      </c>
    </row>
    <row r="496" spans="1:52" ht="68.25" customHeight="1">
      <c r="A496" s="26" t="s">
        <v>49</v>
      </c>
      <c r="B496" s="1" t="s">
        <v>780</v>
      </c>
      <c r="C496" s="1" t="s">
        <v>812</v>
      </c>
      <c r="D496" s="1"/>
      <c r="E496" s="1" t="s">
        <v>640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 t="s">
        <v>50</v>
      </c>
      <c r="U496" s="1"/>
      <c r="V496" s="27"/>
      <c r="W496" s="27"/>
      <c r="X496" s="27"/>
      <c r="Y496" s="27"/>
      <c r="Z496" s="26" t="s">
        <v>49</v>
      </c>
      <c r="AA496" s="28">
        <v>87.7</v>
      </c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>
        <v>100</v>
      </c>
      <c r="AQ496" s="28"/>
      <c r="AR496" s="28"/>
      <c r="AS496" s="28"/>
      <c r="AT496" s="28"/>
      <c r="AU496" s="28">
        <v>100</v>
      </c>
      <c r="AV496" s="28"/>
      <c r="AW496" s="28"/>
      <c r="AX496" s="28"/>
      <c r="AY496" s="28"/>
      <c r="AZ496" s="26" t="s">
        <v>49</v>
      </c>
    </row>
    <row r="497" spans="1:52" ht="51" customHeight="1">
      <c r="A497" s="26" t="s">
        <v>641</v>
      </c>
      <c r="B497" s="1" t="s">
        <v>780</v>
      </c>
      <c r="C497" s="1" t="s">
        <v>812</v>
      </c>
      <c r="D497" s="1"/>
      <c r="E497" s="1" t="s">
        <v>642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7"/>
      <c r="W497" s="27"/>
      <c r="X497" s="27"/>
      <c r="Y497" s="27"/>
      <c r="Z497" s="26" t="s">
        <v>641</v>
      </c>
      <c r="AA497" s="28">
        <v>23</v>
      </c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>
        <v>25</v>
      </c>
      <c r="AQ497" s="28"/>
      <c r="AR497" s="28"/>
      <c r="AS497" s="28"/>
      <c r="AT497" s="28"/>
      <c r="AU497" s="28">
        <v>25</v>
      </c>
      <c r="AV497" s="28"/>
      <c r="AW497" s="28"/>
      <c r="AX497" s="28"/>
      <c r="AY497" s="28"/>
      <c r="AZ497" s="26" t="s">
        <v>641</v>
      </c>
    </row>
    <row r="498" spans="1:52" ht="68.25" customHeight="1">
      <c r="A498" s="26" t="s">
        <v>49</v>
      </c>
      <c r="B498" s="1" t="s">
        <v>780</v>
      </c>
      <c r="C498" s="1" t="s">
        <v>812</v>
      </c>
      <c r="D498" s="1"/>
      <c r="E498" s="1" t="s">
        <v>642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 t="s">
        <v>50</v>
      </c>
      <c r="U498" s="1"/>
      <c r="V498" s="27"/>
      <c r="W498" s="27"/>
      <c r="X498" s="27"/>
      <c r="Y498" s="27"/>
      <c r="Z498" s="26" t="s">
        <v>49</v>
      </c>
      <c r="AA498" s="28">
        <v>23</v>
      </c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>
        <v>25</v>
      </c>
      <c r="AQ498" s="28"/>
      <c r="AR498" s="28"/>
      <c r="AS498" s="28"/>
      <c r="AT498" s="28"/>
      <c r="AU498" s="28">
        <v>25</v>
      </c>
      <c r="AV498" s="28"/>
      <c r="AW498" s="28"/>
      <c r="AX498" s="28"/>
      <c r="AY498" s="28"/>
      <c r="AZ498" s="26" t="s">
        <v>49</v>
      </c>
    </row>
    <row r="499" spans="1:52" ht="51" customHeight="1">
      <c r="A499" s="26" t="s">
        <v>643</v>
      </c>
      <c r="B499" s="1" t="s">
        <v>780</v>
      </c>
      <c r="C499" s="1" t="s">
        <v>812</v>
      </c>
      <c r="D499" s="1"/>
      <c r="E499" s="1" t="s">
        <v>644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7"/>
      <c r="W499" s="27"/>
      <c r="X499" s="27"/>
      <c r="Y499" s="27"/>
      <c r="Z499" s="26" t="s">
        <v>643</v>
      </c>
      <c r="AA499" s="28">
        <v>117</v>
      </c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>
        <v>300</v>
      </c>
      <c r="AQ499" s="28"/>
      <c r="AR499" s="28"/>
      <c r="AS499" s="28"/>
      <c r="AT499" s="28"/>
      <c r="AU499" s="28">
        <v>300</v>
      </c>
      <c r="AV499" s="28"/>
      <c r="AW499" s="28"/>
      <c r="AX499" s="28"/>
      <c r="AY499" s="28"/>
      <c r="AZ499" s="26" t="s">
        <v>643</v>
      </c>
    </row>
    <row r="500" spans="1:52" ht="68.25" customHeight="1">
      <c r="A500" s="26" t="s">
        <v>49</v>
      </c>
      <c r="B500" s="1" t="s">
        <v>780</v>
      </c>
      <c r="C500" s="1" t="s">
        <v>812</v>
      </c>
      <c r="D500" s="1"/>
      <c r="E500" s="1" t="s">
        <v>644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 t="s">
        <v>50</v>
      </c>
      <c r="U500" s="1"/>
      <c r="V500" s="27"/>
      <c r="W500" s="27"/>
      <c r="X500" s="27"/>
      <c r="Y500" s="27"/>
      <c r="Z500" s="26" t="s">
        <v>49</v>
      </c>
      <c r="AA500" s="28">
        <v>117</v>
      </c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>
        <v>300</v>
      </c>
      <c r="AQ500" s="28"/>
      <c r="AR500" s="28"/>
      <c r="AS500" s="28"/>
      <c r="AT500" s="28"/>
      <c r="AU500" s="28">
        <v>300</v>
      </c>
      <c r="AV500" s="28"/>
      <c r="AW500" s="28"/>
      <c r="AX500" s="28"/>
      <c r="AY500" s="28"/>
      <c r="AZ500" s="26" t="s">
        <v>49</v>
      </c>
    </row>
    <row r="501" spans="1:52" ht="33.75" customHeight="1">
      <c r="A501" s="26" t="s">
        <v>773</v>
      </c>
      <c r="B501" s="1" t="s">
        <v>780</v>
      </c>
      <c r="C501" s="1" t="s">
        <v>774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7"/>
      <c r="W501" s="27"/>
      <c r="X501" s="27"/>
      <c r="Y501" s="27"/>
      <c r="Z501" s="26" t="s">
        <v>773</v>
      </c>
      <c r="AA501" s="28">
        <v>160.5</v>
      </c>
      <c r="AB501" s="28"/>
      <c r="AC501" s="28">
        <v>160.5</v>
      </c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>
        <v>177.9</v>
      </c>
      <c r="AQ501" s="28"/>
      <c r="AR501" s="28">
        <v>177.9</v>
      </c>
      <c r="AS501" s="28"/>
      <c r="AT501" s="28"/>
      <c r="AU501" s="28">
        <v>163.4</v>
      </c>
      <c r="AV501" s="28"/>
      <c r="AW501" s="28">
        <v>163.4</v>
      </c>
      <c r="AX501" s="28"/>
      <c r="AY501" s="28"/>
      <c r="AZ501" s="26" t="s">
        <v>773</v>
      </c>
    </row>
    <row r="502" spans="1:52" ht="33.75" customHeight="1">
      <c r="A502" s="26" t="s">
        <v>100</v>
      </c>
      <c r="B502" s="1" t="s">
        <v>780</v>
      </c>
      <c r="C502" s="1" t="s">
        <v>774</v>
      </c>
      <c r="D502" s="1"/>
      <c r="E502" s="1" t="s">
        <v>101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7"/>
      <c r="W502" s="27"/>
      <c r="X502" s="27"/>
      <c r="Y502" s="27"/>
      <c r="Z502" s="26" t="s">
        <v>100</v>
      </c>
      <c r="AA502" s="28">
        <v>160.5</v>
      </c>
      <c r="AB502" s="28"/>
      <c r="AC502" s="28">
        <v>160.5</v>
      </c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>
        <v>177.9</v>
      </c>
      <c r="AQ502" s="28"/>
      <c r="AR502" s="28">
        <v>177.9</v>
      </c>
      <c r="AS502" s="28"/>
      <c r="AT502" s="28"/>
      <c r="AU502" s="28">
        <v>163.4</v>
      </c>
      <c r="AV502" s="28"/>
      <c r="AW502" s="28">
        <v>163.4</v>
      </c>
      <c r="AX502" s="28"/>
      <c r="AY502" s="28"/>
      <c r="AZ502" s="26" t="s">
        <v>100</v>
      </c>
    </row>
    <row r="503" spans="1:52" ht="68.25" customHeight="1">
      <c r="A503" s="26" t="s">
        <v>181</v>
      </c>
      <c r="B503" s="1" t="s">
        <v>780</v>
      </c>
      <c r="C503" s="1" t="s">
        <v>774</v>
      </c>
      <c r="D503" s="1"/>
      <c r="E503" s="1" t="s">
        <v>182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7"/>
      <c r="W503" s="27"/>
      <c r="X503" s="27"/>
      <c r="Y503" s="27"/>
      <c r="Z503" s="26" t="s">
        <v>181</v>
      </c>
      <c r="AA503" s="28">
        <v>160.5</v>
      </c>
      <c r="AB503" s="28"/>
      <c r="AC503" s="28">
        <v>160.5</v>
      </c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>
        <v>177.9</v>
      </c>
      <c r="AQ503" s="28"/>
      <c r="AR503" s="28">
        <v>177.9</v>
      </c>
      <c r="AS503" s="28"/>
      <c r="AT503" s="28"/>
      <c r="AU503" s="28">
        <v>163.4</v>
      </c>
      <c r="AV503" s="28"/>
      <c r="AW503" s="28">
        <v>163.4</v>
      </c>
      <c r="AX503" s="28"/>
      <c r="AY503" s="28"/>
      <c r="AZ503" s="26" t="s">
        <v>181</v>
      </c>
    </row>
    <row r="504" spans="1:52" ht="85.5" customHeight="1">
      <c r="A504" s="26" t="s">
        <v>119</v>
      </c>
      <c r="B504" s="1" t="s">
        <v>780</v>
      </c>
      <c r="C504" s="1" t="s">
        <v>774</v>
      </c>
      <c r="D504" s="1"/>
      <c r="E504" s="1" t="s">
        <v>195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7"/>
      <c r="W504" s="27"/>
      <c r="X504" s="27"/>
      <c r="Y504" s="27"/>
      <c r="Z504" s="26" t="s">
        <v>119</v>
      </c>
      <c r="AA504" s="28">
        <v>160.5</v>
      </c>
      <c r="AB504" s="28"/>
      <c r="AC504" s="28">
        <v>160.5</v>
      </c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>
        <v>177.9</v>
      </c>
      <c r="AQ504" s="28"/>
      <c r="AR504" s="28">
        <v>177.9</v>
      </c>
      <c r="AS504" s="28"/>
      <c r="AT504" s="28"/>
      <c r="AU504" s="28">
        <v>163.4</v>
      </c>
      <c r="AV504" s="28"/>
      <c r="AW504" s="28">
        <v>163.4</v>
      </c>
      <c r="AX504" s="28"/>
      <c r="AY504" s="28"/>
      <c r="AZ504" s="26" t="s">
        <v>119</v>
      </c>
    </row>
    <row r="505" spans="1:52" ht="68.25" customHeight="1">
      <c r="A505" s="26" t="s">
        <v>121</v>
      </c>
      <c r="B505" s="1" t="s">
        <v>780</v>
      </c>
      <c r="C505" s="1" t="s">
        <v>774</v>
      </c>
      <c r="D505" s="1"/>
      <c r="E505" s="1" t="s">
        <v>196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7"/>
      <c r="W505" s="27"/>
      <c r="X505" s="27"/>
      <c r="Y505" s="27"/>
      <c r="Z505" s="26" t="s">
        <v>121</v>
      </c>
      <c r="AA505" s="28">
        <v>160.5</v>
      </c>
      <c r="AB505" s="28"/>
      <c r="AC505" s="28">
        <v>160.5</v>
      </c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>
        <v>177.9</v>
      </c>
      <c r="AQ505" s="28"/>
      <c r="AR505" s="28">
        <v>177.9</v>
      </c>
      <c r="AS505" s="28"/>
      <c r="AT505" s="28"/>
      <c r="AU505" s="28">
        <v>163.4</v>
      </c>
      <c r="AV505" s="28"/>
      <c r="AW505" s="28">
        <v>163.4</v>
      </c>
      <c r="AX505" s="28"/>
      <c r="AY505" s="28"/>
      <c r="AZ505" s="26" t="s">
        <v>121</v>
      </c>
    </row>
    <row r="506" spans="1:52" ht="136.5" customHeight="1">
      <c r="A506" s="26" t="s">
        <v>187</v>
      </c>
      <c r="B506" s="1" t="s">
        <v>780</v>
      </c>
      <c r="C506" s="1" t="s">
        <v>774</v>
      </c>
      <c r="D506" s="1"/>
      <c r="E506" s="1" t="s">
        <v>196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 t="s">
        <v>188</v>
      </c>
      <c r="U506" s="1"/>
      <c r="V506" s="27"/>
      <c r="W506" s="27"/>
      <c r="X506" s="27"/>
      <c r="Y506" s="27"/>
      <c r="Z506" s="26" t="s">
        <v>187</v>
      </c>
      <c r="AA506" s="28">
        <v>128.95</v>
      </c>
      <c r="AB506" s="28"/>
      <c r="AC506" s="28">
        <v>134.1</v>
      </c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>
        <v>150.9</v>
      </c>
      <c r="AQ506" s="28"/>
      <c r="AR506" s="28">
        <v>150.9</v>
      </c>
      <c r="AS506" s="28"/>
      <c r="AT506" s="28"/>
      <c r="AU506" s="28">
        <v>148.4</v>
      </c>
      <c r="AV506" s="28"/>
      <c r="AW506" s="28">
        <v>148.4</v>
      </c>
      <c r="AX506" s="28"/>
      <c r="AY506" s="28"/>
      <c r="AZ506" s="26" t="s">
        <v>187</v>
      </c>
    </row>
    <row r="507" spans="1:52" ht="51" customHeight="1">
      <c r="A507" s="26" t="s">
        <v>175</v>
      </c>
      <c r="B507" s="1" t="s">
        <v>780</v>
      </c>
      <c r="C507" s="1" t="s">
        <v>774</v>
      </c>
      <c r="D507" s="1"/>
      <c r="E507" s="1" t="s">
        <v>196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 t="s">
        <v>176</v>
      </c>
      <c r="U507" s="1"/>
      <c r="V507" s="27"/>
      <c r="W507" s="27"/>
      <c r="X507" s="27"/>
      <c r="Y507" s="27"/>
      <c r="Z507" s="26" t="s">
        <v>175</v>
      </c>
      <c r="AA507" s="28">
        <v>31.56</v>
      </c>
      <c r="AB507" s="28"/>
      <c r="AC507" s="28">
        <v>26.4</v>
      </c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>
        <v>27</v>
      </c>
      <c r="AQ507" s="28"/>
      <c r="AR507" s="28">
        <v>27</v>
      </c>
      <c r="AS507" s="28"/>
      <c r="AT507" s="28"/>
      <c r="AU507" s="28">
        <v>15</v>
      </c>
      <c r="AV507" s="28"/>
      <c r="AW507" s="28">
        <v>15</v>
      </c>
      <c r="AX507" s="28"/>
      <c r="AY507" s="28"/>
      <c r="AZ507" s="26" t="s">
        <v>175</v>
      </c>
    </row>
    <row r="508" spans="1:52" ht="16.5" customHeight="1">
      <c r="A508" s="26" t="s">
        <v>765</v>
      </c>
      <c r="B508" s="1" t="s">
        <v>780</v>
      </c>
      <c r="C508" s="1" t="s">
        <v>766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7"/>
      <c r="W508" s="27"/>
      <c r="X508" s="27"/>
      <c r="Y508" s="27"/>
      <c r="Z508" s="26" t="s">
        <v>765</v>
      </c>
      <c r="AA508" s="28">
        <v>34513.26</v>
      </c>
      <c r="AB508" s="28"/>
      <c r="AC508" s="28">
        <v>4371.6</v>
      </c>
      <c r="AD508" s="28">
        <v>3524.41</v>
      </c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>
        <v>27378.4</v>
      </c>
      <c r="AQ508" s="28"/>
      <c r="AR508" s="28"/>
      <c r="AS508" s="28"/>
      <c r="AT508" s="28"/>
      <c r="AU508" s="28">
        <v>27718.4</v>
      </c>
      <c r="AV508" s="28"/>
      <c r="AW508" s="28"/>
      <c r="AX508" s="28"/>
      <c r="AY508" s="28"/>
      <c r="AZ508" s="26" t="s">
        <v>765</v>
      </c>
    </row>
    <row r="509" spans="1:52" ht="16.5" customHeight="1">
      <c r="A509" s="26" t="s">
        <v>767</v>
      </c>
      <c r="B509" s="1" t="s">
        <v>780</v>
      </c>
      <c r="C509" s="1" t="s">
        <v>768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7"/>
      <c r="W509" s="27"/>
      <c r="X509" s="27"/>
      <c r="Y509" s="27"/>
      <c r="Z509" s="26" t="s">
        <v>767</v>
      </c>
      <c r="AA509" s="28">
        <v>34513.26</v>
      </c>
      <c r="AB509" s="28"/>
      <c r="AC509" s="28">
        <v>4371.6</v>
      </c>
      <c r="AD509" s="28">
        <v>3524.41</v>
      </c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>
        <v>27378.4</v>
      </c>
      <c r="AQ509" s="28"/>
      <c r="AR509" s="28"/>
      <c r="AS509" s="28"/>
      <c r="AT509" s="28"/>
      <c r="AU509" s="28">
        <v>27718.4</v>
      </c>
      <c r="AV509" s="28"/>
      <c r="AW509" s="28"/>
      <c r="AX509" s="28"/>
      <c r="AY509" s="28"/>
      <c r="AZ509" s="26" t="s">
        <v>767</v>
      </c>
    </row>
    <row r="510" spans="1:52" ht="51" customHeight="1">
      <c r="A510" s="26" t="s">
        <v>201</v>
      </c>
      <c r="B510" s="1" t="s">
        <v>780</v>
      </c>
      <c r="C510" s="1" t="s">
        <v>768</v>
      </c>
      <c r="D510" s="1"/>
      <c r="E510" s="1" t="s">
        <v>202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7"/>
      <c r="W510" s="27"/>
      <c r="X510" s="27"/>
      <c r="Y510" s="27"/>
      <c r="Z510" s="26" t="s">
        <v>201</v>
      </c>
      <c r="AA510" s="28">
        <v>33858.62</v>
      </c>
      <c r="AB510" s="28"/>
      <c r="AC510" s="28">
        <v>4115.85</v>
      </c>
      <c r="AD510" s="28">
        <v>3268.66</v>
      </c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>
        <v>27378.4</v>
      </c>
      <c r="AQ510" s="28"/>
      <c r="AR510" s="28"/>
      <c r="AS510" s="28"/>
      <c r="AT510" s="28"/>
      <c r="AU510" s="28">
        <v>27718.4</v>
      </c>
      <c r="AV510" s="28"/>
      <c r="AW510" s="28"/>
      <c r="AX510" s="28"/>
      <c r="AY510" s="28"/>
      <c r="AZ510" s="26" t="s">
        <v>201</v>
      </c>
    </row>
    <row r="511" spans="1:52" ht="33.75" customHeight="1">
      <c r="A511" s="26" t="s">
        <v>203</v>
      </c>
      <c r="B511" s="1" t="s">
        <v>780</v>
      </c>
      <c r="C511" s="1" t="s">
        <v>768</v>
      </c>
      <c r="D511" s="1"/>
      <c r="E511" s="1" t="s">
        <v>204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7"/>
      <c r="W511" s="27"/>
      <c r="X511" s="27"/>
      <c r="Y511" s="27"/>
      <c r="Z511" s="26" t="s">
        <v>203</v>
      </c>
      <c r="AA511" s="28">
        <v>33522.51</v>
      </c>
      <c r="AB511" s="28"/>
      <c r="AC511" s="28">
        <v>4115.85</v>
      </c>
      <c r="AD511" s="28">
        <v>3268.66</v>
      </c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>
        <v>26638.4</v>
      </c>
      <c r="AQ511" s="28"/>
      <c r="AR511" s="28"/>
      <c r="AS511" s="28"/>
      <c r="AT511" s="28"/>
      <c r="AU511" s="28">
        <v>26978.4</v>
      </c>
      <c r="AV511" s="28"/>
      <c r="AW511" s="28"/>
      <c r="AX511" s="28"/>
      <c r="AY511" s="28"/>
      <c r="AZ511" s="26" t="s">
        <v>203</v>
      </c>
    </row>
    <row r="512" spans="1:52" ht="85.5" customHeight="1">
      <c r="A512" s="26" t="s">
        <v>205</v>
      </c>
      <c r="B512" s="1" t="s">
        <v>780</v>
      </c>
      <c r="C512" s="1" t="s">
        <v>768</v>
      </c>
      <c r="D512" s="1"/>
      <c r="E512" s="1" t="s">
        <v>206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7"/>
      <c r="W512" s="27"/>
      <c r="X512" s="27"/>
      <c r="Y512" s="27"/>
      <c r="Z512" s="26" t="s">
        <v>205</v>
      </c>
      <c r="AA512" s="28">
        <v>25978</v>
      </c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>
        <v>26453.4</v>
      </c>
      <c r="AQ512" s="28"/>
      <c r="AR512" s="28"/>
      <c r="AS512" s="28"/>
      <c r="AT512" s="28"/>
      <c r="AU512" s="28">
        <v>26453.4</v>
      </c>
      <c r="AV512" s="28"/>
      <c r="AW512" s="28"/>
      <c r="AX512" s="28"/>
      <c r="AY512" s="28"/>
      <c r="AZ512" s="26" t="s">
        <v>205</v>
      </c>
    </row>
    <row r="513" spans="1:52" ht="68.25" customHeight="1">
      <c r="A513" s="26" t="s">
        <v>47</v>
      </c>
      <c r="B513" s="1" t="s">
        <v>780</v>
      </c>
      <c r="C513" s="1" t="s">
        <v>768</v>
      </c>
      <c r="D513" s="1"/>
      <c r="E513" s="1" t="s">
        <v>207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7"/>
      <c r="W513" s="27"/>
      <c r="X513" s="27"/>
      <c r="Y513" s="27"/>
      <c r="Z513" s="26" t="s">
        <v>47</v>
      </c>
      <c r="AA513" s="28">
        <v>25978</v>
      </c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>
        <v>26453.4</v>
      </c>
      <c r="AQ513" s="28"/>
      <c r="AR513" s="28"/>
      <c r="AS513" s="28"/>
      <c r="AT513" s="28"/>
      <c r="AU513" s="28">
        <v>26453.4</v>
      </c>
      <c r="AV513" s="28"/>
      <c r="AW513" s="28"/>
      <c r="AX513" s="28"/>
      <c r="AY513" s="28"/>
      <c r="AZ513" s="26" t="s">
        <v>47</v>
      </c>
    </row>
    <row r="514" spans="1:52" ht="68.25" customHeight="1">
      <c r="A514" s="26" t="s">
        <v>49</v>
      </c>
      <c r="B514" s="1" t="s">
        <v>780</v>
      </c>
      <c r="C514" s="1" t="s">
        <v>768</v>
      </c>
      <c r="D514" s="1"/>
      <c r="E514" s="1" t="s">
        <v>207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 t="s">
        <v>50</v>
      </c>
      <c r="U514" s="1"/>
      <c r="V514" s="27"/>
      <c r="W514" s="27"/>
      <c r="X514" s="27"/>
      <c r="Y514" s="27"/>
      <c r="Z514" s="26" t="s">
        <v>49</v>
      </c>
      <c r="AA514" s="28">
        <v>25978</v>
      </c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>
        <v>26453.4</v>
      </c>
      <c r="AQ514" s="28"/>
      <c r="AR514" s="28"/>
      <c r="AS514" s="28"/>
      <c r="AT514" s="28"/>
      <c r="AU514" s="28">
        <v>26453.4</v>
      </c>
      <c r="AV514" s="28"/>
      <c r="AW514" s="28"/>
      <c r="AX514" s="28"/>
      <c r="AY514" s="28"/>
      <c r="AZ514" s="26" t="s">
        <v>49</v>
      </c>
    </row>
    <row r="515" spans="1:52" ht="85.5" customHeight="1">
      <c r="A515" s="26" t="s">
        <v>208</v>
      </c>
      <c r="B515" s="1" t="s">
        <v>780</v>
      </c>
      <c r="C515" s="1" t="s">
        <v>768</v>
      </c>
      <c r="D515" s="1"/>
      <c r="E515" s="1" t="s">
        <v>209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7"/>
      <c r="W515" s="27"/>
      <c r="X515" s="27"/>
      <c r="Y515" s="27"/>
      <c r="Z515" s="26" t="s">
        <v>208</v>
      </c>
      <c r="AA515" s="28">
        <v>20</v>
      </c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>
        <v>45</v>
      </c>
      <c r="AQ515" s="28"/>
      <c r="AR515" s="28"/>
      <c r="AS515" s="28"/>
      <c r="AT515" s="28"/>
      <c r="AU515" s="28">
        <v>45</v>
      </c>
      <c r="AV515" s="28"/>
      <c r="AW515" s="28"/>
      <c r="AX515" s="28"/>
      <c r="AY515" s="28"/>
      <c r="AZ515" s="26" t="s">
        <v>208</v>
      </c>
    </row>
    <row r="516" spans="1:52" ht="68.25" customHeight="1">
      <c r="A516" s="26" t="s">
        <v>210</v>
      </c>
      <c r="B516" s="1" t="s">
        <v>780</v>
      </c>
      <c r="C516" s="1" t="s">
        <v>768</v>
      </c>
      <c r="D516" s="1"/>
      <c r="E516" s="1" t="s">
        <v>211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7"/>
      <c r="W516" s="27"/>
      <c r="X516" s="27"/>
      <c r="Y516" s="27"/>
      <c r="Z516" s="26" t="s">
        <v>210</v>
      </c>
      <c r="AA516" s="28">
        <v>20</v>
      </c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>
        <v>20</v>
      </c>
      <c r="AQ516" s="28"/>
      <c r="AR516" s="28"/>
      <c r="AS516" s="28"/>
      <c r="AT516" s="28"/>
      <c r="AU516" s="28">
        <v>20</v>
      </c>
      <c r="AV516" s="28"/>
      <c r="AW516" s="28"/>
      <c r="AX516" s="28"/>
      <c r="AY516" s="28"/>
      <c r="AZ516" s="26" t="s">
        <v>210</v>
      </c>
    </row>
    <row r="517" spans="1:52" ht="68.25" customHeight="1">
      <c r="A517" s="26" t="s">
        <v>49</v>
      </c>
      <c r="B517" s="1" t="s">
        <v>780</v>
      </c>
      <c r="C517" s="1" t="s">
        <v>768</v>
      </c>
      <c r="D517" s="1"/>
      <c r="E517" s="1" t="s">
        <v>211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 t="s">
        <v>50</v>
      </c>
      <c r="U517" s="1"/>
      <c r="V517" s="27"/>
      <c r="W517" s="27"/>
      <c r="X517" s="27"/>
      <c r="Y517" s="27"/>
      <c r="Z517" s="26" t="s">
        <v>49</v>
      </c>
      <c r="AA517" s="28">
        <v>20</v>
      </c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>
        <v>20</v>
      </c>
      <c r="AQ517" s="28"/>
      <c r="AR517" s="28"/>
      <c r="AS517" s="28"/>
      <c r="AT517" s="28"/>
      <c r="AU517" s="28">
        <v>20</v>
      </c>
      <c r="AV517" s="28"/>
      <c r="AW517" s="28"/>
      <c r="AX517" s="28"/>
      <c r="AY517" s="28"/>
      <c r="AZ517" s="26" t="s">
        <v>49</v>
      </c>
    </row>
    <row r="518" spans="1:52" ht="68.25" customHeight="1">
      <c r="A518" s="26" t="s">
        <v>212</v>
      </c>
      <c r="B518" s="1" t="s">
        <v>780</v>
      </c>
      <c r="C518" s="1" t="s">
        <v>768</v>
      </c>
      <c r="D518" s="1"/>
      <c r="E518" s="1" t="s">
        <v>213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7"/>
      <c r="W518" s="27"/>
      <c r="X518" s="27"/>
      <c r="Y518" s="27"/>
      <c r="Z518" s="26" t="s">
        <v>212</v>
      </c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>
        <v>25</v>
      </c>
      <c r="AQ518" s="28"/>
      <c r="AR518" s="28"/>
      <c r="AS518" s="28"/>
      <c r="AT518" s="28"/>
      <c r="AU518" s="28">
        <v>25</v>
      </c>
      <c r="AV518" s="28"/>
      <c r="AW518" s="28"/>
      <c r="AX518" s="28"/>
      <c r="AY518" s="28"/>
      <c r="AZ518" s="26" t="s">
        <v>212</v>
      </c>
    </row>
    <row r="519" spans="1:52" ht="68.25" customHeight="1">
      <c r="A519" s="26" t="s">
        <v>49</v>
      </c>
      <c r="B519" s="1" t="s">
        <v>780</v>
      </c>
      <c r="C519" s="1" t="s">
        <v>768</v>
      </c>
      <c r="D519" s="1"/>
      <c r="E519" s="1" t="s">
        <v>213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 t="s">
        <v>50</v>
      </c>
      <c r="U519" s="1"/>
      <c r="V519" s="27"/>
      <c r="W519" s="27"/>
      <c r="X519" s="27"/>
      <c r="Y519" s="27"/>
      <c r="Z519" s="26" t="s">
        <v>49</v>
      </c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>
        <v>25</v>
      </c>
      <c r="AQ519" s="28"/>
      <c r="AR519" s="28"/>
      <c r="AS519" s="28"/>
      <c r="AT519" s="28"/>
      <c r="AU519" s="28">
        <v>25</v>
      </c>
      <c r="AV519" s="28"/>
      <c r="AW519" s="28"/>
      <c r="AX519" s="28"/>
      <c r="AY519" s="28"/>
      <c r="AZ519" s="26" t="s">
        <v>49</v>
      </c>
    </row>
    <row r="520" spans="1:52" ht="85.5" customHeight="1">
      <c r="A520" s="26" t="s">
        <v>214</v>
      </c>
      <c r="B520" s="1" t="s">
        <v>780</v>
      </c>
      <c r="C520" s="1" t="s">
        <v>768</v>
      </c>
      <c r="D520" s="1"/>
      <c r="E520" s="1" t="s">
        <v>215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7"/>
      <c r="W520" s="27"/>
      <c r="X520" s="27"/>
      <c r="Y520" s="27"/>
      <c r="Z520" s="26" t="s">
        <v>214</v>
      </c>
      <c r="AA520" s="28">
        <v>1834.39</v>
      </c>
      <c r="AB520" s="28"/>
      <c r="AC520" s="28">
        <v>1270.79</v>
      </c>
      <c r="AD520" s="28">
        <v>423.6</v>
      </c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>
        <v>140</v>
      </c>
      <c r="AQ520" s="28"/>
      <c r="AR520" s="28"/>
      <c r="AS520" s="28"/>
      <c r="AT520" s="28"/>
      <c r="AU520" s="28">
        <v>480</v>
      </c>
      <c r="AV520" s="28"/>
      <c r="AW520" s="28"/>
      <c r="AX520" s="28"/>
      <c r="AY520" s="28"/>
      <c r="AZ520" s="26" t="s">
        <v>214</v>
      </c>
    </row>
    <row r="521" spans="1:52" ht="51" customHeight="1">
      <c r="A521" s="26" t="s">
        <v>216</v>
      </c>
      <c r="B521" s="1" t="s">
        <v>780</v>
      </c>
      <c r="C521" s="1" t="s">
        <v>768</v>
      </c>
      <c r="D521" s="1"/>
      <c r="E521" s="1" t="s">
        <v>217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7"/>
      <c r="W521" s="27"/>
      <c r="X521" s="27"/>
      <c r="Y521" s="27"/>
      <c r="Z521" s="26" t="s">
        <v>216</v>
      </c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>
        <v>340</v>
      </c>
      <c r="AV521" s="28"/>
      <c r="AW521" s="28"/>
      <c r="AX521" s="28"/>
      <c r="AY521" s="28"/>
      <c r="AZ521" s="26" t="s">
        <v>216</v>
      </c>
    </row>
    <row r="522" spans="1:52" ht="68.25" customHeight="1">
      <c r="A522" s="26" t="s">
        <v>49</v>
      </c>
      <c r="B522" s="1" t="s">
        <v>780</v>
      </c>
      <c r="C522" s="1" t="s">
        <v>768</v>
      </c>
      <c r="D522" s="1"/>
      <c r="E522" s="1" t="s">
        <v>217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 t="s">
        <v>50</v>
      </c>
      <c r="U522" s="1"/>
      <c r="V522" s="27"/>
      <c r="W522" s="27"/>
      <c r="X522" s="27"/>
      <c r="Y522" s="27"/>
      <c r="Z522" s="26" t="s">
        <v>49</v>
      </c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>
        <v>340</v>
      </c>
      <c r="AV522" s="28"/>
      <c r="AW522" s="28"/>
      <c r="AX522" s="28"/>
      <c r="AY522" s="28"/>
      <c r="AZ522" s="26" t="s">
        <v>49</v>
      </c>
    </row>
    <row r="523" spans="1:52" ht="33.75" customHeight="1">
      <c r="A523" s="26" t="s">
        <v>218</v>
      </c>
      <c r="B523" s="1" t="s">
        <v>780</v>
      </c>
      <c r="C523" s="1" t="s">
        <v>768</v>
      </c>
      <c r="D523" s="1"/>
      <c r="E523" s="1" t="s">
        <v>219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7"/>
      <c r="W523" s="27"/>
      <c r="X523" s="27"/>
      <c r="Y523" s="27"/>
      <c r="Z523" s="26" t="s">
        <v>218</v>
      </c>
      <c r="AA523" s="28">
        <v>140</v>
      </c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>
        <v>140</v>
      </c>
      <c r="AQ523" s="28"/>
      <c r="AR523" s="28"/>
      <c r="AS523" s="28"/>
      <c r="AT523" s="28"/>
      <c r="AU523" s="28">
        <v>140</v>
      </c>
      <c r="AV523" s="28"/>
      <c r="AW523" s="28"/>
      <c r="AX523" s="28"/>
      <c r="AY523" s="28"/>
      <c r="AZ523" s="26" t="s">
        <v>218</v>
      </c>
    </row>
    <row r="524" spans="1:52" ht="68.25" customHeight="1">
      <c r="A524" s="26" t="s">
        <v>49</v>
      </c>
      <c r="B524" s="1" t="s">
        <v>780</v>
      </c>
      <c r="C524" s="1" t="s">
        <v>768</v>
      </c>
      <c r="D524" s="1"/>
      <c r="E524" s="1" t="s">
        <v>219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 t="s">
        <v>50</v>
      </c>
      <c r="U524" s="1"/>
      <c r="V524" s="27"/>
      <c r="W524" s="27"/>
      <c r="X524" s="27"/>
      <c r="Y524" s="27"/>
      <c r="Z524" s="26" t="s">
        <v>49</v>
      </c>
      <c r="AA524" s="28">
        <v>140</v>
      </c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>
        <v>140</v>
      </c>
      <c r="AQ524" s="28"/>
      <c r="AR524" s="28"/>
      <c r="AS524" s="28"/>
      <c r="AT524" s="28"/>
      <c r="AU524" s="28">
        <v>140</v>
      </c>
      <c r="AV524" s="28"/>
      <c r="AW524" s="28"/>
      <c r="AX524" s="28"/>
      <c r="AY524" s="28"/>
      <c r="AZ524" s="26" t="s">
        <v>49</v>
      </c>
    </row>
    <row r="525" spans="1:52" ht="102" customHeight="1">
      <c r="A525" s="26" t="s">
        <v>115</v>
      </c>
      <c r="B525" s="1" t="s">
        <v>780</v>
      </c>
      <c r="C525" s="1" t="s">
        <v>768</v>
      </c>
      <c r="D525" s="1"/>
      <c r="E525" s="1" t="s">
        <v>220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7"/>
      <c r="W525" s="27"/>
      <c r="X525" s="27"/>
      <c r="Y525" s="27"/>
      <c r="Z525" s="26" t="s">
        <v>115</v>
      </c>
      <c r="AA525" s="28">
        <v>1694.39</v>
      </c>
      <c r="AB525" s="28"/>
      <c r="AC525" s="28">
        <v>1270.79</v>
      </c>
      <c r="AD525" s="28">
        <v>423.6</v>
      </c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6" t="s">
        <v>115</v>
      </c>
    </row>
    <row r="526" spans="1:52" ht="68.25" customHeight="1">
      <c r="A526" s="26" t="s">
        <v>49</v>
      </c>
      <c r="B526" s="1" t="s">
        <v>780</v>
      </c>
      <c r="C526" s="1" t="s">
        <v>768</v>
      </c>
      <c r="D526" s="1"/>
      <c r="E526" s="1" t="s">
        <v>220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 t="s">
        <v>50</v>
      </c>
      <c r="U526" s="1"/>
      <c r="V526" s="27"/>
      <c r="W526" s="27"/>
      <c r="X526" s="27"/>
      <c r="Y526" s="27"/>
      <c r="Z526" s="26" t="s">
        <v>49</v>
      </c>
      <c r="AA526" s="28">
        <v>1694.39</v>
      </c>
      <c r="AB526" s="28"/>
      <c r="AC526" s="28">
        <v>1270.79</v>
      </c>
      <c r="AD526" s="28">
        <v>423.6</v>
      </c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6" t="s">
        <v>49</v>
      </c>
    </row>
    <row r="527" spans="1:52" ht="85.5" customHeight="1">
      <c r="A527" s="26" t="s">
        <v>68</v>
      </c>
      <c r="B527" s="1" t="s">
        <v>780</v>
      </c>
      <c r="C527" s="1" t="s">
        <v>768</v>
      </c>
      <c r="D527" s="1"/>
      <c r="E527" s="1" t="s">
        <v>221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7"/>
      <c r="W527" s="27"/>
      <c r="X527" s="27"/>
      <c r="Y527" s="27"/>
      <c r="Z527" s="26" t="s">
        <v>68</v>
      </c>
      <c r="AA527" s="28">
        <v>5690.12</v>
      </c>
      <c r="AB527" s="28"/>
      <c r="AC527" s="28">
        <v>2845.06</v>
      </c>
      <c r="AD527" s="28">
        <v>2845.06</v>
      </c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6" t="s">
        <v>68</v>
      </c>
    </row>
    <row r="528" spans="1:52" ht="68.25" customHeight="1">
      <c r="A528" s="26" t="s">
        <v>222</v>
      </c>
      <c r="B528" s="1" t="s">
        <v>780</v>
      </c>
      <c r="C528" s="1" t="s">
        <v>768</v>
      </c>
      <c r="D528" s="1"/>
      <c r="E528" s="1" t="s">
        <v>223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7"/>
      <c r="W528" s="27"/>
      <c r="X528" s="27"/>
      <c r="Y528" s="27"/>
      <c r="Z528" s="26" t="s">
        <v>222</v>
      </c>
      <c r="AA528" s="28">
        <v>5690.12</v>
      </c>
      <c r="AB528" s="28"/>
      <c r="AC528" s="28">
        <v>2845.06</v>
      </c>
      <c r="AD528" s="28">
        <v>2845.06</v>
      </c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6" t="s">
        <v>222</v>
      </c>
    </row>
    <row r="529" spans="1:52" ht="68.25" customHeight="1">
      <c r="A529" s="26" t="s">
        <v>49</v>
      </c>
      <c r="B529" s="1" t="s">
        <v>780</v>
      </c>
      <c r="C529" s="1" t="s">
        <v>768</v>
      </c>
      <c r="D529" s="1"/>
      <c r="E529" s="1" t="s">
        <v>223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 t="s">
        <v>50</v>
      </c>
      <c r="U529" s="1"/>
      <c r="V529" s="27"/>
      <c r="W529" s="27"/>
      <c r="X529" s="27"/>
      <c r="Y529" s="27"/>
      <c r="Z529" s="26" t="s">
        <v>49</v>
      </c>
      <c r="AA529" s="28">
        <v>5690.12</v>
      </c>
      <c r="AB529" s="28"/>
      <c r="AC529" s="28">
        <v>2845.06</v>
      </c>
      <c r="AD529" s="28">
        <v>2845.06</v>
      </c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6" t="s">
        <v>49</v>
      </c>
    </row>
    <row r="530" spans="1:52" ht="33.75" customHeight="1">
      <c r="A530" s="26" t="s">
        <v>224</v>
      </c>
      <c r="B530" s="1" t="s">
        <v>780</v>
      </c>
      <c r="C530" s="1" t="s">
        <v>768</v>
      </c>
      <c r="D530" s="1"/>
      <c r="E530" s="1" t="s">
        <v>225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7"/>
      <c r="W530" s="27"/>
      <c r="X530" s="27"/>
      <c r="Y530" s="27"/>
      <c r="Z530" s="26" t="s">
        <v>224</v>
      </c>
      <c r="AA530" s="28">
        <v>336.11</v>
      </c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>
        <v>740</v>
      </c>
      <c r="AQ530" s="28"/>
      <c r="AR530" s="28"/>
      <c r="AS530" s="28"/>
      <c r="AT530" s="28"/>
      <c r="AU530" s="28">
        <v>740</v>
      </c>
      <c r="AV530" s="28"/>
      <c r="AW530" s="28"/>
      <c r="AX530" s="28"/>
      <c r="AY530" s="28"/>
      <c r="AZ530" s="26" t="s">
        <v>224</v>
      </c>
    </row>
    <row r="531" spans="1:52" ht="85.5" customHeight="1">
      <c r="A531" s="26" t="s">
        <v>226</v>
      </c>
      <c r="B531" s="1" t="s">
        <v>780</v>
      </c>
      <c r="C531" s="1" t="s">
        <v>768</v>
      </c>
      <c r="D531" s="1"/>
      <c r="E531" s="1" t="s">
        <v>227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7"/>
      <c r="W531" s="27"/>
      <c r="X531" s="27"/>
      <c r="Y531" s="27"/>
      <c r="Z531" s="26" t="s">
        <v>226</v>
      </c>
      <c r="AA531" s="28">
        <v>311.11</v>
      </c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>
        <v>665</v>
      </c>
      <c r="AQ531" s="28"/>
      <c r="AR531" s="28"/>
      <c r="AS531" s="28"/>
      <c r="AT531" s="28"/>
      <c r="AU531" s="28">
        <v>665</v>
      </c>
      <c r="AV531" s="28"/>
      <c r="AW531" s="28"/>
      <c r="AX531" s="28"/>
      <c r="AY531" s="28"/>
      <c r="AZ531" s="26" t="s">
        <v>226</v>
      </c>
    </row>
    <row r="532" spans="1:52" ht="85.5" customHeight="1">
      <c r="A532" s="26" t="s">
        <v>228</v>
      </c>
      <c r="B532" s="1" t="s">
        <v>780</v>
      </c>
      <c r="C532" s="1" t="s">
        <v>768</v>
      </c>
      <c r="D532" s="1"/>
      <c r="E532" s="1" t="s">
        <v>229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7"/>
      <c r="W532" s="27"/>
      <c r="X532" s="27"/>
      <c r="Y532" s="27"/>
      <c r="Z532" s="26" t="s">
        <v>228</v>
      </c>
      <c r="AA532" s="28">
        <v>265</v>
      </c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>
        <v>615</v>
      </c>
      <c r="AQ532" s="28"/>
      <c r="AR532" s="28"/>
      <c r="AS532" s="28"/>
      <c r="AT532" s="28"/>
      <c r="AU532" s="28">
        <v>615</v>
      </c>
      <c r="AV532" s="28"/>
      <c r="AW532" s="28"/>
      <c r="AX532" s="28"/>
      <c r="AY532" s="28"/>
      <c r="AZ532" s="26" t="s">
        <v>228</v>
      </c>
    </row>
    <row r="533" spans="1:52" ht="68.25" customHeight="1">
      <c r="A533" s="26" t="s">
        <v>49</v>
      </c>
      <c r="B533" s="1" t="s">
        <v>780</v>
      </c>
      <c r="C533" s="1" t="s">
        <v>768</v>
      </c>
      <c r="D533" s="1"/>
      <c r="E533" s="1" t="s">
        <v>229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 t="s">
        <v>50</v>
      </c>
      <c r="U533" s="1"/>
      <c r="V533" s="27"/>
      <c r="W533" s="27"/>
      <c r="X533" s="27"/>
      <c r="Y533" s="27"/>
      <c r="Z533" s="26" t="s">
        <v>49</v>
      </c>
      <c r="AA533" s="28">
        <v>265</v>
      </c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>
        <v>615</v>
      </c>
      <c r="AQ533" s="28"/>
      <c r="AR533" s="28"/>
      <c r="AS533" s="28"/>
      <c r="AT533" s="28"/>
      <c r="AU533" s="28">
        <v>615</v>
      </c>
      <c r="AV533" s="28"/>
      <c r="AW533" s="28"/>
      <c r="AX533" s="28"/>
      <c r="AY533" s="28"/>
      <c r="AZ533" s="26" t="s">
        <v>49</v>
      </c>
    </row>
    <row r="534" spans="1:52" ht="85.5" customHeight="1">
      <c r="A534" s="26" t="s">
        <v>230</v>
      </c>
      <c r="B534" s="1" t="s">
        <v>780</v>
      </c>
      <c r="C534" s="1" t="s">
        <v>768</v>
      </c>
      <c r="D534" s="1"/>
      <c r="E534" s="1" t="s">
        <v>231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7"/>
      <c r="W534" s="27"/>
      <c r="X534" s="27"/>
      <c r="Y534" s="27"/>
      <c r="Z534" s="26" t="s">
        <v>230</v>
      </c>
      <c r="AA534" s="28">
        <v>46.11</v>
      </c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>
        <v>50</v>
      </c>
      <c r="AQ534" s="28"/>
      <c r="AR534" s="28"/>
      <c r="AS534" s="28"/>
      <c r="AT534" s="28"/>
      <c r="AU534" s="28">
        <v>50</v>
      </c>
      <c r="AV534" s="28"/>
      <c r="AW534" s="28"/>
      <c r="AX534" s="28"/>
      <c r="AY534" s="28"/>
      <c r="AZ534" s="26" t="s">
        <v>230</v>
      </c>
    </row>
    <row r="535" spans="1:52" ht="68.25" customHeight="1">
      <c r="A535" s="26" t="s">
        <v>49</v>
      </c>
      <c r="B535" s="1" t="s">
        <v>780</v>
      </c>
      <c r="C535" s="1" t="s">
        <v>768</v>
      </c>
      <c r="D535" s="1"/>
      <c r="E535" s="1" t="s">
        <v>231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 t="s">
        <v>50</v>
      </c>
      <c r="U535" s="1"/>
      <c r="V535" s="27"/>
      <c r="W535" s="27"/>
      <c r="X535" s="27"/>
      <c r="Y535" s="27"/>
      <c r="Z535" s="26" t="s">
        <v>49</v>
      </c>
      <c r="AA535" s="28">
        <v>46.11</v>
      </c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>
        <v>50</v>
      </c>
      <c r="AQ535" s="28"/>
      <c r="AR535" s="28"/>
      <c r="AS535" s="28"/>
      <c r="AT535" s="28"/>
      <c r="AU535" s="28">
        <v>50</v>
      </c>
      <c r="AV535" s="28"/>
      <c r="AW535" s="28"/>
      <c r="AX535" s="28"/>
      <c r="AY535" s="28"/>
      <c r="AZ535" s="26" t="s">
        <v>49</v>
      </c>
    </row>
    <row r="536" spans="1:52" ht="68.25" customHeight="1">
      <c r="A536" s="26" t="s">
        <v>232</v>
      </c>
      <c r="B536" s="1" t="s">
        <v>780</v>
      </c>
      <c r="C536" s="1" t="s">
        <v>768</v>
      </c>
      <c r="D536" s="1"/>
      <c r="E536" s="1" t="s">
        <v>233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7"/>
      <c r="W536" s="27"/>
      <c r="X536" s="27"/>
      <c r="Y536" s="27"/>
      <c r="Z536" s="26" t="s">
        <v>232</v>
      </c>
      <c r="AA536" s="28">
        <v>25</v>
      </c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>
        <v>75</v>
      </c>
      <c r="AQ536" s="28"/>
      <c r="AR536" s="28"/>
      <c r="AS536" s="28"/>
      <c r="AT536" s="28"/>
      <c r="AU536" s="28">
        <v>75</v>
      </c>
      <c r="AV536" s="28"/>
      <c r="AW536" s="28"/>
      <c r="AX536" s="28"/>
      <c r="AY536" s="28"/>
      <c r="AZ536" s="26" t="s">
        <v>232</v>
      </c>
    </row>
    <row r="537" spans="1:52" ht="51" customHeight="1">
      <c r="A537" s="26" t="s">
        <v>234</v>
      </c>
      <c r="B537" s="1" t="s">
        <v>780</v>
      </c>
      <c r="C537" s="1" t="s">
        <v>768</v>
      </c>
      <c r="D537" s="1"/>
      <c r="E537" s="1" t="s">
        <v>235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7"/>
      <c r="W537" s="27"/>
      <c r="X537" s="27"/>
      <c r="Y537" s="27"/>
      <c r="Z537" s="26" t="s">
        <v>234</v>
      </c>
      <c r="AA537" s="28">
        <v>25</v>
      </c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>
        <v>25</v>
      </c>
      <c r="AQ537" s="28"/>
      <c r="AR537" s="28"/>
      <c r="AS537" s="28"/>
      <c r="AT537" s="28"/>
      <c r="AU537" s="28">
        <v>25</v>
      </c>
      <c r="AV537" s="28"/>
      <c r="AW537" s="28"/>
      <c r="AX537" s="28"/>
      <c r="AY537" s="28"/>
      <c r="AZ537" s="26" t="s">
        <v>234</v>
      </c>
    </row>
    <row r="538" spans="1:52" ht="68.25" customHeight="1">
      <c r="A538" s="26" t="s">
        <v>49</v>
      </c>
      <c r="B538" s="1" t="s">
        <v>780</v>
      </c>
      <c r="C538" s="1" t="s">
        <v>768</v>
      </c>
      <c r="D538" s="1"/>
      <c r="E538" s="1" t="s">
        <v>235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 t="s">
        <v>50</v>
      </c>
      <c r="U538" s="1"/>
      <c r="V538" s="27"/>
      <c r="W538" s="27"/>
      <c r="X538" s="27"/>
      <c r="Y538" s="27"/>
      <c r="Z538" s="26" t="s">
        <v>49</v>
      </c>
      <c r="AA538" s="28">
        <v>25</v>
      </c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>
        <v>25</v>
      </c>
      <c r="AQ538" s="28"/>
      <c r="AR538" s="28"/>
      <c r="AS538" s="28"/>
      <c r="AT538" s="28"/>
      <c r="AU538" s="28">
        <v>25</v>
      </c>
      <c r="AV538" s="28"/>
      <c r="AW538" s="28"/>
      <c r="AX538" s="28"/>
      <c r="AY538" s="28"/>
      <c r="AZ538" s="26" t="s">
        <v>49</v>
      </c>
    </row>
    <row r="539" spans="1:52" ht="51" customHeight="1">
      <c r="A539" s="26" t="s">
        <v>236</v>
      </c>
      <c r="B539" s="1" t="s">
        <v>780</v>
      </c>
      <c r="C539" s="1" t="s">
        <v>768</v>
      </c>
      <c r="D539" s="1"/>
      <c r="E539" s="1" t="s">
        <v>237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7"/>
      <c r="W539" s="27"/>
      <c r="X539" s="27"/>
      <c r="Y539" s="27"/>
      <c r="Z539" s="26" t="s">
        <v>236</v>
      </c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>
        <v>50</v>
      </c>
      <c r="AQ539" s="28"/>
      <c r="AR539" s="28"/>
      <c r="AS539" s="28"/>
      <c r="AT539" s="28"/>
      <c r="AU539" s="28">
        <v>50</v>
      </c>
      <c r="AV539" s="28"/>
      <c r="AW539" s="28"/>
      <c r="AX539" s="28"/>
      <c r="AY539" s="28"/>
      <c r="AZ539" s="26" t="s">
        <v>236</v>
      </c>
    </row>
    <row r="540" spans="1:52" ht="68.25" customHeight="1">
      <c r="A540" s="26" t="s">
        <v>49</v>
      </c>
      <c r="B540" s="1" t="s">
        <v>780</v>
      </c>
      <c r="C540" s="1" t="s">
        <v>768</v>
      </c>
      <c r="D540" s="1"/>
      <c r="E540" s="1" t="s">
        <v>237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 t="s">
        <v>50</v>
      </c>
      <c r="U540" s="1"/>
      <c r="V540" s="27"/>
      <c r="W540" s="27"/>
      <c r="X540" s="27"/>
      <c r="Y540" s="27"/>
      <c r="Z540" s="26" t="s">
        <v>49</v>
      </c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>
        <v>50</v>
      </c>
      <c r="AQ540" s="28"/>
      <c r="AR540" s="28"/>
      <c r="AS540" s="28"/>
      <c r="AT540" s="28"/>
      <c r="AU540" s="28">
        <v>50</v>
      </c>
      <c r="AV540" s="28"/>
      <c r="AW540" s="28"/>
      <c r="AX540" s="28"/>
      <c r="AY540" s="28"/>
      <c r="AZ540" s="26" t="s">
        <v>49</v>
      </c>
    </row>
    <row r="541" spans="1:52" ht="85.5" customHeight="1">
      <c r="A541" s="26" t="s">
        <v>390</v>
      </c>
      <c r="B541" s="1" t="s">
        <v>780</v>
      </c>
      <c r="C541" s="1" t="s">
        <v>768</v>
      </c>
      <c r="D541" s="1"/>
      <c r="E541" s="1" t="s">
        <v>391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7"/>
      <c r="W541" s="27"/>
      <c r="X541" s="27"/>
      <c r="Y541" s="27"/>
      <c r="Z541" s="26" t="s">
        <v>390</v>
      </c>
      <c r="AA541" s="28">
        <v>511.5</v>
      </c>
      <c r="AB541" s="28"/>
      <c r="AC541" s="28">
        <v>255.75</v>
      </c>
      <c r="AD541" s="28">
        <v>255.75</v>
      </c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6" t="s">
        <v>390</v>
      </c>
    </row>
    <row r="542" spans="1:52" ht="51" customHeight="1">
      <c r="A542" s="26" t="s">
        <v>392</v>
      </c>
      <c r="B542" s="1" t="s">
        <v>780</v>
      </c>
      <c r="C542" s="1" t="s">
        <v>768</v>
      </c>
      <c r="D542" s="1"/>
      <c r="E542" s="1" t="s">
        <v>393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7"/>
      <c r="W542" s="27"/>
      <c r="X542" s="27"/>
      <c r="Y542" s="27"/>
      <c r="Z542" s="26" t="s">
        <v>392</v>
      </c>
      <c r="AA542" s="28">
        <v>511.5</v>
      </c>
      <c r="AB542" s="28"/>
      <c r="AC542" s="28">
        <v>255.75</v>
      </c>
      <c r="AD542" s="28">
        <v>255.75</v>
      </c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6" t="s">
        <v>392</v>
      </c>
    </row>
    <row r="543" spans="1:52" ht="68.25" customHeight="1">
      <c r="A543" s="26" t="s">
        <v>408</v>
      </c>
      <c r="B543" s="1" t="s">
        <v>780</v>
      </c>
      <c r="C543" s="1" t="s">
        <v>768</v>
      </c>
      <c r="D543" s="1"/>
      <c r="E543" s="1" t="s">
        <v>409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7"/>
      <c r="W543" s="27"/>
      <c r="X543" s="27"/>
      <c r="Y543" s="27"/>
      <c r="Z543" s="26" t="s">
        <v>408</v>
      </c>
      <c r="AA543" s="28">
        <v>511.5</v>
      </c>
      <c r="AB543" s="28"/>
      <c r="AC543" s="28">
        <v>255.75</v>
      </c>
      <c r="AD543" s="28">
        <v>255.75</v>
      </c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6" t="s">
        <v>408</v>
      </c>
    </row>
    <row r="544" spans="1:52" ht="85.5" customHeight="1">
      <c r="A544" s="26" t="s">
        <v>410</v>
      </c>
      <c r="B544" s="1" t="s">
        <v>780</v>
      </c>
      <c r="C544" s="1" t="s">
        <v>768</v>
      </c>
      <c r="D544" s="1"/>
      <c r="E544" s="1" t="s">
        <v>419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7"/>
      <c r="W544" s="27"/>
      <c r="X544" s="27"/>
      <c r="Y544" s="27"/>
      <c r="Z544" s="26" t="s">
        <v>410</v>
      </c>
      <c r="AA544" s="28">
        <v>511.5</v>
      </c>
      <c r="AB544" s="28"/>
      <c r="AC544" s="28">
        <v>255.75</v>
      </c>
      <c r="AD544" s="28">
        <v>255.75</v>
      </c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6" t="s">
        <v>410</v>
      </c>
    </row>
    <row r="545" spans="1:52" ht="51" customHeight="1">
      <c r="A545" s="26" t="s">
        <v>175</v>
      </c>
      <c r="B545" s="1" t="s">
        <v>780</v>
      </c>
      <c r="C545" s="1" t="s">
        <v>768</v>
      </c>
      <c r="D545" s="1"/>
      <c r="E545" s="1" t="s">
        <v>419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 t="s">
        <v>176</v>
      </c>
      <c r="U545" s="1"/>
      <c r="V545" s="27"/>
      <c r="W545" s="27"/>
      <c r="X545" s="27"/>
      <c r="Y545" s="27"/>
      <c r="Z545" s="26" t="s">
        <v>175</v>
      </c>
      <c r="AA545" s="28">
        <v>511.5</v>
      </c>
      <c r="AB545" s="28"/>
      <c r="AC545" s="28">
        <v>255.75</v>
      </c>
      <c r="AD545" s="28">
        <v>255.75</v>
      </c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6" t="s">
        <v>175</v>
      </c>
    </row>
    <row r="546" spans="1:52" ht="51" customHeight="1">
      <c r="A546" s="26" t="s">
        <v>695</v>
      </c>
      <c r="B546" s="1" t="s">
        <v>780</v>
      </c>
      <c r="C546" s="1" t="s">
        <v>768</v>
      </c>
      <c r="D546" s="1"/>
      <c r="E546" s="1" t="s">
        <v>696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7"/>
      <c r="W546" s="27"/>
      <c r="X546" s="27"/>
      <c r="Y546" s="27"/>
      <c r="Z546" s="26" t="s">
        <v>695</v>
      </c>
      <c r="AA546" s="28">
        <v>143.15</v>
      </c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6" t="s">
        <v>695</v>
      </c>
    </row>
    <row r="547" spans="1:52" ht="33.75" customHeight="1">
      <c r="A547" s="26" t="s">
        <v>705</v>
      </c>
      <c r="B547" s="1" t="s">
        <v>780</v>
      </c>
      <c r="C547" s="1" t="s">
        <v>768</v>
      </c>
      <c r="D547" s="1"/>
      <c r="E547" s="1" t="s">
        <v>706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7"/>
      <c r="W547" s="27"/>
      <c r="X547" s="27"/>
      <c r="Y547" s="27"/>
      <c r="Z547" s="26" t="s">
        <v>705</v>
      </c>
      <c r="AA547" s="28">
        <v>143.15</v>
      </c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6" t="s">
        <v>705</v>
      </c>
    </row>
    <row r="548" spans="1:52" ht="68.25" customHeight="1">
      <c r="A548" s="26" t="s">
        <v>49</v>
      </c>
      <c r="B548" s="1" t="s">
        <v>780</v>
      </c>
      <c r="C548" s="1" t="s">
        <v>768</v>
      </c>
      <c r="D548" s="1"/>
      <c r="E548" s="1" t="s">
        <v>706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 t="s">
        <v>50</v>
      </c>
      <c r="U548" s="1"/>
      <c r="V548" s="27"/>
      <c r="W548" s="27"/>
      <c r="X548" s="27"/>
      <c r="Y548" s="27"/>
      <c r="Z548" s="26" t="s">
        <v>49</v>
      </c>
      <c r="AA548" s="28">
        <v>143.15</v>
      </c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6" t="s">
        <v>49</v>
      </c>
    </row>
    <row r="549" spans="1:52" ht="16.5" customHeight="1">
      <c r="A549" s="26" t="s">
        <v>813</v>
      </c>
      <c r="B549" s="1" t="s">
        <v>780</v>
      </c>
      <c r="C549" s="1" t="s">
        <v>814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7"/>
      <c r="W549" s="27"/>
      <c r="X549" s="27"/>
      <c r="Y549" s="27"/>
      <c r="Z549" s="26" t="s">
        <v>813</v>
      </c>
      <c r="AA549" s="28">
        <v>49808.94</v>
      </c>
      <c r="AB549" s="28">
        <v>172.49</v>
      </c>
      <c r="AC549" s="28">
        <v>34790.71</v>
      </c>
      <c r="AD549" s="28">
        <v>8472.27</v>
      </c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>
        <v>19864.1</v>
      </c>
      <c r="AQ549" s="28"/>
      <c r="AR549" s="28">
        <v>15360.1</v>
      </c>
      <c r="AS549" s="28">
        <v>500</v>
      </c>
      <c r="AT549" s="28"/>
      <c r="AU549" s="28">
        <v>22894.88</v>
      </c>
      <c r="AV549" s="28">
        <v>-3283.74</v>
      </c>
      <c r="AW549" s="28">
        <v>17296.3</v>
      </c>
      <c r="AX549" s="28">
        <v>500</v>
      </c>
      <c r="AY549" s="28"/>
      <c r="AZ549" s="26" t="s">
        <v>813</v>
      </c>
    </row>
    <row r="550" spans="1:52" ht="16.5" customHeight="1">
      <c r="A550" s="26" t="s">
        <v>815</v>
      </c>
      <c r="B550" s="1" t="s">
        <v>780</v>
      </c>
      <c r="C550" s="1" t="s">
        <v>816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7"/>
      <c r="W550" s="27"/>
      <c r="X550" s="27"/>
      <c r="Y550" s="27"/>
      <c r="Z550" s="26" t="s">
        <v>815</v>
      </c>
      <c r="AA550" s="28">
        <v>4004</v>
      </c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>
        <v>4004</v>
      </c>
      <c r="AQ550" s="28"/>
      <c r="AR550" s="28"/>
      <c r="AS550" s="28"/>
      <c r="AT550" s="28"/>
      <c r="AU550" s="28">
        <v>4004</v>
      </c>
      <c r="AV550" s="28"/>
      <c r="AW550" s="28"/>
      <c r="AX550" s="28"/>
      <c r="AY550" s="28"/>
      <c r="AZ550" s="26" t="s">
        <v>815</v>
      </c>
    </row>
    <row r="551" spans="1:52" ht="51" customHeight="1">
      <c r="A551" s="26" t="s">
        <v>695</v>
      </c>
      <c r="B551" s="1" t="s">
        <v>780</v>
      </c>
      <c r="C551" s="1" t="s">
        <v>816</v>
      </c>
      <c r="D551" s="1"/>
      <c r="E551" s="1" t="s">
        <v>696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7"/>
      <c r="W551" s="27"/>
      <c r="X551" s="27"/>
      <c r="Y551" s="27"/>
      <c r="Z551" s="26" t="s">
        <v>695</v>
      </c>
      <c r="AA551" s="28">
        <v>4004</v>
      </c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>
        <v>4004</v>
      </c>
      <c r="AQ551" s="28"/>
      <c r="AR551" s="28"/>
      <c r="AS551" s="28"/>
      <c r="AT551" s="28"/>
      <c r="AU551" s="28">
        <v>4004</v>
      </c>
      <c r="AV551" s="28"/>
      <c r="AW551" s="28"/>
      <c r="AX551" s="28"/>
      <c r="AY551" s="28"/>
      <c r="AZ551" s="26" t="s">
        <v>695</v>
      </c>
    </row>
    <row r="552" spans="1:52" ht="85.5" customHeight="1">
      <c r="A552" s="26" t="s">
        <v>711</v>
      </c>
      <c r="B552" s="1" t="s">
        <v>780</v>
      </c>
      <c r="C552" s="1" t="s">
        <v>816</v>
      </c>
      <c r="D552" s="1"/>
      <c r="E552" s="1" t="s">
        <v>712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7"/>
      <c r="W552" s="27"/>
      <c r="X552" s="27"/>
      <c r="Y552" s="27"/>
      <c r="Z552" s="26" t="s">
        <v>711</v>
      </c>
      <c r="AA552" s="28">
        <v>4004</v>
      </c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>
        <v>4004</v>
      </c>
      <c r="AQ552" s="28"/>
      <c r="AR552" s="28"/>
      <c r="AS552" s="28"/>
      <c r="AT552" s="28"/>
      <c r="AU552" s="28">
        <v>4004</v>
      </c>
      <c r="AV552" s="28"/>
      <c r="AW552" s="28"/>
      <c r="AX552" s="28"/>
      <c r="AY552" s="28"/>
      <c r="AZ552" s="26" t="s">
        <v>711</v>
      </c>
    </row>
    <row r="553" spans="1:52" ht="33.75" customHeight="1">
      <c r="A553" s="26" t="s">
        <v>123</v>
      </c>
      <c r="B553" s="1" t="s">
        <v>780</v>
      </c>
      <c r="C553" s="1" t="s">
        <v>816</v>
      </c>
      <c r="D553" s="1"/>
      <c r="E553" s="1" t="s">
        <v>712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 t="s">
        <v>124</v>
      </c>
      <c r="U553" s="1"/>
      <c r="V553" s="27"/>
      <c r="W553" s="27"/>
      <c r="X553" s="27"/>
      <c r="Y553" s="27"/>
      <c r="Z553" s="26" t="s">
        <v>123</v>
      </c>
      <c r="AA553" s="28">
        <v>4004</v>
      </c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>
        <v>4004</v>
      </c>
      <c r="AQ553" s="28"/>
      <c r="AR553" s="28"/>
      <c r="AS553" s="28"/>
      <c r="AT553" s="28"/>
      <c r="AU553" s="28">
        <v>4004</v>
      </c>
      <c r="AV553" s="28"/>
      <c r="AW553" s="28"/>
      <c r="AX553" s="28"/>
      <c r="AY553" s="28"/>
      <c r="AZ553" s="26" t="s">
        <v>123</v>
      </c>
    </row>
    <row r="554" spans="1:52" ht="16.5" customHeight="1">
      <c r="A554" s="26" t="s">
        <v>817</v>
      </c>
      <c r="B554" s="1" t="s">
        <v>780</v>
      </c>
      <c r="C554" s="1" t="s">
        <v>818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7"/>
      <c r="W554" s="27"/>
      <c r="X554" s="27"/>
      <c r="Y554" s="27"/>
      <c r="Z554" s="26" t="s">
        <v>817</v>
      </c>
      <c r="AA554" s="28">
        <v>36987.12</v>
      </c>
      <c r="AB554" s="28">
        <v>172.49</v>
      </c>
      <c r="AC554" s="28">
        <v>25972.89</v>
      </c>
      <c r="AD554" s="28">
        <v>8472.27</v>
      </c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>
        <v>5940.05</v>
      </c>
      <c r="AQ554" s="28"/>
      <c r="AR554" s="28">
        <v>5440.05</v>
      </c>
      <c r="AS554" s="28">
        <v>500</v>
      </c>
      <c r="AT554" s="28"/>
      <c r="AU554" s="28">
        <v>8970.83</v>
      </c>
      <c r="AV554" s="28">
        <v>-3283.74</v>
      </c>
      <c r="AW554" s="28">
        <v>7376.26</v>
      </c>
      <c r="AX554" s="28">
        <v>500</v>
      </c>
      <c r="AY554" s="28"/>
      <c r="AZ554" s="26" t="s">
        <v>817</v>
      </c>
    </row>
    <row r="555" spans="1:52" ht="119.25" customHeight="1">
      <c r="A555" s="26" t="s">
        <v>535</v>
      </c>
      <c r="B555" s="1" t="s">
        <v>780</v>
      </c>
      <c r="C555" s="1" t="s">
        <v>818</v>
      </c>
      <c r="D555" s="1"/>
      <c r="E555" s="1" t="s">
        <v>536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7"/>
      <c r="W555" s="27"/>
      <c r="X555" s="27"/>
      <c r="Y555" s="27"/>
      <c r="Z555" s="26" t="s">
        <v>535</v>
      </c>
      <c r="AA555" s="28">
        <v>31609.41</v>
      </c>
      <c r="AB555" s="28"/>
      <c r="AC555" s="28">
        <v>23616.8</v>
      </c>
      <c r="AD555" s="28">
        <v>7872.27</v>
      </c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6" t="s">
        <v>535</v>
      </c>
    </row>
    <row r="556" spans="1:52" ht="153.75" customHeight="1">
      <c r="A556" s="26" t="s">
        <v>537</v>
      </c>
      <c r="B556" s="1" t="s">
        <v>780</v>
      </c>
      <c r="C556" s="1" t="s">
        <v>818</v>
      </c>
      <c r="D556" s="1"/>
      <c r="E556" s="1" t="s">
        <v>538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7"/>
      <c r="W556" s="27"/>
      <c r="X556" s="27"/>
      <c r="Y556" s="27"/>
      <c r="Z556" s="26" t="s">
        <v>537</v>
      </c>
      <c r="AA556" s="28">
        <v>31609.41</v>
      </c>
      <c r="AB556" s="28"/>
      <c r="AC556" s="28">
        <v>23616.8</v>
      </c>
      <c r="AD556" s="28">
        <v>7872.27</v>
      </c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6" t="s">
        <v>537</v>
      </c>
    </row>
    <row r="557" spans="1:52" ht="136.5" customHeight="1">
      <c r="A557" s="26" t="s">
        <v>539</v>
      </c>
      <c r="B557" s="1" t="s">
        <v>780</v>
      </c>
      <c r="C557" s="1" t="s">
        <v>818</v>
      </c>
      <c r="D557" s="1"/>
      <c r="E557" s="1" t="s">
        <v>540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7"/>
      <c r="W557" s="27"/>
      <c r="X557" s="27"/>
      <c r="Y557" s="27"/>
      <c r="Z557" s="26" t="s">
        <v>539</v>
      </c>
      <c r="AA557" s="28">
        <v>31609.41</v>
      </c>
      <c r="AB557" s="28"/>
      <c r="AC557" s="28">
        <v>23616.8</v>
      </c>
      <c r="AD557" s="28">
        <v>7872.27</v>
      </c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6" t="s">
        <v>539</v>
      </c>
    </row>
    <row r="558" spans="1:52" ht="85.5" customHeight="1">
      <c r="A558" s="26" t="s">
        <v>1160</v>
      </c>
      <c r="B558" s="1" t="s">
        <v>780</v>
      </c>
      <c r="C558" s="1" t="s">
        <v>818</v>
      </c>
      <c r="D558" s="1"/>
      <c r="E558" s="1" t="s">
        <v>1161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7"/>
      <c r="W558" s="27"/>
      <c r="X558" s="27"/>
      <c r="Y558" s="27"/>
      <c r="Z558" s="26" t="s">
        <v>1160</v>
      </c>
      <c r="AA558" s="28">
        <v>120.34</v>
      </c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6" t="s">
        <v>1160</v>
      </c>
    </row>
    <row r="559" spans="1:52" ht="33.75" customHeight="1">
      <c r="A559" s="26" t="s">
        <v>123</v>
      </c>
      <c r="B559" s="1" t="s">
        <v>780</v>
      </c>
      <c r="C559" s="1" t="s">
        <v>818</v>
      </c>
      <c r="D559" s="1"/>
      <c r="E559" s="1" t="s">
        <v>1161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 t="s">
        <v>124</v>
      </c>
      <c r="U559" s="1"/>
      <c r="V559" s="27"/>
      <c r="W559" s="27"/>
      <c r="X559" s="27"/>
      <c r="Y559" s="27"/>
      <c r="Z559" s="26" t="s">
        <v>123</v>
      </c>
      <c r="AA559" s="28">
        <v>120.34</v>
      </c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6" t="s">
        <v>123</v>
      </c>
    </row>
    <row r="560" spans="1:52" ht="51" customHeight="1">
      <c r="A560" s="26" t="s">
        <v>541</v>
      </c>
      <c r="B560" s="1" t="s">
        <v>780</v>
      </c>
      <c r="C560" s="1" t="s">
        <v>818</v>
      </c>
      <c r="D560" s="1"/>
      <c r="E560" s="1" t="s">
        <v>542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7"/>
      <c r="W560" s="27"/>
      <c r="X560" s="27"/>
      <c r="Y560" s="27"/>
      <c r="Z560" s="26" t="s">
        <v>541</v>
      </c>
      <c r="AA560" s="28">
        <v>31489.07</v>
      </c>
      <c r="AB560" s="28"/>
      <c r="AC560" s="28">
        <v>23616.8</v>
      </c>
      <c r="AD560" s="28">
        <v>7872.27</v>
      </c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6" t="s">
        <v>541</v>
      </c>
    </row>
    <row r="561" spans="1:52" ht="33.75" customHeight="1">
      <c r="A561" s="26" t="s">
        <v>123</v>
      </c>
      <c r="B561" s="1" t="s">
        <v>780</v>
      </c>
      <c r="C561" s="1" t="s">
        <v>818</v>
      </c>
      <c r="D561" s="1"/>
      <c r="E561" s="1" t="s">
        <v>542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 t="s">
        <v>124</v>
      </c>
      <c r="U561" s="1"/>
      <c r="V561" s="27"/>
      <c r="W561" s="27"/>
      <c r="X561" s="27"/>
      <c r="Y561" s="27"/>
      <c r="Z561" s="26" t="s">
        <v>123</v>
      </c>
      <c r="AA561" s="28">
        <v>31489.07</v>
      </c>
      <c r="AB561" s="28"/>
      <c r="AC561" s="28">
        <v>23616.8</v>
      </c>
      <c r="AD561" s="28">
        <v>7872.27</v>
      </c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6" t="s">
        <v>123</v>
      </c>
    </row>
    <row r="562" spans="1:52" ht="51" customHeight="1">
      <c r="A562" s="26" t="s">
        <v>607</v>
      </c>
      <c r="B562" s="1" t="s">
        <v>780</v>
      </c>
      <c r="C562" s="1" t="s">
        <v>818</v>
      </c>
      <c r="D562" s="1"/>
      <c r="E562" s="1" t="s">
        <v>608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7"/>
      <c r="W562" s="27"/>
      <c r="X562" s="27"/>
      <c r="Y562" s="27"/>
      <c r="Z562" s="26" t="s">
        <v>607</v>
      </c>
      <c r="AA562" s="28">
        <v>5377.71</v>
      </c>
      <c r="AB562" s="28">
        <v>1814.36</v>
      </c>
      <c r="AC562" s="28">
        <v>2963.35</v>
      </c>
      <c r="AD562" s="28">
        <v>600</v>
      </c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>
        <v>5940.05</v>
      </c>
      <c r="AQ562" s="28"/>
      <c r="AR562" s="28">
        <v>5440.05</v>
      </c>
      <c r="AS562" s="28">
        <v>500</v>
      </c>
      <c r="AT562" s="28"/>
      <c r="AU562" s="28">
        <v>8970.83</v>
      </c>
      <c r="AV562" s="28"/>
      <c r="AW562" s="28">
        <v>8470.83</v>
      </c>
      <c r="AX562" s="28">
        <v>500</v>
      </c>
      <c r="AY562" s="28"/>
      <c r="AZ562" s="26" t="s">
        <v>607</v>
      </c>
    </row>
    <row r="563" spans="1:52" ht="33.75" customHeight="1">
      <c r="A563" s="26" t="s">
        <v>645</v>
      </c>
      <c r="B563" s="1" t="s">
        <v>780</v>
      </c>
      <c r="C563" s="1" t="s">
        <v>818</v>
      </c>
      <c r="D563" s="1"/>
      <c r="E563" s="1" t="s">
        <v>646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7"/>
      <c r="W563" s="27"/>
      <c r="X563" s="27"/>
      <c r="Y563" s="27"/>
      <c r="Z563" s="26" t="s">
        <v>645</v>
      </c>
      <c r="AA563" s="28">
        <v>5377.71</v>
      </c>
      <c r="AB563" s="28">
        <v>1814.36</v>
      </c>
      <c r="AC563" s="28">
        <v>2963.35</v>
      </c>
      <c r="AD563" s="28">
        <v>600</v>
      </c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>
        <v>5940.05</v>
      </c>
      <c r="AQ563" s="28"/>
      <c r="AR563" s="28">
        <v>5440.05</v>
      </c>
      <c r="AS563" s="28">
        <v>500</v>
      </c>
      <c r="AT563" s="28"/>
      <c r="AU563" s="28">
        <v>8970.83</v>
      </c>
      <c r="AV563" s="28"/>
      <c r="AW563" s="28">
        <v>8470.83</v>
      </c>
      <c r="AX563" s="28">
        <v>500</v>
      </c>
      <c r="AY563" s="28"/>
      <c r="AZ563" s="26" t="s">
        <v>645</v>
      </c>
    </row>
    <row r="564" spans="1:52" ht="51" customHeight="1">
      <c r="A564" s="26" t="s">
        <v>647</v>
      </c>
      <c r="B564" s="1" t="s">
        <v>780</v>
      </c>
      <c r="C564" s="1" t="s">
        <v>818</v>
      </c>
      <c r="D564" s="1"/>
      <c r="E564" s="1" t="s">
        <v>648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7"/>
      <c r="W564" s="27"/>
      <c r="X564" s="27"/>
      <c r="Y564" s="27"/>
      <c r="Z564" s="26" t="s">
        <v>647</v>
      </c>
      <c r="AA564" s="28">
        <v>5377.71</v>
      </c>
      <c r="AB564" s="28">
        <v>1814.36</v>
      </c>
      <c r="AC564" s="28">
        <v>2963.35</v>
      </c>
      <c r="AD564" s="28">
        <v>600</v>
      </c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>
        <v>5940.05</v>
      </c>
      <c r="AQ564" s="28"/>
      <c r="AR564" s="28">
        <v>5440.05</v>
      </c>
      <c r="AS564" s="28">
        <v>500</v>
      </c>
      <c r="AT564" s="28"/>
      <c r="AU564" s="28">
        <v>8970.83</v>
      </c>
      <c r="AV564" s="28"/>
      <c r="AW564" s="28">
        <v>8470.83</v>
      </c>
      <c r="AX564" s="28">
        <v>500</v>
      </c>
      <c r="AY564" s="28"/>
      <c r="AZ564" s="26" t="s">
        <v>647</v>
      </c>
    </row>
    <row r="565" spans="1:52" ht="51" customHeight="1">
      <c r="A565" s="26" t="s">
        <v>649</v>
      </c>
      <c r="B565" s="1" t="s">
        <v>780</v>
      </c>
      <c r="C565" s="1" t="s">
        <v>818</v>
      </c>
      <c r="D565" s="1"/>
      <c r="E565" s="1" t="s">
        <v>650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7"/>
      <c r="W565" s="27"/>
      <c r="X565" s="27"/>
      <c r="Y565" s="27"/>
      <c r="Z565" s="26" t="s">
        <v>649</v>
      </c>
      <c r="AA565" s="28">
        <v>3085.43</v>
      </c>
      <c r="AB565" s="28">
        <v>1814.36</v>
      </c>
      <c r="AC565" s="28">
        <v>671.07</v>
      </c>
      <c r="AD565" s="28">
        <v>600</v>
      </c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>
        <v>4014.7</v>
      </c>
      <c r="AQ565" s="28"/>
      <c r="AR565" s="28">
        <v>3514.7</v>
      </c>
      <c r="AS565" s="28">
        <v>500</v>
      </c>
      <c r="AT565" s="28"/>
      <c r="AU565" s="28">
        <v>6733.58</v>
      </c>
      <c r="AV565" s="28"/>
      <c r="AW565" s="28">
        <v>6233.58</v>
      </c>
      <c r="AX565" s="28">
        <v>500</v>
      </c>
      <c r="AY565" s="28"/>
      <c r="AZ565" s="26" t="s">
        <v>649</v>
      </c>
    </row>
    <row r="566" spans="1:52" ht="33.75" customHeight="1">
      <c r="A566" s="26" t="s">
        <v>123</v>
      </c>
      <c r="B566" s="1" t="s">
        <v>780</v>
      </c>
      <c r="C566" s="1" t="s">
        <v>818</v>
      </c>
      <c r="D566" s="1"/>
      <c r="E566" s="1" t="s">
        <v>650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 t="s">
        <v>124</v>
      </c>
      <c r="U566" s="1"/>
      <c r="V566" s="27"/>
      <c r="W566" s="27"/>
      <c r="X566" s="27"/>
      <c r="Y566" s="27"/>
      <c r="Z566" s="26" t="s">
        <v>123</v>
      </c>
      <c r="AA566" s="28">
        <v>3085.43</v>
      </c>
      <c r="AB566" s="28">
        <v>1814.36</v>
      </c>
      <c r="AC566" s="28">
        <v>671.07</v>
      </c>
      <c r="AD566" s="28">
        <v>600</v>
      </c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>
        <v>4014.7</v>
      </c>
      <c r="AQ566" s="28"/>
      <c r="AR566" s="28">
        <v>3514.7</v>
      </c>
      <c r="AS566" s="28">
        <v>500</v>
      </c>
      <c r="AT566" s="28"/>
      <c r="AU566" s="28">
        <v>6733.58</v>
      </c>
      <c r="AV566" s="28"/>
      <c r="AW566" s="28">
        <v>6233.58</v>
      </c>
      <c r="AX566" s="28">
        <v>500</v>
      </c>
      <c r="AY566" s="28"/>
      <c r="AZ566" s="26" t="s">
        <v>123</v>
      </c>
    </row>
    <row r="567" spans="1:52" ht="33.75" customHeight="1">
      <c r="A567" s="26" t="s">
        <v>819</v>
      </c>
      <c r="B567" s="1" t="s">
        <v>780</v>
      </c>
      <c r="C567" s="1" t="s">
        <v>818</v>
      </c>
      <c r="D567" s="1"/>
      <c r="E567" s="1" t="s">
        <v>820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7"/>
      <c r="W567" s="27"/>
      <c r="X567" s="27"/>
      <c r="Y567" s="27"/>
      <c r="Z567" s="26" t="s">
        <v>651</v>
      </c>
      <c r="AA567" s="28">
        <v>2292.29</v>
      </c>
      <c r="AB567" s="28"/>
      <c r="AC567" s="28">
        <v>2292.29</v>
      </c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>
        <v>1925.35</v>
      </c>
      <c r="AQ567" s="28"/>
      <c r="AR567" s="28">
        <v>1925.35</v>
      </c>
      <c r="AS567" s="28"/>
      <c r="AT567" s="28"/>
      <c r="AU567" s="28">
        <v>2237.25</v>
      </c>
      <c r="AV567" s="28"/>
      <c r="AW567" s="28">
        <v>2237.25</v>
      </c>
      <c r="AX567" s="28"/>
      <c r="AY567" s="28"/>
      <c r="AZ567" s="26" t="s">
        <v>819</v>
      </c>
    </row>
    <row r="568" spans="1:52" ht="33.75" customHeight="1">
      <c r="A568" s="26" t="s">
        <v>123</v>
      </c>
      <c r="B568" s="1" t="s">
        <v>780</v>
      </c>
      <c r="C568" s="1" t="s">
        <v>818</v>
      </c>
      <c r="D568" s="1"/>
      <c r="E568" s="1" t="s">
        <v>820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 t="s">
        <v>124</v>
      </c>
      <c r="U568" s="1"/>
      <c r="V568" s="27"/>
      <c r="W568" s="27"/>
      <c r="X568" s="27"/>
      <c r="Y568" s="27"/>
      <c r="Z568" s="26" t="s">
        <v>123</v>
      </c>
      <c r="AA568" s="28">
        <v>2292.29</v>
      </c>
      <c r="AB568" s="28"/>
      <c r="AC568" s="28">
        <v>2292.29</v>
      </c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>
        <v>1925.35</v>
      </c>
      <c r="AQ568" s="28"/>
      <c r="AR568" s="28">
        <v>1925.35</v>
      </c>
      <c r="AS568" s="28"/>
      <c r="AT568" s="28"/>
      <c r="AU568" s="28">
        <v>2237.25</v>
      </c>
      <c r="AV568" s="28"/>
      <c r="AW568" s="28">
        <v>2237.25</v>
      </c>
      <c r="AX568" s="28"/>
      <c r="AY568" s="28"/>
      <c r="AZ568" s="26" t="s">
        <v>123</v>
      </c>
    </row>
    <row r="569" spans="1:52" ht="16.5" customHeight="1">
      <c r="A569" s="26" t="s">
        <v>821</v>
      </c>
      <c r="B569" s="1" t="s">
        <v>780</v>
      </c>
      <c r="C569" s="1" t="s">
        <v>822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7"/>
      <c r="W569" s="27"/>
      <c r="X569" s="27"/>
      <c r="Y569" s="27"/>
      <c r="Z569" s="26" t="s">
        <v>821</v>
      </c>
      <c r="AA569" s="28">
        <v>8817.82</v>
      </c>
      <c r="AB569" s="28"/>
      <c r="AC569" s="28">
        <v>8817.82</v>
      </c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>
        <v>9920.05</v>
      </c>
      <c r="AQ569" s="28"/>
      <c r="AR569" s="28">
        <v>9920.05</v>
      </c>
      <c r="AS569" s="28"/>
      <c r="AT569" s="28"/>
      <c r="AU569" s="28">
        <v>9920.05</v>
      </c>
      <c r="AV569" s="28"/>
      <c r="AW569" s="28">
        <v>9920.05</v>
      </c>
      <c r="AX569" s="28"/>
      <c r="AY569" s="28"/>
      <c r="AZ569" s="26" t="s">
        <v>821</v>
      </c>
    </row>
    <row r="570" spans="1:52" ht="119.25" customHeight="1">
      <c r="A570" s="26" t="s">
        <v>535</v>
      </c>
      <c r="B570" s="1" t="s">
        <v>780</v>
      </c>
      <c r="C570" s="1" t="s">
        <v>822</v>
      </c>
      <c r="D570" s="1"/>
      <c r="E570" s="1" t="s">
        <v>536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7"/>
      <c r="W570" s="27"/>
      <c r="X570" s="27"/>
      <c r="Y570" s="27"/>
      <c r="Z570" s="26" t="s">
        <v>535</v>
      </c>
      <c r="AA570" s="28">
        <v>8817.82</v>
      </c>
      <c r="AB570" s="28"/>
      <c r="AC570" s="28">
        <v>8817.82</v>
      </c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>
        <v>9920.05</v>
      </c>
      <c r="AQ570" s="28"/>
      <c r="AR570" s="28">
        <v>9920.05</v>
      </c>
      <c r="AS570" s="28"/>
      <c r="AT570" s="28"/>
      <c r="AU570" s="28">
        <v>9920.05</v>
      </c>
      <c r="AV570" s="28"/>
      <c r="AW570" s="28">
        <v>9920.05</v>
      </c>
      <c r="AX570" s="28"/>
      <c r="AY570" s="28"/>
      <c r="AZ570" s="26" t="s">
        <v>535</v>
      </c>
    </row>
    <row r="571" spans="1:52" ht="180.75" customHeight="1">
      <c r="A571" s="2" t="s">
        <v>549</v>
      </c>
      <c r="B571" s="1" t="s">
        <v>780</v>
      </c>
      <c r="C571" s="1" t="s">
        <v>822</v>
      </c>
      <c r="D571" s="1"/>
      <c r="E571" s="1" t="s">
        <v>550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7"/>
      <c r="W571" s="27"/>
      <c r="X571" s="27"/>
      <c r="Y571" s="27"/>
      <c r="Z571" s="2" t="s">
        <v>549</v>
      </c>
      <c r="AA571" s="28">
        <v>8817.82</v>
      </c>
      <c r="AB571" s="28"/>
      <c r="AC571" s="28">
        <v>8817.82</v>
      </c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>
        <v>9920.05</v>
      </c>
      <c r="AQ571" s="28"/>
      <c r="AR571" s="28">
        <v>9920.05</v>
      </c>
      <c r="AS571" s="28"/>
      <c r="AT571" s="28"/>
      <c r="AU571" s="28">
        <v>9920.05</v>
      </c>
      <c r="AV571" s="28"/>
      <c r="AW571" s="28">
        <v>9920.05</v>
      </c>
      <c r="AX571" s="28"/>
      <c r="AY571" s="28"/>
      <c r="AZ571" s="2" t="s">
        <v>549</v>
      </c>
    </row>
    <row r="572" spans="1:52" ht="165.75" customHeight="1">
      <c r="A572" s="2" t="s">
        <v>551</v>
      </c>
      <c r="B572" s="1" t="s">
        <v>780</v>
      </c>
      <c r="C572" s="1" t="s">
        <v>822</v>
      </c>
      <c r="D572" s="1"/>
      <c r="E572" s="1" t="s">
        <v>552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7"/>
      <c r="W572" s="27"/>
      <c r="X572" s="27"/>
      <c r="Y572" s="27"/>
      <c r="Z572" s="2" t="s">
        <v>551</v>
      </c>
      <c r="AA572" s="28">
        <v>8817.82</v>
      </c>
      <c r="AB572" s="28"/>
      <c r="AC572" s="28">
        <v>8817.82</v>
      </c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>
        <v>9920.05</v>
      </c>
      <c r="AQ572" s="28"/>
      <c r="AR572" s="28">
        <v>9920.05</v>
      </c>
      <c r="AS572" s="28"/>
      <c r="AT572" s="28"/>
      <c r="AU572" s="28">
        <v>9920.05</v>
      </c>
      <c r="AV572" s="28"/>
      <c r="AW572" s="28">
        <v>9920.05</v>
      </c>
      <c r="AX572" s="28"/>
      <c r="AY572" s="28"/>
      <c r="AZ572" s="2" t="s">
        <v>551</v>
      </c>
    </row>
    <row r="573" spans="1:52" ht="189" customHeight="1">
      <c r="A573" s="2" t="s">
        <v>555</v>
      </c>
      <c r="B573" s="1" t="s">
        <v>780</v>
      </c>
      <c r="C573" s="1" t="s">
        <v>822</v>
      </c>
      <c r="D573" s="1"/>
      <c r="E573" s="1" t="s">
        <v>556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7"/>
      <c r="W573" s="27"/>
      <c r="X573" s="27"/>
      <c r="Y573" s="27"/>
      <c r="Z573" s="2" t="s">
        <v>555</v>
      </c>
      <c r="AA573" s="28">
        <v>8817.82</v>
      </c>
      <c r="AB573" s="28"/>
      <c r="AC573" s="28">
        <v>8817.82</v>
      </c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>
        <v>9920.05</v>
      </c>
      <c r="AQ573" s="28"/>
      <c r="AR573" s="28">
        <v>9920.05</v>
      </c>
      <c r="AS573" s="28"/>
      <c r="AT573" s="28"/>
      <c r="AU573" s="28">
        <v>9920.05</v>
      </c>
      <c r="AV573" s="28"/>
      <c r="AW573" s="28">
        <v>9920.05</v>
      </c>
      <c r="AX573" s="28"/>
      <c r="AY573" s="28"/>
      <c r="AZ573" s="2" t="s">
        <v>555</v>
      </c>
    </row>
    <row r="574" spans="1:52" ht="51" customHeight="1">
      <c r="A574" s="26" t="s">
        <v>62</v>
      </c>
      <c r="B574" s="1" t="s">
        <v>780</v>
      </c>
      <c r="C574" s="1" t="s">
        <v>822</v>
      </c>
      <c r="D574" s="1"/>
      <c r="E574" s="1" t="s">
        <v>556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 t="s">
        <v>63</v>
      </c>
      <c r="U574" s="1"/>
      <c r="V574" s="27"/>
      <c r="W574" s="27"/>
      <c r="X574" s="27"/>
      <c r="Y574" s="27"/>
      <c r="Z574" s="26" t="s">
        <v>62</v>
      </c>
      <c r="AA574" s="28">
        <v>8817.82</v>
      </c>
      <c r="AB574" s="28"/>
      <c r="AC574" s="28">
        <v>8817.82</v>
      </c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>
        <v>9920.05</v>
      </c>
      <c r="AQ574" s="28"/>
      <c r="AR574" s="28">
        <v>9920.05</v>
      </c>
      <c r="AS574" s="28"/>
      <c r="AT574" s="28"/>
      <c r="AU574" s="28">
        <v>9920.05</v>
      </c>
      <c r="AV574" s="28"/>
      <c r="AW574" s="28">
        <v>9920.05</v>
      </c>
      <c r="AX574" s="28"/>
      <c r="AY574" s="28"/>
      <c r="AZ574" s="26" t="s">
        <v>62</v>
      </c>
    </row>
    <row r="575" spans="1:52" ht="16.5" customHeight="1">
      <c r="A575" s="26" t="s">
        <v>823</v>
      </c>
      <c r="B575" s="1" t="s">
        <v>780</v>
      </c>
      <c r="C575" s="1" t="s">
        <v>824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7"/>
      <c r="W575" s="27"/>
      <c r="X575" s="27"/>
      <c r="Y575" s="27"/>
      <c r="Z575" s="26" t="s">
        <v>823</v>
      </c>
      <c r="AA575" s="28">
        <v>9728.16</v>
      </c>
      <c r="AB575" s="28"/>
      <c r="AC575" s="28">
        <v>1572.1</v>
      </c>
      <c r="AD575" s="28">
        <v>665.71</v>
      </c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>
        <v>8305.5</v>
      </c>
      <c r="AQ575" s="28"/>
      <c r="AR575" s="28"/>
      <c r="AS575" s="28"/>
      <c r="AT575" s="28"/>
      <c r="AU575" s="28">
        <v>8305.5</v>
      </c>
      <c r="AV575" s="28"/>
      <c r="AW575" s="28"/>
      <c r="AX575" s="28"/>
      <c r="AY575" s="28"/>
      <c r="AZ575" s="26" t="s">
        <v>823</v>
      </c>
    </row>
    <row r="576" spans="1:52" ht="16.5" customHeight="1">
      <c r="A576" s="26" t="s">
        <v>825</v>
      </c>
      <c r="B576" s="1" t="s">
        <v>780</v>
      </c>
      <c r="C576" s="1" t="s">
        <v>826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7"/>
      <c r="W576" s="27"/>
      <c r="X576" s="27"/>
      <c r="Y576" s="27"/>
      <c r="Z576" s="26" t="s">
        <v>825</v>
      </c>
      <c r="AA576" s="28">
        <v>7915.37</v>
      </c>
      <c r="AB576" s="28"/>
      <c r="AC576" s="28">
        <v>212.51</v>
      </c>
      <c r="AD576" s="28">
        <v>212.51</v>
      </c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>
        <v>8305.5</v>
      </c>
      <c r="AQ576" s="28"/>
      <c r="AR576" s="28"/>
      <c r="AS576" s="28"/>
      <c r="AT576" s="28"/>
      <c r="AU576" s="28">
        <v>8305.5</v>
      </c>
      <c r="AV576" s="28"/>
      <c r="AW576" s="28"/>
      <c r="AX576" s="28"/>
      <c r="AY576" s="28"/>
      <c r="AZ576" s="26" t="s">
        <v>825</v>
      </c>
    </row>
    <row r="577" spans="1:52" ht="68.25" customHeight="1">
      <c r="A577" s="26" t="s">
        <v>41</v>
      </c>
      <c r="B577" s="1" t="s">
        <v>780</v>
      </c>
      <c r="C577" s="1" t="s">
        <v>826</v>
      </c>
      <c r="D577" s="1"/>
      <c r="E577" s="1" t="s">
        <v>42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7"/>
      <c r="W577" s="27"/>
      <c r="X577" s="27"/>
      <c r="Y577" s="27"/>
      <c r="Z577" s="26" t="s">
        <v>41</v>
      </c>
      <c r="AA577" s="28">
        <v>7915.37</v>
      </c>
      <c r="AB577" s="28"/>
      <c r="AC577" s="28">
        <v>212.51</v>
      </c>
      <c r="AD577" s="28">
        <v>212.51</v>
      </c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>
        <v>8305.5</v>
      </c>
      <c r="AQ577" s="28"/>
      <c r="AR577" s="28"/>
      <c r="AS577" s="28"/>
      <c r="AT577" s="28"/>
      <c r="AU577" s="28">
        <v>8305.5</v>
      </c>
      <c r="AV577" s="28"/>
      <c r="AW577" s="28"/>
      <c r="AX577" s="28"/>
      <c r="AY577" s="28"/>
      <c r="AZ577" s="26" t="s">
        <v>41</v>
      </c>
    </row>
    <row r="578" spans="1:52" ht="51" customHeight="1">
      <c r="A578" s="26" t="s">
        <v>43</v>
      </c>
      <c r="B578" s="1" t="s">
        <v>780</v>
      </c>
      <c r="C578" s="1" t="s">
        <v>826</v>
      </c>
      <c r="D578" s="1"/>
      <c r="E578" s="1" t="s">
        <v>44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7"/>
      <c r="W578" s="27"/>
      <c r="X578" s="27"/>
      <c r="Y578" s="27"/>
      <c r="Z578" s="26" t="s">
        <v>43</v>
      </c>
      <c r="AA578" s="28">
        <v>7280.37</v>
      </c>
      <c r="AB578" s="28"/>
      <c r="AC578" s="28">
        <v>212.51</v>
      </c>
      <c r="AD578" s="28">
        <v>212.51</v>
      </c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>
        <v>7470.5</v>
      </c>
      <c r="AQ578" s="28"/>
      <c r="AR578" s="28"/>
      <c r="AS578" s="28"/>
      <c r="AT578" s="28"/>
      <c r="AU578" s="28">
        <v>7470.5</v>
      </c>
      <c r="AV578" s="28"/>
      <c r="AW578" s="28"/>
      <c r="AX578" s="28"/>
      <c r="AY578" s="28"/>
      <c r="AZ578" s="26" t="s">
        <v>43</v>
      </c>
    </row>
    <row r="579" spans="1:52" ht="102" customHeight="1">
      <c r="A579" s="26" t="s">
        <v>45</v>
      </c>
      <c r="B579" s="1" t="s">
        <v>780</v>
      </c>
      <c r="C579" s="1" t="s">
        <v>826</v>
      </c>
      <c r="D579" s="1"/>
      <c r="E579" s="1" t="s">
        <v>46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7"/>
      <c r="W579" s="27"/>
      <c r="X579" s="27"/>
      <c r="Y579" s="27"/>
      <c r="Z579" s="26" t="s">
        <v>45</v>
      </c>
      <c r="AA579" s="28">
        <v>6430.35</v>
      </c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>
        <v>6900.5</v>
      </c>
      <c r="AQ579" s="28"/>
      <c r="AR579" s="28"/>
      <c r="AS579" s="28"/>
      <c r="AT579" s="28"/>
      <c r="AU579" s="28">
        <v>6900.5</v>
      </c>
      <c r="AV579" s="28"/>
      <c r="AW579" s="28"/>
      <c r="AX579" s="28"/>
      <c r="AY579" s="28"/>
      <c r="AZ579" s="26" t="s">
        <v>45</v>
      </c>
    </row>
    <row r="580" spans="1:52" ht="68.25" customHeight="1">
      <c r="A580" s="26" t="s">
        <v>47</v>
      </c>
      <c r="B580" s="1" t="s">
        <v>780</v>
      </c>
      <c r="C580" s="1" t="s">
        <v>826</v>
      </c>
      <c r="D580" s="1"/>
      <c r="E580" s="1" t="s">
        <v>48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7"/>
      <c r="W580" s="27"/>
      <c r="X580" s="27"/>
      <c r="Y580" s="27"/>
      <c r="Z580" s="26" t="s">
        <v>47</v>
      </c>
      <c r="AA580" s="28">
        <v>6430.35</v>
      </c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>
        <v>6900.5</v>
      </c>
      <c r="AQ580" s="28"/>
      <c r="AR580" s="28"/>
      <c r="AS580" s="28"/>
      <c r="AT580" s="28"/>
      <c r="AU580" s="28">
        <v>6900.5</v>
      </c>
      <c r="AV580" s="28"/>
      <c r="AW580" s="28"/>
      <c r="AX580" s="28"/>
      <c r="AY580" s="28"/>
      <c r="AZ580" s="26" t="s">
        <v>47</v>
      </c>
    </row>
    <row r="581" spans="1:52" ht="68.25" customHeight="1">
      <c r="A581" s="26" t="s">
        <v>49</v>
      </c>
      <c r="B581" s="1" t="s">
        <v>780</v>
      </c>
      <c r="C581" s="1" t="s">
        <v>826</v>
      </c>
      <c r="D581" s="1"/>
      <c r="E581" s="1" t="s">
        <v>48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 t="s">
        <v>50</v>
      </c>
      <c r="U581" s="1"/>
      <c r="V581" s="27"/>
      <c r="W581" s="27"/>
      <c r="X581" s="27"/>
      <c r="Y581" s="27"/>
      <c r="Z581" s="26" t="s">
        <v>49</v>
      </c>
      <c r="AA581" s="28">
        <v>6430.35</v>
      </c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>
        <v>6900.5</v>
      </c>
      <c r="AQ581" s="28"/>
      <c r="AR581" s="28"/>
      <c r="AS581" s="28"/>
      <c r="AT581" s="28"/>
      <c r="AU581" s="28">
        <v>6900.5</v>
      </c>
      <c r="AV581" s="28"/>
      <c r="AW581" s="28"/>
      <c r="AX581" s="28"/>
      <c r="AY581" s="28"/>
      <c r="AZ581" s="26" t="s">
        <v>49</v>
      </c>
    </row>
    <row r="582" spans="1:52" ht="85.5" customHeight="1">
      <c r="A582" s="26" t="s">
        <v>51</v>
      </c>
      <c r="B582" s="1" t="s">
        <v>780</v>
      </c>
      <c r="C582" s="1" t="s">
        <v>826</v>
      </c>
      <c r="D582" s="1"/>
      <c r="E582" s="1" t="s">
        <v>52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7"/>
      <c r="W582" s="27"/>
      <c r="X582" s="27"/>
      <c r="Y582" s="27"/>
      <c r="Z582" s="26" t="s">
        <v>51</v>
      </c>
      <c r="AA582" s="28">
        <v>370</v>
      </c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>
        <v>470</v>
      </c>
      <c r="AQ582" s="28"/>
      <c r="AR582" s="28"/>
      <c r="AS582" s="28"/>
      <c r="AT582" s="28"/>
      <c r="AU582" s="28">
        <v>470</v>
      </c>
      <c r="AV582" s="28"/>
      <c r="AW582" s="28"/>
      <c r="AX582" s="28"/>
      <c r="AY582" s="28"/>
      <c r="AZ582" s="26" t="s">
        <v>51</v>
      </c>
    </row>
    <row r="583" spans="1:52" ht="85.5" customHeight="1">
      <c r="A583" s="26" t="s">
        <v>53</v>
      </c>
      <c r="B583" s="1" t="s">
        <v>780</v>
      </c>
      <c r="C583" s="1" t="s">
        <v>826</v>
      </c>
      <c r="D583" s="1"/>
      <c r="E583" s="1" t="s">
        <v>54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7"/>
      <c r="W583" s="27"/>
      <c r="X583" s="27"/>
      <c r="Y583" s="27"/>
      <c r="Z583" s="26" t="s">
        <v>53</v>
      </c>
      <c r="AA583" s="28">
        <v>300</v>
      </c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>
        <v>400</v>
      </c>
      <c r="AQ583" s="28"/>
      <c r="AR583" s="28"/>
      <c r="AS583" s="28"/>
      <c r="AT583" s="28"/>
      <c r="AU583" s="28">
        <v>400</v>
      </c>
      <c r="AV583" s="28"/>
      <c r="AW583" s="28"/>
      <c r="AX583" s="28"/>
      <c r="AY583" s="28"/>
      <c r="AZ583" s="26" t="s">
        <v>53</v>
      </c>
    </row>
    <row r="584" spans="1:52" ht="68.25" customHeight="1">
      <c r="A584" s="26" t="s">
        <v>49</v>
      </c>
      <c r="B584" s="1" t="s">
        <v>780</v>
      </c>
      <c r="C584" s="1" t="s">
        <v>826</v>
      </c>
      <c r="D584" s="1"/>
      <c r="E584" s="1" t="s">
        <v>54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 t="s">
        <v>50</v>
      </c>
      <c r="U584" s="1"/>
      <c r="V584" s="27"/>
      <c r="W584" s="27"/>
      <c r="X584" s="27"/>
      <c r="Y584" s="27"/>
      <c r="Z584" s="26" t="s">
        <v>49</v>
      </c>
      <c r="AA584" s="28">
        <v>300</v>
      </c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>
        <v>400</v>
      </c>
      <c r="AQ584" s="28"/>
      <c r="AR584" s="28"/>
      <c r="AS584" s="28"/>
      <c r="AT584" s="28"/>
      <c r="AU584" s="28">
        <v>400</v>
      </c>
      <c r="AV584" s="28"/>
      <c r="AW584" s="28"/>
      <c r="AX584" s="28"/>
      <c r="AY584" s="28"/>
      <c r="AZ584" s="26" t="s">
        <v>49</v>
      </c>
    </row>
    <row r="585" spans="1:52" ht="119.25" customHeight="1">
      <c r="A585" s="26" t="s">
        <v>55</v>
      </c>
      <c r="B585" s="1" t="s">
        <v>780</v>
      </c>
      <c r="C585" s="1" t="s">
        <v>826</v>
      </c>
      <c r="D585" s="1"/>
      <c r="E585" s="1" t="s">
        <v>56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7"/>
      <c r="W585" s="27"/>
      <c r="X585" s="27"/>
      <c r="Y585" s="27"/>
      <c r="Z585" s="26" t="s">
        <v>55</v>
      </c>
      <c r="AA585" s="28">
        <v>70</v>
      </c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>
        <v>70</v>
      </c>
      <c r="AQ585" s="28"/>
      <c r="AR585" s="28"/>
      <c r="AS585" s="28"/>
      <c r="AT585" s="28"/>
      <c r="AU585" s="28">
        <v>70</v>
      </c>
      <c r="AV585" s="28"/>
      <c r="AW585" s="28"/>
      <c r="AX585" s="28"/>
      <c r="AY585" s="28"/>
      <c r="AZ585" s="26" t="s">
        <v>55</v>
      </c>
    </row>
    <row r="586" spans="1:52" ht="68.25" customHeight="1">
      <c r="A586" s="26" t="s">
        <v>49</v>
      </c>
      <c r="B586" s="1" t="s">
        <v>780</v>
      </c>
      <c r="C586" s="1" t="s">
        <v>826</v>
      </c>
      <c r="D586" s="1"/>
      <c r="E586" s="1" t="s">
        <v>56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 t="s">
        <v>50</v>
      </c>
      <c r="U586" s="1"/>
      <c r="V586" s="27"/>
      <c r="W586" s="27"/>
      <c r="X586" s="27"/>
      <c r="Y586" s="27"/>
      <c r="Z586" s="26" t="s">
        <v>49</v>
      </c>
      <c r="AA586" s="28">
        <v>70</v>
      </c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>
        <v>70</v>
      </c>
      <c r="AQ586" s="28"/>
      <c r="AR586" s="28"/>
      <c r="AS586" s="28"/>
      <c r="AT586" s="28"/>
      <c r="AU586" s="28">
        <v>70</v>
      </c>
      <c r="AV586" s="28"/>
      <c r="AW586" s="28"/>
      <c r="AX586" s="28"/>
      <c r="AY586" s="28"/>
      <c r="AZ586" s="26" t="s">
        <v>49</v>
      </c>
    </row>
    <row r="587" spans="1:52" ht="102" customHeight="1">
      <c r="A587" s="26" t="s">
        <v>57</v>
      </c>
      <c r="B587" s="1" t="s">
        <v>780</v>
      </c>
      <c r="C587" s="1" t="s">
        <v>826</v>
      </c>
      <c r="D587" s="1"/>
      <c r="E587" s="1" t="s">
        <v>58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7"/>
      <c r="W587" s="27"/>
      <c r="X587" s="27"/>
      <c r="Y587" s="27"/>
      <c r="Z587" s="26" t="s">
        <v>57</v>
      </c>
      <c r="AA587" s="28">
        <v>55</v>
      </c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>
        <v>100</v>
      </c>
      <c r="AQ587" s="28"/>
      <c r="AR587" s="28"/>
      <c r="AS587" s="28"/>
      <c r="AT587" s="28"/>
      <c r="AU587" s="28">
        <v>100</v>
      </c>
      <c r="AV587" s="28"/>
      <c r="AW587" s="28"/>
      <c r="AX587" s="28"/>
      <c r="AY587" s="28"/>
      <c r="AZ587" s="26" t="s">
        <v>57</v>
      </c>
    </row>
    <row r="588" spans="1:52" ht="51" customHeight="1">
      <c r="A588" s="26" t="s">
        <v>59</v>
      </c>
      <c r="B588" s="1" t="s">
        <v>780</v>
      </c>
      <c r="C588" s="1" t="s">
        <v>826</v>
      </c>
      <c r="D588" s="1"/>
      <c r="E588" s="1" t="s">
        <v>60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7"/>
      <c r="W588" s="27"/>
      <c r="X588" s="27"/>
      <c r="Y588" s="27"/>
      <c r="Z588" s="26" t="s">
        <v>59</v>
      </c>
      <c r="AA588" s="28">
        <v>55</v>
      </c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>
        <v>100</v>
      </c>
      <c r="AQ588" s="28"/>
      <c r="AR588" s="28"/>
      <c r="AS588" s="28"/>
      <c r="AT588" s="28"/>
      <c r="AU588" s="28">
        <v>100</v>
      </c>
      <c r="AV588" s="28"/>
      <c r="AW588" s="28"/>
      <c r="AX588" s="28"/>
      <c r="AY588" s="28"/>
      <c r="AZ588" s="26" t="s">
        <v>59</v>
      </c>
    </row>
    <row r="589" spans="1:52" ht="68.25" customHeight="1">
      <c r="A589" s="26" t="s">
        <v>49</v>
      </c>
      <c r="B589" s="1" t="s">
        <v>780</v>
      </c>
      <c r="C589" s="1" t="s">
        <v>826</v>
      </c>
      <c r="D589" s="1"/>
      <c r="E589" s="1" t="s">
        <v>60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 t="s">
        <v>50</v>
      </c>
      <c r="U589" s="1"/>
      <c r="V589" s="27"/>
      <c r="W589" s="27"/>
      <c r="X589" s="27"/>
      <c r="Y589" s="27"/>
      <c r="Z589" s="26" t="s">
        <v>49</v>
      </c>
      <c r="AA589" s="28">
        <v>55</v>
      </c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>
        <v>100</v>
      </c>
      <c r="AQ589" s="28"/>
      <c r="AR589" s="28"/>
      <c r="AS589" s="28"/>
      <c r="AT589" s="28"/>
      <c r="AU589" s="28">
        <v>100</v>
      </c>
      <c r="AV589" s="28"/>
      <c r="AW589" s="28"/>
      <c r="AX589" s="28"/>
      <c r="AY589" s="28"/>
      <c r="AZ589" s="26" t="s">
        <v>49</v>
      </c>
    </row>
    <row r="590" spans="1:52" ht="85.5" customHeight="1">
      <c r="A590" s="26" t="s">
        <v>68</v>
      </c>
      <c r="B590" s="1" t="s">
        <v>780</v>
      </c>
      <c r="C590" s="1" t="s">
        <v>826</v>
      </c>
      <c r="D590" s="1"/>
      <c r="E590" s="1" t="s">
        <v>69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7"/>
      <c r="W590" s="27"/>
      <c r="X590" s="27"/>
      <c r="Y590" s="27"/>
      <c r="Z590" s="26" t="s">
        <v>68</v>
      </c>
      <c r="AA590" s="28">
        <v>425.03</v>
      </c>
      <c r="AB590" s="28"/>
      <c r="AC590" s="28">
        <v>212.51</v>
      </c>
      <c r="AD590" s="28">
        <v>212.51</v>
      </c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6" t="s">
        <v>68</v>
      </c>
    </row>
    <row r="591" spans="1:52" ht="33.75" customHeight="1">
      <c r="A591" s="26" t="s">
        <v>70</v>
      </c>
      <c r="B591" s="1" t="s">
        <v>780</v>
      </c>
      <c r="C591" s="1" t="s">
        <v>826</v>
      </c>
      <c r="D591" s="1"/>
      <c r="E591" s="1" t="s">
        <v>71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7"/>
      <c r="W591" s="27"/>
      <c r="X591" s="27"/>
      <c r="Y591" s="27"/>
      <c r="Z591" s="26" t="s">
        <v>70</v>
      </c>
      <c r="AA591" s="28">
        <v>425.03</v>
      </c>
      <c r="AB591" s="28"/>
      <c r="AC591" s="28">
        <v>212.51</v>
      </c>
      <c r="AD591" s="28">
        <v>212.51</v>
      </c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6" t="s">
        <v>70</v>
      </c>
    </row>
    <row r="592" spans="1:52" ht="68.25" customHeight="1">
      <c r="A592" s="26" t="s">
        <v>49</v>
      </c>
      <c r="B592" s="1" t="s">
        <v>780</v>
      </c>
      <c r="C592" s="1" t="s">
        <v>826</v>
      </c>
      <c r="D592" s="1"/>
      <c r="E592" s="1" t="s">
        <v>71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 t="s">
        <v>50</v>
      </c>
      <c r="U592" s="1"/>
      <c r="V592" s="27"/>
      <c r="W592" s="27"/>
      <c r="X592" s="27"/>
      <c r="Y592" s="27"/>
      <c r="Z592" s="26" t="s">
        <v>49</v>
      </c>
      <c r="AA592" s="28">
        <v>425.03</v>
      </c>
      <c r="AB592" s="28"/>
      <c r="AC592" s="28">
        <v>212.51</v>
      </c>
      <c r="AD592" s="28">
        <v>212.51</v>
      </c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6" t="s">
        <v>49</v>
      </c>
    </row>
    <row r="593" spans="1:52" ht="51" customHeight="1">
      <c r="A593" s="26" t="s">
        <v>72</v>
      </c>
      <c r="B593" s="1" t="s">
        <v>780</v>
      </c>
      <c r="C593" s="1" t="s">
        <v>826</v>
      </c>
      <c r="D593" s="1"/>
      <c r="E593" s="1" t="s">
        <v>73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7"/>
      <c r="W593" s="27"/>
      <c r="X593" s="27"/>
      <c r="Y593" s="27"/>
      <c r="Z593" s="26" t="s">
        <v>72</v>
      </c>
      <c r="AA593" s="28">
        <v>520</v>
      </c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>
        <v>720</v>
      </c>
      <c r="AQ593" s="28"/>
      <c r="AR593" s="28"/>
      <c r="AS593" s="28"/>
      <c r="AT593" s="28"/>
      <c r="AU593" s="28">
        <v>720</v>
      </c>
      <c r="AV593" s="28"/>
      <c r="AW593" s="28"/>
      <c r="AX593" s="28"/>
      <c r="AY593" s="28"/>
      <c r="AZ593" s="26" t="s">
        <v>72</v>
      </c>
    </row>
    <row r="594" spans="1:52" ht="119.25" customHeight="1">
      <c r="A594" s="26" t="s">
        <v>74</v>
      </c>
      <c r="B594" s="1" t="s">
        <v>780</v>
      </c>
      <c r="C594" s="1" t="s">
        <v>826</v>
      </c>
      <c r="D594" s="1"/>
      <c r="E594" s="1" t="s">
        <v>75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7"/>
      <c r="W594" s="27"/>
      <c r="X594" s="27"/>
      <c r="Y594" s="27"/>
      <c r="Z594" s="26" t="s">
        <v>74</v>
      </c>
      <c r="AA594" s="28">
        <v>450</v>
      </c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>
        <v>600</v>
      </c>
      <c r="AQ594" s="28"/>
      <c r="AR594" s="28"/>
      <c r="AS594" s="28"/>
      <c r="AT594" s="28"/>
      <c r="AU594" s="28">
        <v>600</v>
      </c>
      <c r="AV594" s="28"/>
      <c r="AW594" s="28"/>
      <c r="AX594" s="28"/>
      <c r="AY594" s="28"/>
      <c r="AZ594" s="26" t="s">
        <v>74</v>
      </c>
    </row>
    <row r="595" spans="1:52" ht="51" customHeight="1">
      <c r="A595" s="26" t="s">
        <v>76</v>
      </c>
      <c r="B595" s="1" t="s">
        <v>780</v>
      </c>
      <c r="C595" s="1" t="s">
        <v>826</v>
      </c>
      <c r="D595" s="1"/>
      <c r="E595" s="1" t="s">
        <v>77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7"/>
      <c r="W595" s="27"/>
      <c r="X595" s="27"/>
      <c r="Y595" s="27"/>
      <c r="Z595" s="26" t="s">
        <v>76</v>
      </c>
      <c r="AA595" s="28">
        <v>400</v>
      </c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>
        <v>500</v>
      </c>
      <c r="AQ595" s="28"/>
      <c r="AR595" s="28"/>
      <c r="AS595" s="28"/>
      <c r="AT595" s="28"/>
      <c r="AU595" s="28">
        <v>500</v>
      </c>
      <c r="AV595" s="28"/>
      <c r="AW595" s="28"/>
      <c r="AX595" s="28"/>
      <c r="AY595" s="28"/>
      <c r="AZ595" s="26" t="s">
        <v>76</v>
      </c>
    </row>
    <row r="596" spans="1:52" ht="68.25" customHeight="1">
      <c r="A596" s="26" t="s">
        <v>49</v>
      </c>
      <c r="B596" s="1" t="s">
        <v>780</v>
      </c>
      <c r="C596" s="1" t="s">
        <v>826</v>
      </c>
      <c r="D596" s="1"/>
      <c r="E596" s="1" t="s">
        <v>77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 t="s">
        <v>50</v>
      </c>
      <c r="U596" s="1"/>
      <c r="V596" s="27"/>
      <c r="W596" s="27"/>
      <c r="X596" s="27"/>
      <c r="Y596" s="27"/>
      <c r="Z596" s="26" t="s">
        <v>49</v>
      </c>
      <c r="AA596" s="28">
        <v>400</v>
      </c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>
        <v>500</v>
      </c>
      <c r="AQ596" s="28"/>
      <c r="AR596" s="28"/>
      <c r="AS596" s="28"/>
      <c r="AT596" s="28"/>
      <c r="AU596" s="28">
        <v>500</v>
      </c>
      <c r="AV596" s="28"/>
      <c r="AW596" s="28"/>
      <c r="AX596" s="28"/>
      <c r="AY596" s="28"/>
      <c r="AZ596" s="26" t="s">
        <v>49</v>
      </c>
    </row>
    <row r="597" spans="1:52" ht="68.25" customHeight="1">
      <c r="A597" s="26" t="s">
        <v>78</v>
      </c>
      <c r="B597" s="1" t="s">
        <v>780</v>
      </c>
      <c r="C597" s="1" t="s">
        <v>826</v>
      </c>
      <c r="D597" s="1"/>
      <c r="E597" s="1" t="s">
        <v>79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7"/>
      <c r="W597" s="27"/>
      <c r="X597" s="27"/>
      <c r="Y597" s="27"/>
      <c r="Z597" s="26" t="s">
        <v>78</v>
      </c>
      <c r="AA597" s="28">
        <v>50</v>
      </c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>
        <v>100</v>
      </c>
      <c r="AQ597" s="28"/>
      <c r="AR597" s="28"/>
      <c r="AS597" s="28"/>
      <c r="AT597" s="28"/>
      <c r="AU597" s="28">
        <v>100</v>
      </c>
      <c r="AV597" s="28"/>
      <c r="AW597" s="28"/>
      <c r="AX597" s="28"/>
      <c r="AY597" s="28"/>
      <c r="AZ597" s="26" t="s">
        <v>78</v>
      </c>
    </row>
    <row r="598" spans="1:52" ht="68.25" customHeight="1">
      <c r="A598" s="26" t="s">
        <v>49</v>
      </c>
      <c r="B598" s="1" t="s">
        <v>780</v>
      </c>
      <c r="C598" s="1" t="s">
        <v>826</v>
      </c>
      <c r="D598" s="1"/>
      <c r="E598" s="1" t="s">
        <v>79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 t="s">
        <v>50</v>
      </c>
      <c r="U598" s="1"/>
      <c r="V598" s="27"/>
      <c r="W598" s="27"/>
      <c r="X598" s="27"/>
      <c r="Y598" s="27"/>
      <c r="Z598" s="26" t="s">
        <v>49</v>
      </c>
      <c r="AA598" s="28">
        <v>50</v>
      </c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>
        <v>100</v>
      </c>
      <c r="AQ598" s="28"/>
      <c r="AR598" s="28"/>
      <c r="AS598" s="28"/>
      <c r="AT598" s="28"/>
      <c r="AU598" s="28">
        <v>100</v>
      </c>
      <c r="AV598" s="28"/>
      <c r="AW598" s="28"/>
      <c r="AX598" s="28"/>
      <c r="AY598" s="28"/>
      <c r="AZ598" s="26" t="s">
        <v>49</v>
      </c>
    </row>
    <row r="599" spans="1:52" ht="51" customHeight="1">
      <c r="A599" s="26" t="s">
        <v>80</v>
      </c>
      <c r="B599" s="1" t="s">
        <v>780</v>
      </c>
      <c r="C599" s="1" t="s">
        <v>826</v>
      </c>
      <c r="D599" s="1"/>
      <c r="E599" s="1" t="s">
        <v>81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7"/>
      <c r="W599" s="27"/>
      <c r="X599" s="27"/>
      <c r="Y599" s="27"/>
      <c r="Z599" s="26" t="s">
        <v>80</v>
      </c>
      <c r="AA599" s="28">
        <v>70</v>
      </c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>
        <v>120</v>
      </c>
      <c r="AQ599" s="28"/>
      <c r="AR599" s="28"/>
      <c r="AS599" s="28"/>
      <c r="AT599" s="28"/>
      <c r="AU599" s="28">
        <v>120</v>
      </c>
      <c r="AV599" s="28"/>
      <c r="AW599" s="28"/>
      <c r="AX599" s="28"/>
      <c r="AY599" s="28"/>
      <c r="AZ599" s="26" t="s">
        <v>80</v>
      </c>
    </row>
    <row r="600" spans="1:52" ht="85.5" customHeight="1">
      <c r="A600" s="26" t="s">
        <v>82</v>
      </c>
      <c r="B600" s="1" t="s">
        <v>780</v>
      </c>
      <c r="C600" s="1" t="s">
        <v>826</v>
      </c>
      <c r="D600" s="1"/>
      <c r="E600" s="1" t="s">
        <v>83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7"/>
      <c r="W600" s="27"/>
      <c r="X600" s="27"/>
      <c r="Y600" s="27"/>
      <c r="Z600" s="26" t="s">
        <v>82</v>
      </c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>
        <v>50</v>
      </c>
      <c r="AQ600" s="28"/>
      <c r="AR600" s="28"/>
      <c r="AS600" s="28"/>
      <c r="AT600" s="28"/>
      <c r="AU600" s="28">
        <v>50</v>
      </c>
      <c r="AV600" s="28"/>
      <c r="AW600" s="28"/>
      <c r="AX600" s="28"/>
      <c r="AY600" s="28"/>
      <c r="AZ600" s="26" t="s">
        <v>82</v>
      </c>
    </row>
    <row r="601" spans="1:52" ht="68.25" customHeight="1">
      <c r="A601" s="26" t="s">
        <v>49</v>
      </c>
      <c r="B601" s="1" t="s">
        <v>780</v>
      </c>
      <c r="C601" s="1" t="s">
        <v>826</v>
      </c>
      <c r="D601" s="1"/>
      <c r="E601" s="1" t="s">
        <v>83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 t="s">
        <v>50</v>
      </c>
      <c r="U601" s="1"/>
      <c r="V601" s="27"/>
      <c r="W601" s="27"/>
      <c r="X601" s="27"/>
      <c r="Y601" s="27"/>
      <c r="Z601" s="26" t="s">
        <v>49</v>
      </c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>
        <v>50</v>
      </c>
      <c r="AQ601" s="28"/>
      <c r="AR601" s="28"/>
      <c r="AS601" s="28"/>
      <c r="AT601" s="28"/>
      <c r="AU601" s="28">
        <v>50</v>
      </c>
      <c r="AV601" s="28"/>
      <c r="AW601" s="28"/>
      <c r="AX601" s="28"/>
      <c r="AY601" s="28"/>
      <c r="AZ601" s="26" t="s">
        <v>49</v>
      </c>
    </row>
    <row r="602" spans="1:52" ht="85.5" customHeight="1">
      <c r="A602" s="26" t="s">
        <v>84</v>
      </c>
      <c r="B602" s="1" t="s">
        <v>780</v>
      </c>
      <c r="C602" s="1" t="s">
        <v>826</v>
      </c>
      <c r="D602" s="1"/>
      <c r="E602" s="1" t="s">
        <v>85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7"/>
      <c r="W602" s="27"/>
      <c r="X602" s="27"/>
      <c r="Y602" s="27"/>
      <c r="Z602" s="26" t="s">
        <v>84</v>
      </c>
      <c r="AA602" s="28">
        <v>70</v>
      </c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>
        <v>70</v>
      </c>
      <c r="AQ602" s="28"/>
      <c r="AR602" s="28"/>
      <c r="AS602" s="28"/>
      <c r="AT602" s="28"/>
      <c r="AU602" s="28">
        <v>70</v>
      </c>
      <c r="AV602" s="28"/>
      <c r="AW602" s="28"/>
      <c r="AX602" s="28"/>
      <c r="AY602" s="28"/>
      <c r="AZ602" s="26" t="s">
        <v>84</v>
      </c>
    </row>
    <row r="603" spans="1:52" ht="68.25" customHeight="1">
      <c r="A603" s="26" t="s">
        <v>49</v>
      </c>
      <c r="B603" s="1" t="s">
        <v>780</v>
      </c>
      <c r="C603" s="1" t="s">
        <v>826</v>
      </c>
      <c r="D603" s="1"/>
      <c r="E603" s="1" t="s">
        <v>85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 t="s">
        <v>50</v>
      </c>
      <c r="U603" s="1"/>
      <c r="V603" s="27"/>
      <c r="W603" s="27"/>
      <c r="X603" s="27"/>
      <c r="Y603" s="27"/>
      <c r="Z603" s="26" t="s">
        <v>49</v>
      </c>
      <c r="AA603" s="28">
        <v>70</v>
      </c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>
        <v>70</v>
      </c>
      <c r="AQ603" s="28"/>
      <c r="AR603" s="28"/>
      <c r="AS603" s="28"/>
      <c r="AT603" s="28"/>
      <c r="AU603" s="28">
        <v>70</v>
      </c>
      <c r="AV603" s="28"/>
      <c r="AW603" s="28"/>
      <c r="AX603" s="28"/>
      <c r="AY603" s="28"/>
      <c r="AZ603" s="26" t="s">
        <v>49</v>
      </c>
    </row>
    <row r="604" spans="1:52" ht="85.5" customHeight="1">
      <c r="A604" s="26" t="s">
        <v>86</v>
      </c>
      <c r="B604" s="1" t="s">
        <v>780</v>
      </c>
      <c r="C604" s="1" t="s">
        <v>826</v>
      </c>
      <c r="D604" s="1"/>
      <c r="E604" s="1" t="s">
        <v>87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7"/>
      <c r="W604" s="27"/>
      <c r="X604" s="27"/>
      <c r="Y604" s="27"/>
      <c r="Z604" s="26" t="s">
        <v>86</v>
      </c>
      <c r="AA604" s="28">
        <v>115</v>
      </c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>
        <v>115</v>
      </c>
      <c r="AQ604" s="28"/>
      <c r="AR604" s="28"/>
      <c r="AS604" s="28"/>
      <c r="AT604" s="28"/>
      <c r="AU604" s="28">
        <v>115</v>
      </c>
      <c r="AV604" s="28"/>
      <c r="AW604" s="28"/>
      <c r="AX604" s="28"/>
      <c r="AY604" s="28"/>
      <c r="AZ604" s="26" t="s">
        <v>86</v>
      </c>
    </row>
    <row r="605" spans="1:52" ht="85.5" customHeight="1">
      <c r="A605" s="26" t="s">
        <v>88</v>
      </c>
      <c r="B605" s="1" t="s">
        <v>780</v>
      </c>
      <c r="C605" s="1" t="s">
        <v>826</v>
      </c>
      <c r="D605" s="1"/>
      <c r="E605" s="1" t="s">
        <v>89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7"/>
      <c r="W605" s="27"/>
      <c r="X605" s="27"/>
      <c r="Y605" s="27"/>
      <c r="Z605" s="26" t="s">
        <v>88</v>
      </c>
      <c r="AA605" s="28">
        <v>70</v>
      </c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>
        <v>70</v>
      </c>
      <c r="AQ605" s="28"/>
      <c r="AR605" s="28"/>
      <c r="AS605" s="28"/>
      <c r="AT605" s="28"/>
      <c r="AU605" s="28">
        <v>70</v>
      </c>
      <c r="AV605" s="28"/>
      <c r="AW605" s="28"/>
      <c r="AX605" s="28"/>
      <c r="AY605" s="28"/>
      <c r="AZ605" s="26" t="s">
        <v>88</v>
      </c>
    </row>
    <row r="606" spans="1:52" ht="68.25" customHeight="1">
      <c r="A606" s="26" t="s">
        <v>90</v>
      </c>
      <c r="B606" s="1" t="s">
        <v>780</v>
      </c>
      <c r="C606" s="1" t="s">
        <v>826</v>
      </c>
      <c r="D606" s="1"/>
      <c r="E606" s="1" t="s">
        <v>91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7"/>
      <c r="W606" s="27"/>
      <c r="X606" s="27"/>
      <c r="Y606" s="27"/>
      <c r="Z606" s="26" t="s">
        <v>90</v>
      </c>
      <c r="AA606" s="28">
        <v>50</v>
      </c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>
        <v>50</v>
      </c>
      <c r="AQ606" s="28"/>
      <c r="AR606" s="28"/>
      <c r="AS606" s="28"/>
      <c r="AT606" s="28"/>
      <c r="AU606" s="28">
        <v>50</v>
      </c>
      <c r="AV606" s="28"/>
      <c r="AW606" s="28"/>
      <c r="AX606" s="28"/>
      <c r="AY606" s="28"/>
      <c r="AZ606" s="26" t="s">
        <v>90</v>
      </c>
    </row>
    <row r="607" spans="1:52" ht="68.25" customHeight="1">
      <c r="A607" s="26" t="s">
        <v>49</v>
      </c>
      <c r="B607" s="1" t="s">
        <v>780</v>
      </c>
      <c r="C607" s="1" t="s">
        <v>826</v>
      </c>
      <c r="D607" s="1"/>
      <c r="E607" s="1" t="s">
        <v>91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 t="s">
        <v>50</v>
      </c>
      <c r="U607" s="1"/>
      <c r="V607" s="27"/>
      <c r="W607" s="27"/>
      <c r="X607" s="27"/>
      <c r="Y607" s="27"/>
      <c r="Z607" s="26" t="s">
        <v>49</v>
      </c>
      <c r="AA607" s="28">
        <v>50</v>
      </c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>
        <v>50</v>
      </c>
      <c r="AQ607" s="28"/>
      <c r="AR607" s="28"/>
      <c r="AS607" s="28"/>
      <c r="AT607" s="28"/>
      <c r="AU607" s="28">
        <v>50</v>
      </c>
      <c r="AV607" s="28"/>
      <c r="AW607" s="28"/>
      <c r="AX607" s="28"/>
      <c r="AY607" s="28"/>
      <c r="AZ607" s="26" t="s">
        <v>49</v>
      </c>
    </row>
    <row r="608" spans="1:52" ht="68.25" customHeight="1">
      <c r="A608" s="26" t="s">
        <v>92</v>
      </c>
      <c r="B608" s="1" t="s">
        <v>780</v>
      </c>
      <c r="C608" s="1" t="s">
        <v>826</v>
      </c>
      <c r="D608" s="1"/>
      <c r="E608" s="1" t="s">
        <v>93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7"/>
      <c r="W608" s="27"/>
      <c r="X608" s="27"/>
      <c r="Y608" s="27"/>
      <c r="Z608" s="26" t="s">
        <v>92</v>
      </c>
      <c r="AA608" s="28">
        <v>20</v>
      </c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>
        <v>20</v>
      </c>
      <c r="AQ608" s="28"/>
      <c r="AR608" s="28"/>
      <c r="AS608" s="28"/>
      <c r="AT608" s="28"/>
      <c r="AU608" s="28">
        <v>20</v>
      </c>
      <c r="AV608" s="28"/>
      <c r="AW608" s="28"/>
      <c r="AX608" s="28"/>
      <c r="AY608" s="28"/>
      <c r="AZ608" s="26" t="s">
        <v>92</v>
      </c>
    </row>
    <row r="609" spans="1:52" ht="68.25" customHeight="1">
      <c r="A609" s="26" t="s">
        <v>49</v>
      </c>
      <c r="B609" s="1" t="s">
        <v>780</v>
      </c>
      <c r="C609" s="1" t="s">
        <v>826</v>
      </c>
      <c r="D609" s="1"/>
      <c r="E609" s="1" t="s">
        <v>93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 t="s">
        <v>50</v>
      </c>
      <c r="U609" s="1"/>
      <c r="V609" s="27"/>
      <c r="W609" s="27"/>
      <c r="X609" s="27"/>
      <c r="Y609" s="27"/>
      <c r="Z609" s="26" t="s">
        <v>49</v>
      </c>
      <c r="AA609" s="28">
        <v>20</v>
      </c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>
        <v>20</v>
      </c>
      <c r="AQ609" s="28"/>
      <c r="AR609" s="28"/>
      <c r="AS609" s="28"/>
      <c r="AT609" s="28"/>
      <c r="AU609" s="28">
        <v>20</v>
      </c>
      <c r="AV609" s="28"/>
      <c r="AW609" s="28"/>
      <c r="AX609" s="28"/>
      <c r="AY609" s="28"/>
      <c r="AZ609" s="26" t="s">
        <v>49</v>
      </c>
    </row>
    <row r="610" spans="1:52" ht="102" customHeight="1">
      <c r="A610" s="26" t="s">
        <v>94</v>
      </c>
      <c r="B610" s="1" t="s">
        <v>780</v>
      </c>
      <c r="C610" s="1" t="s">
        <v>826</v>
      </c>
      <c r="D610" s="1"/>
      <c r="E610" s="1" t="s">
        <v>95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7"/>
      <c r="W610" s="27"/>
      <c r="X610" s="27"/>
      <c r="Y610" s="27"/>
      <c r="Z610" s="26" t="s">
        <v>94</v>
      </c>
      <c r="AA610" s="28">
        <v>45</v>
      </c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>
        <v>45</v>
      </c>
      <c r="AQ610" s="28"/>
      <c r="AR610" s="28"/>
      <c r="AS610" s="28"/>
      <c r="AT610" s="28"/>
      <c r="AU610" s="28">
        <v>45</v>
      </c>
      <c r="AV610" s="28"/>
      <c r="AW610" s="28"/>
      <c r="AX610" s="28"/>
      <c r="AY610" s="28"/>
      <c r="AZ610" s="26" t="s">
        <v>94</v>
      </c>
    </row>
    <row r="611" spans="1:52" ht="68.25" customHeight="1">
      <c r="A611" s="26" t="s">
        <v>96</v>
      </c>
      <c r="B611" s="1" t="s">
        <v>780</v>
      </c>
      <c r="C611" s="1" t="s">
        <v>826</v>
      </c>
      <c r="D611" s="1"/>
      <c r="E611" s="1" t="s">
        <v>97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7"/>
      <c r="W611" s="27"/>
      <c r="X611" s="27"/>
      <c r="Y611" s="27"/>
      <c r="Z611" s="26" t="s">
        <v>96</v>
      </c>
      <c r="AA611" s="28">
        <v>10</v>
      </c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>
        <v>10</v>
      </c>
      <c r="AQ611" s="28"/>
      <c r="AR611" s="28"/>
      <c r="AS611" s="28"/>
      <c r="AT611" s="28"/>
      <c r="AU611" s="28">
        <v>10</v>
      </c>
      <c r="AV611" s="28"/>
      <c r="AW611" s="28"/>
      <c r="AX611" s="28"/>
      <c r="AY611" s="28"/>
      <c r="AZ611" s="26" t="s">
        <v>96</v>
      </c>
    </row>
    <row r="612" spans="1:52" ht="68.25" customHeight="1">
      <c r="A612" s="26" t="s">
        <v>49</v>
      </c>
      <c r="B612" s="1" t="s">
        <v>780</v>
      </c>
      <c r="C612" s="1" t="s">
        <v>826</v>
      </c>
      <c r="D612" s="1"/>
      <c r="E612" s="1" t="s">
        <v>97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 t="s">
        <v>50</v>
      </c>
      <c r="U612" s="1"/>
      <c r="V612" s="27"/>
      <c r="W612" s="27"/>
      <c r="X612" s="27"/>
      <c r="Y612" s="27"/>
      <c r="Z612" s="26" t="s">
        <v>49</v>
      </c>
      <c r="AA612" s="28">
        <v>10</v>
      </c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>
        <v>10</v>
      </c>
      <c r="AQ612" s="28"/>
      <c r="AR612" s="28"/>
      <c r="AS612" s="28"/>
      <c r="AT612" s="28"/>
      <c r="AU612" s="28">
        <v>10</v>
      </c>
      <c r="AV612" s="28"/>
      <c r="AW612" s="28"/>
      <c r="AX612" s="28"/>
      <c r="AY612" s="28"/>
      <c r="AZ612" s="26" t="s">
        <v>49</v>
      </c>
    </row>
    <row r="613" spans="1:52" ht="68.25" customHeight="1">
      <c r="A613" s="26" t="s">
        <v>98</v>
      </c>
      <c r="B613" s="1" t="s">
        <v>780</v>
      </c>
      <c r="C613" s="1" t="s">
        <v>826</v>
      </c>
      <c r="D613" s="1"/>
      <c r="E613" s="1" t="s">
        <v>99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7"/>
      <c r="W613" s="27"/>
      <c r="X613" s="27"/>
      <c r="Y613" s="27"/>
      <c r="Z613" s="26" t="s">
        <v>98</v>
      </c>
      <c r="AA613" s="28">
        <v>35</v>
      </c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>
        <v>35</v>
      </c>
      <c r="AQ613" s="28"/>
      <c r="AR613" s="28"/>
      <c r="AS613" s="28"/>
      <c r="AT613" s="28"/>
      <c r="AU613" s="28">
        <v>35</v>
      </c>
      <c r="AV613" s="28"/>
      <c r="AW613" s="28"/>
      <c r="AX613" s="28"/>
      <c r="AY613" s="28"/>
      <c r="AZ613" s="26" t="s">
        <v>98</v>
      </c>
    </row>
    <row r="614" spans="1:52" ht="68.25" customHeight="1">
      <c r="A614" s="26" t="s">
        <v>49</v>
      </c>
      <c r="B614" s="1" t="s">
        <v>780</v>
      </c>
      <c r="C614" s="1" t="s">
        <v>826</v>
      </c>
      <c r="D614" s="1"/>
      <c r="E614" s="1" t="s">
        <v>99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 t="s">
        <v>50</v>
      </c>
      <c r="U614" s="1"/>
      <c r="V614" s="27"/>
      <c r="W614" s="27"/>
      <c r="X614" s="27"/>
      <c r="Y614" s="27"/>
      <c r="Z614" s="26" t="s">
        <v>49</v>
      </c>
      <c r="AA614" s="28">
        <v>35</v>
      </c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>
        <v>35</v>
      </c>
      <c r="AQ614" s="28"/>
      <c r="AR614" s="28"/>
      <c r="AS614" s="28"/>
      <c r="AT614" s="28"/>
      <c r="AU614" s="28">
        <v>35</v>
      </c>
      <c r="AV614" s="28"/>
      <c r="AW614" s="28"/>
      <c r="AX614" s="28"/>
      <c r="AY614" s="28"/>
      <c r="AZ614" s="26" t="s">
        <v>49</v>
      </c>
    </row>
    <row r="615" spans="1:52" ht="16.5" customHeight="1">
      <c r="A615" s="26" t="s">
        <v>827</v>
      </c>
      <c r="B615" s="1" t="s">
        <v>780</v>
      </c>
      <c r="C615" s="1" t="s">
        <v>828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7"/>
      <c r="W615" s="27"/>
      <c r="X615" s="27"/>
      <c r="Y615" s="27"/>
      <c r="Z615" s="26" t="s">
        <v>827</v>
      </c>
      <c r="AA615" s="28">
        <v>1812.78</v>
      </c>
      <c r="AB615" s="28"/>
      <c r="AC615" s="28">
        <v>1359.59</v>
      </c>
      <c r="AD615" s="28">
        <v>453.2</v>
      </c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6" t="s">
        <v>827</v>
      </c>
    </row>
    <row r="616" spans="1:52" ht="68.25" customHeight="1">
      <c r="A616" s="26" t="s">
        <v>41</v>
      </c>
      <c r="B616" s="1" t="s">
        <v>780</v>
      </c>
      <c r="C616" s="1" t="s">
        <v>828</v>
      </c>
      <c r="D616" s="1"/>
      <c r="E616" s="1" t="s">
        <v>42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7"/>
      <c r="W616" s="27"/>
      <c r="X616" s="27"/>
      <c r="Y616" s="27"/>
      <c r="Z616" s="26" t="s">
        <v>41</v>
      </c>
      <c r="AA616" s="28">
        <v>1812.78</v>
      </c>
      <c r="AB616" s="28"/>
      <c r="AC616" s="28">
        <v>1359.59</v>
      </c>
      <c r="AD616" s="28">
        <v>453.2</v>
      </c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6" t="s">
        <v>41</v>
      </c>
    </row>
    <row r="617" spans="1:52" ht="51" customHeight="1">
      <c r="A617" s="26" t="s">
        <v>43</v>
      </c>
      <c r="B617" s="1" t="s">
        <v>780</v>
      </c>
      <c r="C617" s="1" t="s">
        <v>828</v>
      </c>
      <c r="D617" s="1"/>
      <c r="E617" s="1" t="s">
        <v>44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7"/>
      <c r="W617" s="27"/>
      <c r="X617" s="27"/>
      <c r="Y617" s="27"/>
      <c r="Z617" s="26" t="s">
        <v>43</v>
      </c>
      <c r="AA617" s="28">
        <v>1812.78</v>
      </c>
      <c r="AB617" s="28"/>
      <c r="AC617" s="28">
        <v>1359.59</v>
      </c>
      <c r="AD617" s="28">
        <v>453.2</v>
      </c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6" t="s">
        <v>43</v>
      </c>
    </row>
    <row r="618" spans="1:52" ht="102" customHeight="1">
      <c r="A618" s="26" t="s">
        <v>57</v>
      </c>
      <c r="B618" s="1" t="s">
        <v>780</v>
      </c>
      <c r="C618" s="1" t="s">
        <v>828</v>
      </c>
      <c r="D618" s="1"/>
      <c r="E618" s="1" t="s">
        <v>58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7"/>
      <c r="W618" s="27"/>
      <c r="X618" s="27"/>
      <c r="Y618" s="27"/>
      <c r="Z618" s="26" t="s">
        <v>57</v>
      </c>
      <c r="AA618" s="28">
        <v>1812.78</v>
      </c>
      <c r="AB618" s="28"/>
      <c r="AC618" s="28">
        <v>1359.59</v>
      </c>
      <c r="AD618" s="28">
        <v>453.2</v>
      </c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6" t="s">
        <v>57</v>
      </c>
    </row>
    <row r="619" spans="1:52" ht="85.5" customHeight="1">
      <c r="A619" s="26" t="s">
        <v>64</v>
      </c>
      <c r="B619" s="1" t="s">
        <v>780</v>
      </c>
      <c r="C619" s="1" t="s">
        <v>828</v>
      </c>
      <c r="D619" s="1"/>
      <c r="E619" s="1" t="s">
        <v>65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7"/>
      <c r="W619" s="27"/>
      <c r="X619" s="27"/>
      <c r="Y619" s="27"/>
      <c r="Z619" s="26" t="s">
        <v>64</v>
      </c>
      <c r="AA619" s="28">
        <v>1812.78</v>
      </c>
      <c r="AB619" s="28"/>
      <c r="AC619" s="28">
        <v>1359.59</v>
      </c>
      <c r="AD619" s="28">
        <v>453.2</v>
      </c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6" t="s">
        <v>64</v>
      </c>
    </row>
    <row r="620" spans="1:52" ht="68.25" customHeight="1">
      <c r="A620" s="26" t="s">
        <v>49</v>
      </c>
      <c r="B620" s="1" t="s">
        <v>780</v>
      </c>
      <c r="C620" s="1" t="s">
        <v>828</v>
      </c>
      <c r="D620" s="1"/>
      <c r="E620" s="1" t="s">
        <v>65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 t="s">
        <v>50</v>
      </c>
      <c r="U620" s="1"/>
      <c r="V620" s="27"/>
      <c r="W620" s="27"/>
      <c r="X620" s="27"/>
      <c r="Y620" s="27"/>
      <c r="Z620" s="26" t="s">
        <v>49</v>
      </c>
      <c r="AA620" s="28">
        <v>1812.78</v>
      </c>
      <c r="AB620" s="28"/>
      <c r="AC620" s="28">
        <v>1359.59</v>
      </c>
      <c r="AD620" s="28">
        <v>453.2</v>
      </c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6" t="s">
        <v>49</v>
      </c>
    </row>
    <row r="621" spans="1:52" ht="68.25" customHeight="1">
      <c r="A621" s="23" t="s">
        <v>829</v>
      </c>
      <c r="B621" s="3" t="s">
        <v>830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4"/>
      <c r="W621" s="24"/>
      <c r="X621" s="24"/>
      <c r="Y621" s="24"/>
      <c r="Z621" s="23" t="s">
        <v>829</v>
      </c>
      <c r="AA621" s="25">
        <v>378573.44</v>
      </c>
      <c r="AB621" s="25">
        <v>7027.5</v>
      </c>
      <c r="AC621" s="25">
        <v>252790.2</v>
      </c>
      <c r="AD621" s="25">
        <v>6550.44</v>
      </c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>
        <v>343940.37</v>
      </c>
      <c r="AQ621" s="25">
        <v>12128.1</v>
      </c>
      <c r="AR621" s="25">
        <v>237561.85</v>
      </c>
      <c r="AS621" s="25">
        <v>528.6</v>
      </c>
      <c r="AT621" s="25"/>
      <c r="AU621" s="25">
        <v>348259.03</v>
      </c>
      <c r="AV621" s="25">
        <v>12128.1</v>
      </c>
      <c r="AW621" s="25">
        <v>240399.15</v>
      </c>
      <c r="AX621" s="25">
        <v>528.6</v>
      </c>
      <c r="AY621" s="25"/>
      <c r="AZ621" s="23" t="s">
        <v>829</v>
      </c>
    </row>
    <row r="622" spans="1:52" ht="16.5" customHeight="1">
      <c r="A622" s="26" t="s">
        <v>731</v>
      </c>
      <c r="B622" s="1" t="s">
        <v>830</v>
      </c>
      <c r="C622" s="1" t="s">
        <v>732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7"/>
      <c r="W622" s="27"/>
      <c r="X622" s="27"/>
      <c r="Y622" s="27"/>
      <c r="Z622" s="26" t="s">
        <v>731</v>
      </c>
      <c r="AA622" s="28">
        <v>238</v>
      </c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>
        <v>240</v>
      </c>
      <c r="AQ622" s="28"/>
      <c r="AR622" s="28"/>
      <c r="AS622" s="28"/>
      <c r="AT622" s="28"/>
      <c r="AU622" s="28">
        <v>242</v>
      </c>
      <c r="AV622" s="28"/>
      <c r="AW622" s="28"/>
      <c r="AX622" s="28"/>
      <c r="AY622" s="28"/>
      <c r="AZ622" s="26" t="s">
        <v>731</v>
      </c>
    </row>
    <row r="623" spans="1:52" ht="33.75" customHeight="1">
      <c r="A623" s="26" t="s">
        <v>753</v>
      </c>
      <c r="B623" s="1" t="s">
        <v>830</v>
      </c>
      <c r="C623" s="1" t="s">
        <v>754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7"/>
      <c r="W623" s="27"/>
      <c r="X623" s="27"/>
      <c r="Y623" s="27"/>
      <c r="Z623" s="26" t="s">
        <v>753</v>
      </c>
      <c r="AA623" s="28">
        <v>238</v>
      </c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>
        <v>240</v>
      </c>
      <c r="AQ623" s="28"/>
      <c r="AR623" s="28"/>
      <c r="AS623" s="28"/>
      <c r="AT623" s="28"/>
      <c r="AU623" s="28">
        <v>242</v>
      </c>
      <c r="AV623" s="28"/>
      <c r="AW623" s="28"/>
      <c r="AX623" s="28"/>
      <c r="AY623" s="28"/>
      <c r="AZ623" s="26" t="s">
        <v>753</v>
      </c>
    </row>
    <row r="624" spans="1:52" ht="85.5" customHeight="1">
      <c r="A624" s="26" t="s">
        <v>390</v>
      </c>
      <c r="B624" s="1" t="s">
        <v>830</v>
      </c>
      <c r="C624" s="1" t="s">
        <v>754</v>
      </c>
      <c r="D624" s="1"/>
      <c r="E624" s="1" t="s">
        <v>391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7"/>
      <c r="W624" s="27"/>
      <c r="X624" s="27"/>
      <c r="Y624" s="27"/>
      <c r="Z624" s="26" t="s">
        <v>390</v>
      </c>
      <c r="AA624" s="28">
        <v>238</v>
      </c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>
        <v>240</v>
      </c>
      <c r="AQ624" s="28"/>
      <c r="AR624" s="28"/>
      <c r="AS624" s="28"/>
      <c r="AT624" s="28"/>
      <c r="AU624" s="28">
        <v>242</v>
      </c>
      <c r="AV624" s="28"/>
      <c r="AW624" s="28"/>
      <c r="AX624" s="28"/>
      <c r="AY624" s="28"/>
      <c r="AZ624" s="26" t="s">
        <v>390</v>
      </c>
    </row>
    <row r="625" spans="1:52" ht="51" customHeight="1">
      <c r="A625" s="26" t="s">
        <v>392</v>
      </c>
      <c r="B625" s="1" t="s">
        <v>830</v>
      </c>
      <c r="C625" s="1" t="s">
        <v>754</v>
      </c>
      <c r="D625" s="1"/>
      <c r="E625" s="1" t="s">
        <v>393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7"/>
      <c r="W625" s="27"/>
      <c r="X625" s="27"/>
      <c r="Y625" s="27"/>
      <c r="Z625" s="26" t="s">
        <v>392</v>
      </c>
      <c r="AA625" s="28">
        <v>238</v>
      </c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>
        <v>240</v>
      </c>
      <c r="AQ625" s="28"/>
      <c r="AR625" s="28"/>
      <c r="AS625" s="28"/>
      <c r="AT625" s="28"/>
      <c r="AU625" s="28">
        <v>242</v>
      </c>
      <c r="AV625" s="28"/>
      <c r="AW625" s="28"/>
      <c r="AX625" s="28"/>
      <c r="AY625" s="28"/>
      <c r="AZ625" s="26" t="s">
        <v>392</v>
      </c>
    </row>
    <row r="626" spans="1:52" ht="68.25" customHeight="1">
      <c r="A626" s="26" t="s">
        <v>408</v>
      </c>
      <c r="B626" s="1" t="s">
        <v>830</v>
      </c>
      <c r="C626" s="1" t="s">
        <v>754</v>
      </c>
      <c r="D626" s="1"/>
      <c r="E626" s="1" t="s">
        <v>409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7"/>
      <c r="W626" s="27"/>
      <c r="X626" s="27"/>
      <c r="Y626" s="27"/>
      <c r="Z626" s="26" t="s">
        <v>408</v>
      </c>
      <c r="AA626" s="28">
        <v>238</v>
      </c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>
        <v>240</v>
      </c>
      <c r="AQ626" s="28"/>
      <c r="AR626" s="28"/>
      <c r="AS626" s="28"/>
      <c r="AT626" s="28"/>
      <c r="AU626" s="28">
        <v>242</v>
      </c>
      <c r="AV626" s="28"/>
      <c r="AW626" s="28"/>
      <c r="AX626" s="28"/>
      <c r="AY626" s="28"/>
      <c r="AZ626" s="26" t="s">
        <v>408</v>
      </c>
    </row>
    <row r="627" spans="1:52" ht="85.5" customHeight="1">
      <c r="A627" s="26" t="s">
        <v>410</v>
      </c>
      <c r="B627" s="1" t="s">
        <v>830</v>
      </c>
      <c r="C627" s="1" t="s">
        <v>754</v>
      </c>
      <c r="D627" s="1"/>
      <c r="E627" s="1" t="s">
        <v>411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7"/>
      <c r="W627" s="27"/>
      <c r="X627" s="27"/>
      <c r="Y627" s="27"/>
      <c r="Z627" s="26" t="s">
        <v>410</v>
      </c>
      <c r="AA627" s="28">
        <v>238</v>
      </c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>
        <v>240</v>
      </c>
      <c r="AQ627" s="28"/>
      <c r="AR627" s="28"/>
      <c r="AS627" s="28"/>
      <c r="AT627" s="28"/>
      <c r="AU627" s="28">
        <v>242</v>
      </c>
      <c r="AV627" s="28"/>
      <c r="AW627" s="28"/>
      <c r="AX627" s="28"/>
      <c r="AY627" s="28"/>
      <c r="AZ627" s="26" t="s">
        <v>410</v>
      </c>
    </row>
    <row r="628" spans="1:52" ht="68.25" customHeight="1">
      <c r="A628" s="26" t="s">
        <v>49</v>
      </c>
      <c r="B628" s="1" t="s">
        <v>830</v>
      </c>
      <c r="C628" s="1" t="s">
        <v>754</v>
      </c>
      <c r="D628" s="1"/>
      <c r="E628" s="1" t="s">
        <v>411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 t="s">
        <v>50</v>
      </c>
      <c r="U628" s="1"/>
      <c r="V628" s="27"/>
      <c r="W628" s="27"/>
      <c r="X628" s="27"/>
      <c r="Y628" s="27"/>
      <c r="Z628" s="26" t="s">
        <v>49</v>
      </c>
      <c r="AA628" s="28">
        <v>238</v>
      </c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>
        <v>240</v>
      </c>
      <c r="AQ628" s="28"/>
      <c r="AR628" s="28"/>
      <c r="AS628" s="28"/>
      <c r="AT628" s="28"/>
      <c r="AU628" s="28">
        <v>242</v>
      </c>
      <c r="AV628" s="28"/>
      <c r="AW628" s="28"/>
      <c r="AX628" s="28"/>
      <c r="AY628" s="28"/>
      <c r="AZ628" s="26" t="s">
        <v>49</v>
      </c>
    </row>
    <row r="629" spans="1:52" ht="16.5" customHeight="1">
      <c r="A629" s="26" t="s">
        <v>807</v>
      </c>
      <c r="B629" s="1" t="s">
        <v>830</v>
      </c>
      <c r="C629" s="1" t="s">
        <v>808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7"/>
      <c r="W629" s="27"/>
      <c r="X629" s="27"/>
      <c r="Y629" s="27"/>
      <c r="Z629" s="26" t="s">
        <v>807</v>
      </c>
      <c r="AA629" s="28">
        <v>30</v>
      </c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>
        <v>30</v>
      </c>
      <c r="AQ629" s="28"/>
      <c r="AR629" s="28"/>
      <c r="AS629" s="28"/>
      <c r="AT629" s="28"/>
      <c r="AU629" s="28">
        <v>30</v>
      </c>
      <c r="AV629" s="28"/>
      <c r="AW629" s="28"/>
      <c r="AX629" s="28"/>
      <c r="AY629" s="28"/>
      <c r="AZ629" s="26" t="s">
        <v>807</v>
      </c>
    </row>
    <row r="630" spans="1:52" ht="51" customHeight="1">
      <c r="A630" s="26" t="s">
        <v>809</v>
      </c>
      <c r="B630" s="1" t="s">
        <v>830</v>
      </c>
      <c r="C630" s="1" t="s">
        <v>810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7"/>
      <c r="W630" s="27"/>
      <c r="X630" s="27"/>
      <c r="Y630" s="27"/>
      <c r="Z630" s="26" t="s">
        <v>809</v>
      </c>
      <c r="AA630" s="28">
        <v>30</v>
      </c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>
        <v>30</v>
      </c>
      <c r="AQ630" s="28"/>
      <c r="AR630" s="28"/>
      <c r="AS630" s="28"/>
      <c r="AT630" s="28"/>
      <c r="AU630" s="28">
        <v>30</v>
      </c>
      <c r="AV630" s="28"/>
      <c r="AW630" s="28"/>
      <c r="AX630" s="28"/>
      <c r="AY630" s="28"/>
      <c r="AZ630" s="26" t="s">
        <v>809</v>
      </c>
    </row>
    <row r="631" spans="1:52" ht="68.25" customHeight="1">
      <c r="A631" s="26" t="s">
        <v>330</v>
      </c>
      <c r="B631" s="1" t="s">
        <v>830</v>
      </c>
      <c r="C631" s="1" t="s">
        <v>810</v>
      </c>
      <c r="D631" s="1"/>
      <c r="E631" s="1" t="s">
        <v>331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7"/>
      <c r="W631" s="27"/>
      <c r="X631" s="27"/>
      <c r="Y631" s="27"/>
      <c r="Z631" s="26" t="s">
        <v>330</v>
      </c>
      <c r="AA631" s="28">
        <v>30</v>
      </c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>
        <v>30</v>
      </c>
      <c r="AQ631" s="28"/>
      <c r="AR631" s="28"/>
      <c r="AS631" s="28"/>
      <c r="AT631" s="28"/>
      <c r="AU631" s="28">
        <v>30</v>
      </c>
      <c r="AV631" s="28"/>
      <c r="AW631" s="28"/>
      <c r="AX631" s="28"/>
      <c r="AY631" s="28"/>
      <c r="AZ631" s="26" t="s">
        <v>330</v>
      </c>
    </row>
    <row r="632" spans="1:52" ht="33.75" customHeight="1">
      <c r="A632" s="26" t="s">
        <v>371</v>
      </c>
      <c r="B632" s="1" t="s">
        <v>830</v>
      </c>
      <c r="C632" s="1" t="s">
        <v>810</v>
      </c>
      <c r="D632" s="1"/>
      <c r="E632" s="1" t="s">
        <v>372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7"/>
      <c r="W632" s="27"/>
      <c r="X632" s="27"/>
      <c r="Y632" s="27"/>
      <c r="Z632" s="26" t="s">
        <v>371</v>
      </c>
      <c r="AA632" s="28">
        <v>30</v>
      </c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>
        <v>30</v>
      </c>
      <c r="AQ632" s="28"/>
      <c r="AR632" s="28"/>
      <c r="AS632" s="28"/>
      <c r="AT632" s="28"/>
      <c r="AU632" s="28">
        <v>30</v>
      </c>
      <c r="AV632" s="28"/>
      <c r="AW632" s="28"/>
      <c r="AX632" s="28"/>
      <c r="AY632" s="28"/>
      <c r="AZ632" s="26" t="s">
        <v>371</v>
      </c>
    </row>
    <row r="633" spans="1:52" ht="51" customHeight="1">
      <c r="A633" s="26" t="s">
        <v>377</v>
      </c>
      <c r="B633" s="1" t="s">
        <v>830</v>
      </c>
      <c r="C633" s="1" t="s">
        <v>810</v>
      </c>
      <c r="D633" s="1"/>
      <c r="E633" s="1" t="s">
        <v>378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7"/>
      <c r="W633" s="27"/>
      <c r="X633" s="27"/>
      <c r="Y633" s="27"/>
      <c r="Z633" s="26" t="s">
        <v>377</v>
      </c>
      <c r="AA633" s="28">
        <v>30</v>
      </c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>
        <v>30</v>
      </c>
      <c r="AQ633" s="28"/>
      <c r="AR633" s="28"/>
      <c r="AS633" s="28"/>
      <c r="AT633" s="28"/>
      <c r="AU633" s="28">
        <v>30</v>
      </c>
      <c r="AV633" s="28"/>
      <c r="AW633" s="28"/>
      <c r="AX633" s="28"/>
      <c r="AY633" s="28"/>
      <c r="AZ633" s="26" t="s">
        <v>377</v>
      </c>
    </row>
    <row r="634" spans="1:52" ht="33.75" customHeight="1">
      <c r="A634" s="26" t="s">
        <v>379</v>
      </c>
      <c r="B634" s="1" t="s">
        <v>830</v>
      </c>
      <c r="C634" s="1" t="s">
        <v>810</v>
      </c>
      <c r="D634" s="1"/>
      <c r="E634" s="1" t="s">
        <v>380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7"/>
      <c r="W634" s="27"/>
      <c r="X634" s="27"/>
      <c r="Y634" s="27"/>
      <c r="Z634" s="26" t="s">
        <v>379</v>
      </c>
      <c r="AA634" s="28">
        <v>3</v>
      </c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>
        <v>3</v>
      </c>
      <c r="AQ634" s="28"/>
      <c r="AR634" s="28"/>
      <c r="AS634" s="28"/>
      <c r="AT634" s="28"/>
      <c r="AU634" s="28">
        <v>3</v>
      </c>
      <c r="AV634" s="28"/>
      <c r="AW634" s="28"/>
      <c r="AX634" s="28"/>
      <c r="AY634" s="28"/>
      <c r="AZ634" s="26" t="s">
        <v>379</v>
      </c>
    </row>
    <row r="635" spans="1:52" ht="68.25" customHeight="1">
      <c r="A635" s="26" t="s">
        <v>49</v>
      </c>
      <c r="B635" s="1" t="s">
        <v>830</v>
      </c>
      <c r="C635" s="1" t="s">
        <v>810</v>
      </c>
      <c r="D635" s="1"/>
      <c r="E635" s="1" t="s">
        <v>380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 t="s">
        <v>50</v>
      </c>
      <c r="U635" s="1"/>
      <c r="V635" s="27"/>
      <c r="W635" s="27"/>
      <c r="X635" s="27"/>
      <c r="Y635" s="27"/>
      <c r="Z635" s="26" t="s">
        <v>49</v>
      </c>
      <c r="AA635" s="28">
        <v>3</v>
      </c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>
        <v>3</v>
      </c>
      <c r="AQ635" s="28"/>
      <c r="AR635" s="28"/>
      <c r="AS635" s="28"/>
      <c r="AT635" s="28"/>
      <c r="AU635" s="28">
        <v>3</v>
      </c>
      <c r="AV635" s="28"/>
      <c r="AW635" s="28"/>
      <c r="AX635" s="28"/>
      <c r="AY635" s="28"/>
      <c r="AZ635" s="26" t="s">
        <v>49</v>
      </c>
    </row>
    <row r="636" spans="1:52" ht="102" customHeight="1">
      <c r="A636" s="26" t="s">
        <v>381</v>
      </c>
      <c r="B636" s="1" t="s">
        <v>830</v>
      </c>
      <c r="C636" s="1" t="s">
        <v>810</v>
      </c>
      <c r="D636" s="1"/>
      <c r="E636" s="1" t="s">
        <v>382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7"/>
      <c r="W636" s="27"/>
      <c r="X636" s="27"/>
      <c r="Y636" s="27"/>
      <c r="Z636" s="26" t="s">
        <v>381</v>
      </c>
      <c r="AA636" s="28">
        <v>22</v>
      </c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>
        <v>22</v>
      </c>
      <c r="AQ636" s="28"/>
      <c r="AR636" s="28"/>
      <c r="AS636" s="28"/>
      <c r="AT636" s="28"/>
      <c r="AU636" s="28">
        <v>22</v>
      </c>
      <c r="AV636" s="28"/>
      <c r="AW636" s="28"/>
      <c r="AX636" s="28"/>
      <c r="AY636" s="28"/>
      <c r="AZ636" s="26" t="s">
        <v>381</v>
      </c>
    </row>
    <row r="637" spans="1:52" ht="68.25" customHeight="1">
      <c r="A637" s="26" t="s">
        <v>49</v>
      </c>
      <c r="B637" s="1" t="s">
        <v>830</v>
      </c>
      <c r="C637" s="1" t="s">
        <v>810</v>
      </c>
      <c r="D637" s="1"/>
      <c r="E637" s="1" t="s">
        <v>382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 t="s">
        <v>50</v>
      </c>
      <c r="U637" s="1"/>
      <c r="V637" s="27"/>
      <c r="W637" s="27"/>
      <c r="X637" s="27"/>
      <c r="Y637" s="27"/>
      <c r="Z637" s="26" t="s">
        <v>49</v>
      </c>
      <c r="AA637" s="28">
        <v>22</v>
      </c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>
        <v>22</v>
      </c>
      <c r="AQ637" s="28"/>
      <c r="AR637" s="28"/>
      <c r="AS637" s="28"/>
      <c r="AT637" s="28"/>
      <c r="AU637" s="28">
        <v>22</v>
      </c>
      <c r="AV637" s="28"/>
      <c r="AW637" s="28"/>
      <c r="AX637" s="28"/>
      <c r="AY637" s="28"/>
      <c r="AZ637" s="26" t="s">
        <v>49</v>
      </c>
    </row>
    <row r="638" spans="1:52" ht="51" customHeight="1">
      <c r="A638" s="26" t="s">
        <v>383</v>
      </c>
      <c r="B638" s="1" t="s">
        <v>830</v>
      </c>
      <c r="C638" s="1" t="s">
        <v>810</v>
      </c>
      <c r="D638" s="1"/>
      <c r="E638" s="1" t="s">
        <v>384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7"/>
      <c r="W638" s="27"/>
      <c r="X638" s="27"/>
      <c r="Y638" s="27"/>
      <c r="Z638" s="26" t="s">
        <v>383</v>
      </c>
      <c r="AA638" s="28">
        <v>5</v>
      </c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>
        <v>5</v>
      </c>
      <c r="AQ638" s="28"/>
      <c r="AR638" s="28"/>
      <c r="AS638" s="28"/>
      <c r="AT638" s="28"/>
      <c r="AU638" s="28">
        <v>5</v>
      </c>
      <c r="AV638" s="28"/>
      <c r="AW638" s="28"/>
      <c r="AX638" s="28"/>
      <c r="AY638" s="28"/>
      <c r="AZ638" s="26" t="s">
        <v>383</v>
      </c>
    </row>
    <row r="639" spans="1:52" ht="68.25" customHeight="1">
      <c r="A639" s="26" t="s">
        <v>49</v>
      </c>
      <c r="B639" s="1" t="s">
        <v>830</v>
      </c>
      <c r="C639" s="1" t="s">
        <v>810</v>
      </c>
      <c r="D639" s="1"/>
      <c r="E639" s="1" t="s">
        <v>384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 t="s">
        <v>50</v>
      </c>
      <c r="U639" s="1"/>
      <c r="V639" s="27"/>
      <c r="W639" s="27"/>
      <c r="X639" s="27"/>
      <c r="Y639" s="27"/>
      <c r="Z639" s="26" t="s">
        <v>49</v>
      </c>
      <c r="AA639" s="28">
        <v>5</v>
      </c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>
        <v>5</v>
      </c>
      <c r="AQ639" s="28"/>
      <c r="AR639" s="28"/>
      <c r="AS639" s="28"/>
      <c r="AT639" s="28"/>
      <c r="AU639" s="28">
        <v>5</v>
      </c>
      <c r="AV639" s="28"/>
      <c r="AW639" s="28"/>
      <c r="AX639" s="28"/>
      <c r="AY639" s="28"/>
      <c r="AZ639" s="26" t="s">
        <v>49</v>
      </c>
    </row>
    <row r="640" spans="1:52" ht="16.5" customHeight="1">
      <c r="A640" s="26" t="s">
        <v>771</v>
      </c>
      <c r="B640" s="1" t="s">
        <v>830</v>
      </c>
      <c r="C640" s="1" t="s">
        <v>772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7"/>
      <c r="W640" s="27"/>
      <c r="X640" s="27"/>
      <c r="Y640" s="27"/>
      <c r="Z640" s="26" t="s">
        <v>771</v>
      </c>
      <c r="AA640" s="28">
        <v>345910.1</v>
      </c>
      <c r="AB640" s="28">
        <v>7027.5</v>
      </c>
      <c r="AC640" s="28">
        <v>222130.81</v>
      </c>
      <c r="AD640" s="28">
        <v>4814.49</v>
      </c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>
        <v>320376.27</v>
      </c>
      <c r="AQ640" s="28">
        <v>12128.1</v>
      </c>
      <c r="AR640" s="28">
        <v>214340.25</v>
      </c>
      <c r="AS640" s="28">
        <v>456.1</v>
      </c>
      <c r="AT640" s="28"/>
      <c r="AU640" s="28">
        <v>324821.93</v>
      </c>
      <c r="AV640" s="28">
        <v>12128.1</v>
      </c>
      <c r="AW640" s="28">
        <v>217306.55</v>
      </c>
      <c r="AX640" s="28">
        <v>456.1</v>
      </c>
      <c r="AY640" s="28"/>
      <c r="AZ640" s="26" t="s">
        <v>771</v>
      </c>
    </row>
    <row r="641" spans="1:52" ht="16.5" customHeight="1">
      <c r="A641" s="26" t="s">
        <v>831</v>
      </c>
      <c r="B641" s="1" t="s">
        <v>830</v>
      </c>
      <c r="C641" s="1" t="s">
        <v>832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7"/>
      <c r="W641" s="27"/>
      <c r="X641" s="27"/>
      <c r="Y641" s="27"/>
      <c r="Z641" s="26" t="s">
        <v>831</v>
      </c>
      <c r="AA641" s="28">
        <v>108963.25</v>
      </c>
      <c r="AB641" s="28"/>
      <c r="AC641" s="28">
        <v>69613.25</v>
      </c>
      <c r="AD641" s="28">
        <v>941.81</v>
      </c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>
        <v>103377.5</v>
      </c>
      <c r="AQ641" s="28"/>
      <c r="AR641" s="28">
        <v>67066.25</v>
      </c>
      <c r="AS641" s="28"/>
      <c r="AT641" s="28"/>
      <c r="AU641" s="28">
        <v>103861.5</v>
      </c>
      <c r="AV641" s="28"/>
      <c r="AW641" s="28">
        <v>66546.25</v>
      </c>
      <c r="AX641" s="28"/>
      <c r="AY641" s="28"/>
      <c r="AZ641" s="26" t="s">
        <v>831</v>
      </c>
    </row>
    <row r="642" spans="1:52" ht="33.75" customHeight="1">
      <c r="A642" s="26" t="s">
        <v>100</v>
      </c>
      <c r="B642" s="1" t="s">
        <v>830</v>
      </c>
      <c r="C642" s="1" t="s">
        <v>832</v>
      </c>
      <c r="D642" s="1"/>
      <c r="E642" s="1" t="s">
        <v>101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7"/>
      <c r="W642" s="27"/>
      <c r="X642" s="27"/>
      <c r="Y642" s="27"/>
      <c r="Z642" s="26" t="s">
        <v>100</v>
      </c>
      <c r="AA642" s="28">
        <v>108963.25</v>
      </c>
      <c r="AB642" s="28"/>
      <c r="AC642" s="28">
        <v>69613.25</v>
      </c>
      <c r="AD642" s="28">
        <v>941.81</v>
      </c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>
        <v>103377.5</v>
      </c>
      <c r="AQ642" s="28"/>
      <c r="AR642" s="28">
        <v>67066.25</v>
      </c>
      <c r="AS642" s="28"/>
      <c r="AT642" s="28"/>
      <c r="AU642" s="28">
        <v>103861.5</v>
      </c>
      <c r="AV642" s="28"/>
      <c r="AW642" s="28">
        <v>66546.25</v>
      </c>
      <c r="AX642" s="28"/>
      <c r="AY642" s="28"/>
      <c r="AZ642" s="26" t="s">
        <v>100</v>
      </c>
    </row>
    <row r="643" spans="1:52" ht="33.75" customHeight="1">
      <c r="A643" s="26" t="s">
        <v>102</v>
      </c>
      <c r="B643" s="1" t="s">
        <v>830</v>
      </c>
      <c r="C643" s="1" t="s">
        <v>832</v>
      </c>
      <c r="D643" s="1"/>
      <c r="E643" s="1" t="s">
        <v>103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7"/>
      <c r="W643" s="27"/>
      <c r="X643" s="27"/>
      <c r="Y643" s="27"/>
      <c r="Z643" s="26" t="s">
        <v>102</v>
      </c>
      <c r="AA643" s="28">
        <v>108963.25</v>
      </c>
      <c r="AB643" s="28"/>
      <c r="AC643" s="28">
        <v>69613.25</v>
      </c>
      <c r="AD643" s="28">
        <v>941.81</v>
      </c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>
        <v>103377.5</v>
      </c>
      <c r="AQ643" s="28"/>
      <c r="AR643" s="28">
        <v>67066.25</v>
      </c>
      <c r="AS643" s="28"/>
      <c r="AT643" s="28"/>
      <c r="AU643" s="28">
        <v>103861.5</v>
      </c>
      <c r="AV643" s="28"/>
      <c r="AW643" s="28">
        <v>66546.25</v>
      </c>
      <c r="AX643" s="28"/>
      <c r="AY643" s="28"/>
      <c r="AZ643" s="26" t="s">
        <v>102</v>
      </c>
    </row>
    <row r="644" spans="1:52" ht="85.5" customHeight="1">
      <c r="A644" s="26" t="s">
        <v>104</v>
      </c>
      <c r="B644" s="1" t="s">
        <v>830</v>
      </c>
      <c r="C644" s="1" t="s">
        <v>832</v>
      </c>
      <c r="D644" s="1"/>
      <c r="E644" s="1" t="s">
        <v>105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7"/>
      <c r="W644" s="27"/>
      <c r="X644" s="27"/>
      <c r="Y644" s="27"/>
      <c r="Z644" s="26" t="s">
        <v>104</v>
      </c>
      <c r="AA644" s="28">
        <v>32051.98</v>
      </c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>
        <v>31416.1</v>
      </c>
      <c r="AQ644" s="28"/>
      <c r="AR644" s="28"/>
      <c r="AS644" s="28"/>
      <c r="AT644" s="28"/>
      <c r="AU644" s="28">
        <v>32420.1</v>
      </c>
      <c r="AV644" s="28"/>
      <c r="AW644" s="28"/>
      <c r="AX644" s="28"/>
      <c r="AY644" s="28"/>
      <c r="AZ644" s="26" t="s">
        <v>104</v>
      </c>
    </row>
    <row r="645" spans="1:52" ht="68.25" customHeight="1">
      <c r="A645" s="26" t="s">
        <v>47</v>
      </c>
      <c r="B645" s="1" t="s">
        <v>830</v>
      </c>
      <c r="C645" s="1" t="s">
        <v>832</v>
      </c>
      <c r="D645" s="1"/>
      <c r="E645" s="1" t="s">
        <v>106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7"/>
      <c r="W645" s="27"/>
      <c r="X645" s="27"/>
      <c r="Y645" s="27"/>
      <c r="Z645" s="26" t="s">
        <v>47</v>
      </c>
      <c r="AA645" s="28">
        <v>32051.98</v>
      </c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>
        <v>31416.1</v>
      </c>
      <c r="AQ645" s="28"/>
      <c r="AR645" s="28"/>
      <c r="AS645" s="28"/>
      <c r="AT645" s="28"/>
      <c r="AU645" s="28">
        <v>32420.1</v>
      </c>
      <c r="AV645" s="28"/>
      <c r="AW645" s="28"/>
      <c r="AX645" s="28"/>
      <c r="AY645" s="28"/>
      <c r="AZ645" s="26" t="s">
        <v>47</v>
      </c>
    </row>
    <row r="646" spans="1:52" ht="68.25" customHeight="1">
      <c r="A646" s="26" t="s">
        <v>49</v>
      </c>
      <c r="B646" s="1" t="s">
        <v>830</v>
      </c>
      <c r="C646" s="1" t="s">
        <v>832</v>
      </c>
      <c r="D646" s="1"/>
      <c r="E646" s="1" t="s">
        <v>106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 t="s">
        <v>50</v>
      </c>
      <c r="U646" s="1"/>
      <c r="V646" s="27"/>
      <c r="W646" s="27"/>
      <c r="X646" s="27"/>
      <c r="Y646" s="27"/>
      <c r="Z646" s="26" t="s">
        <v>49</v>
      </c>
      <c r="AA646" s="28">
        <v>32051.98</v>
      </c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>
        <v>31193.12</v>
      </c>
      <c r="AQ646" s="28"/>
      <c r="AR646" s="28"/>
      <c r="AS646" s="28"/>
      <c r="AT646" s="28"/>
      <c r="AU646" s="28">
        <v>31843.12</v>
      </c>
      <c r="AV646" s="28"/>
      <c r="AW646" s="28"/>
      <c r="AX646" s="28"/>
      <c r="AY646" s="28"/>
      <c r="AZ646" s="26" t="s">
        <v>49</v>
      </c>
    </row>
    <row r="647" spans="1:52" ht="33.75" customHeight="1">
      <c r="A647" s="26" t="s">
        <v>107</v>
      </c>
      <c r="B647" s="1" t="s">
        <v>830</v>
      </c>
      <c r="C647" s="1" t="s">
        <v>832</v>
      </c>
      <c r="D647" s="1"/>
      <c r="E647" s="1" t="s">
        <v>106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 t="s">
        <v>108</v>
      </c>
      <c r="U647" s="1"/>
      <c r="V647" s="27"/>
      <c r="W647" s="27"/>
      <c r="X647" s="27"/>
      <c r="Y647" s="27"/>
      <c r="Z647" s="26" t="s">
        <v>107</v>
      </c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>
        <v>222.98</v>
      </c>
      <c r="AQ647" s="28"/>
      <c r="AR647" s="28"/>
      <c r="AS647" s="28"/>
      <c r="AT647" s="28"/>
      <c r="AU647" s="28">
        <v>576.98</v>
      </c>
      <c r="AV647" s="28"/>
      <c r="AW647" s="28"/>
      <c r="AX647" s="28"/>
      <c r="AY647" s="28"/>
      <c r="AZ647" s="26" t="s">
        <v>107</v>
      </c>
    </row>
    <row r="648" spans="1:52" ht="85.5" customHeight="1">
      <c r="A648" s="26" t="s">
        <v>109</v>
      </c>
      <c r="B648" s="1" t="s">
        <v>830</v>
      </c>
      <c r="C648" s="1" t="s">
        <v>832</v>
      </c>
      <c r="D648" s="1"/>
      <c r="E648" s="1" t="s">
        <v>110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7"/>
      <c r="W648" s="27"/>
      <c r="X648" s="27"/>
      <c r="Y648" s="27"/>
      <c r="Z648" s="26" t="s">
        <v>109</v>
      </c>
      <c r="AA648" s="28">
        <v>2797.24</v>
      </c>
      <c r="AB648" s="28"/>
      <c r="AC648" s="28">
        <v>1395.43</v>
      </c>
      <c r="AD648" s="28">
        <v>941.81</v>
      </c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6" t="s">
        <v>109</v>
      </c>
    </row>
    <row r="649" spans="1:52" ht="68.25" customHeight="1">
      <c r="A649" s="26" t="s">
        <v>111</v>
      </c>
      <c r="B649" s="1" t="s">
        <v>830</v>
      </c>
      <c r="C649" s="1" t="s">
        <v>832</v>
      </c>
      <c r="D649" s="1"/>
      <c r="E649" s="1" t="s">
        <v>112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7"/>
      <c r="W649" s="27"/>
      <c r="X649" s="27"/>
      <c r="Y649" s="27"/>
      <c r="Z649" s="26" t="s">
        <v>111</v>
      </c>
      <c r="AA649" s="28">
        <v>260</v>
      </c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6" t="s">
        <v>111</v>
      </c>
    </row>
    <row r="650" spans="1:52" ht="68.25" customHeight="1">
      <c r="A650" s="26" t="s">
        <v>49</v>
      </c>
      <c r="B650" s="1" t="s">
        <v>830</v>
      </c>
      <c r="C650" s="1" t="s">
        <v>832</v>
      </c>
      <c r="D650" s="1"/>
      <c r="E650" s="1" t="s">
        <v>112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 t="s">
        <v>50</v>
      </c>
      <c r="U650" s="1"/>
      <c r="V650" s="27"/>
      <c r="W650" s="27"/>
      <c r="X650" s="27"/>
      <c r="Y650" s="27"/>
      <c r="Z650" s="26" t="s">
        <v>49</v>
      </c>
      <c r="AA650" s="28">
        <v>48.26</v>
      </c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6" t="s">
        <v>49</v>
      </c>
    </row>
    <row r="651" spans="1:52" ht="33.75" customHeight="1">
      <c r="A651" s="26" t="s">
        <v>107</v>
      </c>
      <c r="B651" s="1" t="s">
        <v>830</v>
      </c>
      <c r="C651" s="1" t="s">
        <v>832</v>
      </c>
      <c r="D651" s="1"/>
      <c r="E651" s="1" t="s">
        <v>112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 t="s">
        <v>108</v>
      </c>
      <c r="U651" s="1"/>
      <c r="V651" s="27"/>
      <c r="W651" s="27"/>
      <c r="X651" s="27"/>
      <c r="Y651" s="27"/>
      <c r="Z651" s="26" t="s">
        <v>107</v>
      </c>
      <c r="AA651" s="28">
        <v>211.74</v>
      </c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6" t="s">
        <v>107</v>
      </c>
    </row>
    <row r="652" spans="1:52" ht="33.75" customHeight="1">
      <c r="A652" s="26" t="s">
        <v>113</v>
      </c>
      <c r="B652" s="1" t="s">
        <v>830</v>
      </c>
      <c r="C652" s="1" t="s">
        <v>832</v>
      </c>
      <c r="D652" s="1"/>
      <c r="E652" s="1" t="s">
        <v>114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7"/>
      <c r="W652" s="27"/>
      <c r="X652" s="27"/>
      <c r="Y652" s="27"/>
      <c r="Z652" s="26" t="s">
        <v>113</v>
      </c>
      <c r="AA652" s="28">
        <v>200</v>
      </c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6" t="s">
        <v>113</v>
      </c>
    </row>
    <row r="653" spans="1:52" ht="68.25" customHeight="1">
      <c r="A653" s="26" t="s">
        <v>49</v>
      </c>
      <c r="B653" s="1" t="s">
        <v>830</v>
      </c>
      <c r="C653" s="1" t="s">
        <v>832</v>
      </c>
      <c r="D653" s="1"/>
      <c r="E653" s="1" t="s">
        <v>114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 t="s">
        <v>50</v>
      </c>
      <c r="U653" s="1"/>
      <c r="V653" s="27"/>
      <c r="W653" s="27"/>
      <c r="X653" s="27"/>
      <c r="Y653" s="27"/>
      <c r="Z653" s="26" t="s">
        <v>49</v>
      </c>
      <c r="AA653" s="28">
        <v>199.69</v>
      </c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6" t="s">
        <v>49</v>
      </c>
    </row>
    <row r="654" spans="1:52" ht="33.75" customHeight="1">
      <c r="A654" s="26" t="s">
        <v>107</v>
      </c>
      <c r="B654" s="1" t="s">
        <v>830</v>
      </c>
      <c r="C654" s="1" t="s">
        <v>832</v>
      </c>
      <c r="D654" s="1"/>
      <c r="E654" s="1" t="s">
        <v>114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 t="s">
        <v>108</v>
      </c>
      <c r="U654" s="1"/>
      <c r="V654" s="27"/>
      <c r="W654" s="27"/>
      <c r="X654" s="27"/>
      <c r="Y654" s="27"/>
      <c r="Z654" s="26" t="s">
        <v>107</v>
      </c>
      <c r="AA654" s="28">
        <v>0.31</v>
      </c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6" t="s">
        <v>107</v>
      </c>
    </row>
    <row r="655" spans="1:52" ht="102" customHeight="1">
      <c r="A655" s="26" t="s">
        <v>115</v>
      </c>
      <c r="B655" s="1" t="s">
        <v>830</v>
      </c>
      <c r="C655" s="1" t="s">
        <v>832</v>
      </c>
      <c r="D655" s="1"/>
      <c r="E655" s="1" t="s">
        <v>116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7"/>
      <c r="W655" s="27"/>
      <c r="X655" s="27"/>
      <c r="Y655" s="27"/>
      <c r="Z655" s="26" t="s">
        <v>115</v>
      </c>
      <c r="AA655" s="28">
        <v>1131.28</v>
      </c>
      <c r="AB655" s="28"/>
      <c r="AC655" s="28">
        <v>848.46</v>
      </c>
      <c r="AD655" s="28">
        <v>282.82</v>
      </c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6" t="s">
        <v>115</v>
      </c>
    </row>
    <row r="656" spans="1:52" ht="68.25" customHeight="1">
      <c r="A656" s="26" t="s">
        <v>49</v>
      </c>
      <c r="B656" s="1" t="s">
        <v>830</v>
      </c>
      <c r="C656" s="1" t="s">
        <v>832</v>
      </c>
      <c r="D656" s="1"/>
      <c r="E656" s="1" t="s">
        <v>116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 t="s">
        <v>50</v>
      </c>
      <c r="U656" s="1"/>
      <c r="V656" s="27"/>
      <c r="W656" s="27"/>
      <c r="X656" s="27"/>
      <c r="Y656" s="27"/>
      <c r="Z656" s="26" t="s">
        <v>49</v>
      </c>
      <c r="AA656" s="28">
        <v>1131.28</v>
      </c>
      <c r="AB656" s="28"/>
      <c r="AC656" s="28">
        <v>848.46</v>
      </c>
      <c r="AD656" s="28">
        <v>282.82</v>
      </c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6" t="s">
        <v>49</v>
      </c>
    </row>
    <row r="657" spans="1:52" ht="85.5" customHeight="1">
      <c r="A657" s="26" t="s">
        <v>117</v>
      </c>
      <c r="B657" s="1" t="s">
        <v>830</v>
      </c>
      <c r="C657" s="1" t="s">
        <v>832</v>
      </c>
      <c r="D657" s="1"/>
      <c r="E657" s="1" t="s">
        <v>118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7"/>
      <c r="W657" s="27"/>
      <c r="X657" s="27"/>
      <c r="Y657" s="27"/>
      <c r="Z657" s="26" t="s">
        <v>117</v>
      </c>
      <c r="AA657" s="28">
        <v>1205.96</v>
      </c>
      <c r="AB657" s="28"/>
      <c r="AC657" s="28">
        <v>546.96</v>
      </c>
      <c r="AD657" s="28">
        <v>658.99</v>
      </c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6" t="s">
        <v>117</v>
      </c>
    </row>
    <row r="658" spans="1:52" ht="68.25" customHeight="1">
      <c r="A658" s="26" t="s">
        <v>49</v>
      </c>
      <c r="B658" s="1" t="s">
        <v>830</v>
      </c>
      <c r="C658" s="1" t="s">
        <v>832</v>
      </c>
      <c r="D658" s="1"/>
      <c r="E658" s="1" t="s">
        <v>118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 t="s">
        <v>50</v>
      </c>
      <c r="U658" s="1"/>
      <c r="V658" s="27"/>
      <c r="W658" s="27"/>
      <c r="X658" s="27"/>
      <c r="Y658" s="27"/>
      <c r="Z658" s="26" t="s">
        <v>49</v>
      </c>
      <c r="AA658" s="28">
        <v>1205.96</v>
      </c>
      <c r="AB658" s="28"/>
      <c r="AC658" s="28">
        <v>546.96</v>
      </c>
      <c r="AD658" s="28">
        <v>658.99</v>
      </c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6" t="s">
        <v>49</v>
      </c>
    </row>
    <row r="659" spans="1:52" ht="85.5" customHeight="1">
      <c r="A659" s="26" t="s">
        <v>119</v>
      </c>
      <c r="B659" s="1" t="s">
        <v>830</v>
      </c>
      <c r="C659" s="1" t="s">
        <v>832</v>
      </c>
      <c r="D659" s="1"/>
      <c r="E659" s="1" t="s">
        <v>120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7"/>
      <c r="W659" s="27"/>
      <c r="X659" s="27"/>
      <c r="Y659" s="27"/>
      <c r="Z659" s="26" t="s">
        <v>119</v>
      </c>
      <c r="AA659" s="28">
        <v>71961.1</v>
      </c>
      <c r="AB659" s="28"/>
      <c r="AC659" s="28">
        <v>66144.4</v>
      </c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>
        <v>71441.4</v>
      </c>
      <c r="AQ659" s="28"/>
      <c r="AR659" s="28">
        <v>66546.25</v>
      </c>
      <c r="AS659" s="28"/>
      <c r="AT659" s="28"/>
      <c r="AU659" s="28">
        <v>71441.4</v>
      </c>
      <c r="AV659" s="28"/>
      <c r="AW659" s="28">
        <v>66546.25</v>
      </c>
      <c r="AX659" s="28"/>
      <c r="AY659" s="28"/>
      <c r="AZ659" s="26" t="s">
        <v>119</v>
      </c>
    </row>
    <row r="660" spans="1:52" ht="68.25" customHeight="1">
      <c r="A660" s="26" t="s">
        <v>121</v>
      </c>
      <c r="B660" s="1" t="s">
        <v>830</v>
      </c>
      <c r="C660" s="1" t="s">
        <v>832</v>
      </c>
      <c r="D660" s="1"/>
      <c r="E660" s="1" t="s">
        <v>122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7"/>
      <c r="W660" s="27"/>
      <c r="X660" s="27"/>
      <c r="Y660" s="27"/>
      <c r="Z660" s="26" t="s">
        <v>121</v>
      </c>
      <c r="AA660" s="28">
        <v>71961.1</v>
      </c>
      <c r="AB660" s="28"/>
      <c r="AC660" s="28">
        <v>66144.4</v>
      </c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>
        <v>71441.4</v>
      </c>
      <c r="AQ660" s="28"/>
      <c r="AR660" s="28">
        <v>66546.25</v>
      </c>
      <c r="AS660" s="28"/>
      <c r="AT660" s="28"/>
      <c r="AU660" s="28">
        <v>71441.4</v>
      </c>
      <c r="AV660" s="28"/>
      <c r="AW660" s="28">
        <v>66546.25</v>
      </c>
      <c r="AX660" s="28"/>
      <c r="AY660" s="28"/>
      <c r="AZ660" s="26" t="s">
        <v>121</v>
      </c>
    </row>
    <row r="661" spans="1:52" ht="68.25" customHeight="1">
      <c r="A661" s="26" t="s">
        <v>49</v>
      </c>
      <c r="B661" s="1" t="s">
        <v>830</v>
      </c>
      <c r="C661" s="1" t="s">
        <v>832</v>
      </c>
      <c r="D661" s="1"/>
      <c r="E661" s="1" t="s">
        <v>122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 t="s">
        <v>50</v>
      </c>
      <c r="U661" s="1"/>
      <c r="V661" s="27"/>
      <c r="W661" s="27"/>
      <c r="X661" s="27"/>
      <c r="Y661" s="27"/>
      <c r="Z661" s="26" t="s">
        <v>49</v>
      </c>
      <c r="AA661" s="28">
        <v>71961.1</v>
      </c>
      <c r="AB661" s="28"/>
      <c r="AC661" s="28">
        <v>66144.4</v>
      </c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>
        <v>64517.54</v>
      </c>
      <c r="AQ661" s="28"/>
      <c r="AR661" s="28">
        <v>59622.39</v>
      </c>
      <c r="AS661" s="28"/>
      <c r="AT661" s="28"/>
      <c r="AU661" s="28">
        <v>64517.54</v>
      </c>
      <c r="AV661" s="28"/>
      <c r="AW661" s="28">
        <v>59622.39</v>
      </c>
      <c r="AX661" s="28"/>
      <c r="AY661" s="28"/>
      <c r="AZ661" s="26" t="s">
        <v>49</v>
      </c>
    </row>
    <row r="662" spans="1:52" ht="33.75" customHeight="1">
      <c r="A662" s="26" t="s">
        <v>107</v>
      </c>
      <c r="B662" s="1" t="s">
        <v>830</v>
      </c>
      <c r="C662" s="1" t="s">
        <v>832</v>
      </c>
      <c r="D662" s="1"/>
      <c r="E662" s="1" t="s">
        <v>122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 t="s">
        <v>108</v>
      </c>
      <c r="U662" s="1"/>
      <c r="V662" s="27"/>
      <c r="W662" s="27"/>
      <c r="X662" s="27"/>
      <c r="Y662" s="27"/>
      <c r="Z662" s="26" t="s">
        <v>107</v>
      </c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>
        <v>6923.86</v>
      </c>
      <c r="AQ662" s="28"/>
      <c r="AR662" s="28">
        <v>6923.86</v>
      </c>
      <c r="AS662" s="28"/>
      <c r="AT662" s="28"/>
      <c r="AU662" s="28">
        <v>6923.86</v>
      </c>
      <c r="AV662" s="28"/>
      <c r="AW662" s="28">
        <v>6923.86</v>
      </c>
      <c r="AX662" s="28"/>
      <c r="AY662" s="28"/>
      <c r="AZ662" s="26" t="s">
        <v>107</v>
      </c>
    </row>
    <row r="663" spans="1:52" ht="51" customHeight="1">
      <c r="A663" s="26" t="s">
        <v>125</v>
      </c>
      <c r="B663" s="1" t="s">
        <v>830</v>
      </c>
      <c r="C663" s="1" t="s">
        <v>832</v>
      </c>
      <c r="D663" s="1"/>
      <c r="E663" s="1" t="s">
        <v>126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7"/>
      <c r="W663" s="27"/>
      <c r="X663" s="27"/>
      <c r="Y663" s="27"/>
      <c r="Z663" s="26" t="s">
        <v>125</v>
      </c>
      <c r="AA663" s="28">
        <v>2152.93</v>
      </c>
      <c r="AB663" s="28"/>
      <c r="AC663" s="28">
        <v>2073.42</v>
      </c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>
        <v>520</v>
      </c>
      <c r="AQ663" s="28"/>
      <c r="AR663" s="28">
        <v>520</v>
      </c>
      <c r="AS663" s="28"/>
      <c r="AT663" s="28"/>
      <c r="AU663" s="28"/>
      <c r="AV663" s="28"/>
      <c r="AW663" s="28"/>
      <c r="AX663" s="28"/>
      <c r="AY663" s="28"/>
      <c r="AZ663" s="26" t="s">
        <v>125</v>
      </c>
    </row>
    <row r="664" spans="1:52" ht="68.25" customHeight="1">
      <c r="A664" s="26" t="s">
        <v>127</v>
      </c>
      <c r="B664" s="1" t="s">
        <v>830</v>
      </c>
      <c r="C664" s="1" t="s">
        <v>832</v>
      </c>
      <c r="D664" s="1"/>
      <c r="E664" s="1" t="s">
        <v>128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7"/>
      <c r="W664" s="27"/>
      <c r="X664" s="27"/>
      <c r="Y664" s="27"/>
      <c r="Z664" s="26" t="s">
        <v>127</v>
      </c>
      <c r="AA664" s="28">
        <v>1171</v>
      </c>
      <c r="AB664" s="28"/>
      <c r="AC664" s="28">
        <v>1171</v>
      </c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6" t="s">
        <v>127</v>
      </c>
    </row>
    <row r="665" spans="1:52" ht="68.25" customHeight="1">
      <c r="A665" s="26" t="s">
        <v>49</v>
      </c>
      <c r="B665" s="1" t="s">
        <v>830</v>
      </c>
      <c r="C665" s="1" t="s">
        <v>832</v>
      </c>
      <c r="D665" s="1"/>
      <c r="E665" s="1" t="s">
        <v>128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 t="s">
        <v>50</v>
      </c>
      <c r="U665" s="1"/>
      <c r="V665" s="27"/>
      <c r="W665" s="27"/>
      <c r="X665" s="27"/>
      <c r="Y665" s="27"/>
      <c r="Z665" s="26" t="s">
        <v>49</v>
      </c>
      <c r="AA665" s="28">
        <v>1171</v>
      </c>
      <c r="AB665" s="28"/>
      <c r="AC665" s="28">
        <v>1171</v>
      </c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6" t="s">
        <v>49</v>
      </c>
    </row>
    <row r="666" spans="1:52" ht="136.5" customHeight="1">
      <c r="A666" s="26" t="s">
        <v>129</v>
      </c>
      <c r="B666" s="1" t="s">
        <v>830</v>
      </c>
      <c r="C666" s="1" t="s">
        <v>832</v>
      </c>
      <c r="D666" s="1"/>
      <c r="E666" s="1" t="s">
        <v>130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7"/>
      <c r="W666" s="27"/>
      <c r="X666" s="27"/>
      <c r="Y666" s="27"/>
      <c r="Z666" s="26" t="s">
        <v>129</v>
      </c>
      <c r="AA666" s="28">
        <v>182.42</v>
      </c>
      <c r="AB666" s="28"/>
      <c r="AC666" s="28">
        <v>182.42</v>
      </c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6" t="s">
        <v>129</v>
      </c>
    </row>
    <row r="667" spans="1:52" ht="68.25" customHeight="1">
      <c r="A667" s="26" t="s">
        <v>49</v>
      </c>
      <c r="B667" s="1" t="s">
        <v>830</v>
      </c>
      <c r="C667" s="1" t="s">
        <v>832</v>
      </c>
      <c r="D667" s="1"/>
      <c r="E667" s="1" t="s">
        <v>130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 t="s">
        <v>50</v>
      </c>
      <c r="U667" s="1"/>
      <c r="V667" s="27"/>
      <c r="W667" s="27"/>
      <c r="X667" s="27"/>
      <c r="Y667" s="27"/>
      <c r="Z667" s="26" t="s">
        <v>49</v>
      </c>
      <c r="AA667" s="28">
        <v>182.42</v>
      </c>
      <c r="AB667" s="28"/>
      <c r="AC667" s="28">
        <v>182.42</v>
      </c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6" t="s">
        <v>49</v>
      </c>
    </row>
    <row r="668" spans="1:52" ht="51" customHeight="1">
      <c r="A668" s="26" t="s">
        <v>131</v>
      </c>
      <c r="B668" s="1" t="s">
        <v>830</v>
      </c>
      <c r="C668" s="1" t="s">
        <v>832</v>
      </c>
      <c r="D668" s="1"/>
      <c r="E668" s="1" t="s">
        <v>132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7"/>
      <c r="W668" s="27"/>
      <c r="X668" s="27"/>
      <c r="Y668" s="27"/>
      <c r="Z668" s="26" t="s">
        <v>131</v>
      </c>
      <c r="AA668" s="28">
        <v>32</v>
      </c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6" t="s">
        <v>131</v>
      </c>
    </row>
    <row r="669" spans="1:52" ht="68.25" customHeight="1">
      <c r="A669" s="26" t="s">
        <v>49</v>
      </c>
      <c r="B669" s="1" t="s">
        <v>830</v>
      </c>
      <c r="C669" s="1" t="s">
        <v>832</v>
      </c>
      <c r="D669" s="1"/>
      <c r="E669" s="1" t="s">
        <v>132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 t="s">
        <v>50</v>
      </c>
      <c r="U669" s="1"/>
      <c r="V669" s="27"/>
      <c r="W669" s="27"/>
      <c r="X669" s="27"/>
      <c r="Y669" s="27"/>
      <c r="Z669" s="26" t="s">
        <v>49</v>
      </c>
      <c r="AA669" s="28">
        <v>32</v>
      </c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6" t="s">
        <v>49</v>
      </c>
    </row>
    <row r="670" spans="1:52" ht="51" customHeight="1">
      <c r="A670" s="26" t="s">
        <v>133</v>
      </c>
      <c r="B670" s="1" t="s">
        <v>830</v>
      </c>
      <c r="C670" s="1" t="s">
        <v>832</v>
      </c>
      <c r="D670" s="1"/>
      <c r="E670" s="1" t="s">
        <v>134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7"/>
      <c r="W670" s="27"/>
      <c r="X670" s="27"/>
      <c r="Y670" s="27"/>
      <c r="Z670" s="26" t="s">
        <v>133</v>
      </c>
      <c r="AA670" s="28">
        <v>47.51</v>
      </c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6" t="s">
        <v>133</v>
      </c>
    </row>
    <row r="671" spans="1:52" ht="68.25" customHeight="1">
      <c r="A671" s="26" t="s">
        <v>49</v>
      </c>
      <c r="B671" s="1" t="s">
        <v>830</v>
      </c>
      <c r="C671" s="1" t="s">
        <v>832</v>
      </c>
      <c r="D671" s="1"/>
      <c r="E671" s="1" t="s">
        <v>134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 t="s">
        <v>50</v>
      </c>
      <c r="U671" s="1"/>
      <c r="V671" s="27"/>
      <c r="W671" s="27"/>
      <c r="X671" s="27"/>
      <c r="Y671" s="27"/>
      <c r="Z671" s="26" t="s">
        <v>49</v>
      </c>
      <c r="AA671" s="28">
        <v>47.51</v>
      </c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6" t="s">
        <v>49</v>
      </c>
    </row>
    <row r="672" spans="1:52" ht="136.5" customHeight="1">
      <c r="A672" s="26" t="s">
        <v>135</v>
      </c>
      <c r="B672" s="1" t="s">
        <v>830</v>
      </c>
      <c r="C672" s="1" t="s">
        <v>832</v>
      </c>
      <c r="D672" s="1"/>
      <c r="E672" s="1" t="s">
        <v>136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7"/>
      <c r="W672" s="27"/>
      <c r="X672" s="27"/>
      <c r="Y672" s="27"/>
      <c r="Z672" s="26" t="s">
        <v>135</v>
      </c>
      <c r="AA672" s="28">
        <v>720</v>
      </c>
      <c r="AB672" s="28"/>
      <c r="AC672" s="28">
        <v>720</v>
      </c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>
        <v>520</v>
      </c>
      <c r="AQ672" s="28"/>
      <c r="AR672" s="28">
        <v>520</v>
      </c>
      <c r="AS672" s="28"/>
      <c r="AT672" s="28"/>
      <c r="AU672" s="28"/>
      <c r="AV672" s="28"/>
      <c r="AW672" s="28"/>
      <c r="AX672" s="28"/>
      <c r="AY672" s="28"/>
      <c r="AZ672" s="26" t="s">
        <v>135</v>
      </c>
    </row>
    <row r="673" spans="1:52" ht="68.25" customHeight="1">
      <c r="A673" s="26" t="s">
        <v>49</v>
      </c>
      <c r="B673" s="1" t="s">
        <v>830</v>
      </c>
      <c r="C673" s="1" t="s">
        <v>832</v>
      </c>
      <c r="D673" s="1"/>
      <c r="E673" s="1" t="s">
        <v>136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 t="s">
        <v>50</v>
      </c>
      <c r="U673" s="1"/>
      <c r="V673" s="27"/>
      <c r="W673" s="27"/>
      <c r="X673" s="27"/>
      <c r="Y673" s="27"/>
      <c r="Z673" s="26" t="s">
        <v>49</v>
      </c>
      <c r="AA673" s="28">
        <v>720</v>
      </c>
      <c r="AB673" s="28"/>
      <c r="AC673" s="28">
        <v>720</v>
      </c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>
        <v>520</v>
      </c>
      <c r="AQ673" s="28"/>
      <c r="AR673" s="28">
        <v>520</v>
      </c>
      <c r="AS673" s="28"/>
      <c r="AT673" s="28"/>
      <c r="AU673" s="28"/>
      <c r="AV673" s="28"/>
      <c r="AW673" s="28"/>
      <c r="AX673" s="28"/>
      <c r="AY673" s="28"/>
      <c r="AZ673" s="26" t="s">
        <v>49</v>
      </c>
    </row>
    <row r="674" spans="1:52" ht="16.5" customHeight="1">
      <c r="A674" s="26" t="s">
        <v>833</v>
      </c>
      <c r="B674" s="1" t="s">
        <v>830</v>
      </c>
      <c r="C674" s="1" t="s">
        <v>834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7"/>
      <c r="W674" s="27"/>
      <c r="X674" s="27"/>
      <c r="Y674" s="27"/>
      <c r="Z674" s="26" t="s">
        <v>833</v>
      </c>
      <c r="AA674" s="28">
        <v>206260.52</v>
      </c>
      <c r="AB674" s="28">
        <v>7027.5</v>
      </c>
      <c r="AC674" s="28">
        <v>148313.26</v>
      </c>
      <c r="AD674" s="28">
        <v>3872.68</v>
      </c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>
        <v>185871.54</v>
      </c>
      <c r="AQ674" s="28">
        <v>12128.1</v>
      </c>
      <c r="AR674" s="28">
        <v>143069.7</v>
      </c>
      <c r="AS674" s="28">
        <v>456.1</v>
      </c>
      <c r="AT674" s="28"/>
      <c r="AU674" s="28">
        <v>189313.2</v>
      </c>
      <c r="AV674" s="28">
        <v>12128.1</v>
      </c>
      <c r="AW674" s="28">
        <v>146556</v>
      </c>
      <c r="AX674" s="28">
        <v>456.1</v>
      </c>
      <c r="AY674" s="28"/>
      <c r="AZ674" s="26" t="s">
        <v>833</v>
      </c>
    </row>
    <row r="675" spans="1:52" ht="33.75" customHeight="1">
      <c r="A675" s="26" t="s">
        <v>100</v>
      </c>
      <c r="B675" s="1" t="s">
        <v>830</v>
      </c>
      <c r="C675" s="1" t="s">
        <v>834</v>
      </c>
      <c r="D675" s="1"/>
      <c r="E675" s="1" t="s">
        <v>101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7"/>
      <c r="W675" s="27"/>
      <c r="X675" s="27"/>
      <c r="Y675" s="27"/>
      <c r="Z675" s="26" t="s">
        <v>100</v>
      </c>
      <c r="AA675" s="28">
        <v>203813.5</v>
      </c>
      <c r="AB675" s="28">
        <v>7027.5</v>
      </c>
      <c r="AC675" s="28">
        <v>146162.42</v>
      </c>
      <c r="AD675" s="28">
        <v>3633.7</v>
      </c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>
        <v>185821.54</v>
      </c>
      <c r="AQ675" s="28">
        <v>12128.1</v>
      </c>
      <c r="AR675" s="28">
        <v>143069.7</v>
      </c>
      <c r="AS675" s="28">
        <v>456.1</v>
      </c>
      <c r="AT675" s="28"/>
      <c r="AU675" s="28">
        <v>189263.2</v>
      </c>
      <c r="AV675" s="28">
        <v>12128.1</v>
      </c>
      <c r="AW675" s="28">
        <v>146556</v>
      </c>
      <c r="AX675" s="28">
        <v>456.1</v>
      </c>
      <c r="AY675" s="28"/>
      <c r="AZ675" s="26" t="s">
        <v>100</v>
      </c>
    </row>
    <row r="676" spans="1:52" ht="119.25" customHeight="1">
      <c r="A676" s="26" t="s">
        <v>137</v>
      </c>
      <c r="B676" s="1" t="s">
        <v>830</v>
      </c>
      <c r="C676" s="1" t="s">
        <v>834</v>
      </c>
      <c r="D676" s="1"/>
      <c r="E676" s="1" t="s">
        <v>138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7"/>
      <c r="W676" s="27"/>
      <c r="X676" s="27"/>
      <c r="Y676" s="27"/>
      <c r="Z676" s="26" t="s">
        <v>137</v>
      </c>
      <c r="AA676" s="28">
        <v>203813.5</v>
      </c>
      <c r="AB676" s="28">
        <v>7027.5</v>
      </c>
      <c r="AC676" s="28">
        <v>146162.42</v>
      </c>
      <c r="AD676" s="28">
        <v>3633.7</v>
      </c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>
        <v>185821.54</v>
      </c>
      <c r="AQ676" s="28">
        <v>12128.1</v>
      </c>
      <c r="AR676" s="28">
        <v>143069.7</v>
      </c>
      <c r="AS676" s="28">
        <v>456.1</v>
      </c>
      <c r="AT676" s="28"/>
      <c r="AU676" s="28">
        <v>189263.2</v>
      </c>
      <c r="AV676" s="28">
        <v>12128.1</v>
      </c>
      <c r="AW676" s="28">
        <v>146556</v>
      </c>
      <c r="AX676" s="28">
        <v>456.1</v>
      </c>
      <c r="AY676" s="28"/>
      <c r="AZ676" s="26" t="s">
        <v>137</v>
      </c>
    </row>
    <row r="677" spans="1:52" ht="153.75" customHeight="1">
      <c r="A677" s="26" t="s">
        <v>139</v>
      </c>
      <c r="B677" s="1" t="s">
        <v>830</v>
      </c>
      <c r="C677" s="1" t="s">
        <v>834</v>
      </c>
      <c r="D677" s="1"/>
      <c r="E677" s="1" t="s">
        <v>140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7"/>
      <c r="W677" s="27"/>
      <c r="X677" s="27"/>
      <c r="Y677" s="27"/>
      <c r="Z677" s="26" t="s">
        <v>139</v>
      </c>
      <c r="AA677" s="28">
        <v>35126.59</v>
      </c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>
        <v>30167.64</v>
      </c>
      <c r="AQ677" s="28"/>
      <c r="AR677" s="28"/>
      <c r="AS677" s="28"/>
      <c r="AT677" s="28"/>
      <c r="AU677" s="28">
        <v>30123</v>
      </c>
      <c r="AV677" s="28"/>
      <c r="AW677" s="28"/>
      <c r="AX677" s="28"/>
      <c r="AY677" s="28"/>
      <c r="AZ677" s="26" t="s">
        <v>139</v>
      </c>
    </row>
    <row r="678" spans="1:52" ht="68.25" customHeight="1">
      <c r="A678" s="26" t="s">
        <v>47</v>
      </c>
      <c r="B678" s="1" t="s">
        <v>830</v>
      </c>
      <c r="C678" s="1" t="s">
        <v>834</v>
      </c>
      <c r="D678" s="1"/>
      <c r="E678" s="1" t="s">
        <v>141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7"/>
      <c r="W678" s="27"/>
      <c r="X678" s="27"/>
      <c r="Y678" s="27"/>
      <c r="Z678" s="26" t="s">
        <v>47</v>
      </c>
      <c r="AA678" s="28">
        <v>35126.59</v>
      </c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>
        <v>30167.64</v>
      </c>
      <c r="AQ678" s="28"/>
      <c r="AR678" s="28"/>
      <c r="AS678" s="28"/>
      <c r="AT678" s="28"/>
      <c r="AU678" s="28">
        <v>30123</v>
      </c>
      <c r="AV678" s="28"/>
      <c r="AW678" s="28"/>
      <c r="AX678" s="28"/>
      <c r="AY678" s="28"/>
      <c r="AZ678" s="26" t="s">
        <v>47</v>
      </c>
    </row>
    <row r="679" spans="1:52" ht="68.25" customHeight="1">
      <c r="A679" s="26" t="s">
        <v>49</v>
      </c>
      <c r="B679" s="1" t="s">
        <v>830</v>
      </c>
      <c r="C679" s="1" t="s">
        <v>834</v>
      </c>
      <c r="D679" s="1"/>
      <c r="E679" s="1" t="s">
        <v>141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 t="s">
        <v>50</v>
      </c>
      <c r="U679" s="1"/>
      <c r="V679" s="27"/>
      <c r="W679" s="27"/>
      <c r="X679" s="27"/>
      <c r="Y679" s="27"/>
      <c r="Z679" s="26" t="s">
        <v>49</v>
      </c>
      <c r="AA679" s="28">
        <v>35126.59</v>
      </c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>
        <v>30167.64</v>
      </c>
      <c r="AQ679" s="28"/>
      <c r="AR679" s="28"/>
      <c r="AS679" s="28"/>
      <c r="AT679" s="28"/>
      <c r="AU679" s="28">
        <v>30123</v>
      </c>
      <c r="AV679" s="28"/>
      <c r="AW679" s="28"/>
      <c r="AX679" s="28"/>
      <c r="AY679" s="28"/>
      <c r="AZ679" s="26" t="s">
        <v>49</v>
      </c>
    </row>
    <row r="680" spans="1:52" ht="68.25" customHeight="1">
      <c r="A680" s="26" t="s">
        <v>142</v>
      </c>
      <c r="B680" s="1" t="s">
        <v>830</v>
      </c>
      <c r="C680" s="1" t="s">
        <v>834</v>
      </c>
      <c r="D680" s="1"/>
      <c r="E680" s="1" t="s">
        <v>143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7"/>
      <c r="W680" s="27"/>
      <c r="X680" s="27"/>
      <c r="Y680" s="27"/>
      <c r="Z680" s="26" t="s">
        <v>142</v>
      </c>
      <c r="AA680" s="28">
        <v>11650.63</v>
      </c>
      <c r="AB680" s="28"/>
      <c r="AC680" s="28">
        <v>7058.24</v>
      </c>
      <c r="AD680" s="28">
        <v>3177.6</v>
      </c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6" t="s">
        <v>142</v>
      </c>
    </row>
    <row r="681" spans="1:52" ht="51" customHeight="1">
      <c r="A681" s="26" t="s">
        <v>144</v>
      </c>
      <c r="B681" s="1" t="s">
        <v>830</v>
      </c>
      <c r="C681" s="1" t="s">
        <v>834</v>
      </c>
      <c r="D681" s="1"/>
      <c r="E681" s="1" t="s">
        <v>145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7"/>
      <c r="W681" s="27"/>
      <c r="X681" s="27"/>
      <c r="Y681" s="27"/>
      <c r="Z681" s="26" t="s">
        <v>144</v>
      </c>
      <c r="AA681" s="28">
        <v>570</v>
      </c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6" t="s">
        <v>144</v>
      </c>
    </row>
    <row r="682" spans="1:52" ht="68.25" customHeight="1">
      <c r="A682" s="26" t="s">
        <v>49</v>
      </c>
      <c r="B682" s="1" t="s">
        <v>830</v>
      </c>
      <c r="C682" s="1" t="s">
        <v>834</v>
      </c>
      <c r="D682" s="1"/>
      <c r="E682" s="1" t="s">
        <v>145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 t="s">
        <v>50</v>
      </c>
      <c r="U682" s="1"/>
      <c r="V682" s="27"/>
      <c r="W682" s="27"/>
      <c r="X682" s="27"/>
      <c r="Y682" s="27"/>
      <c r="Z682" s="26" t="s">
        <v>49</v>
      </c>
      <c r="AA682" s="28">
        <v>426.68</v>
      </c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6" t="s">
        <v>49</v>
      </c>
    </row>
    <row r="683" spans="1:52" ht="33.75" customHeight="1">
      <c r="A683" s="26" t="s">
        <v>107</v>
      </c>
      <c r="B683" s="1" t="s">
        <v>830</v>
      </c>
      <c r="C683" s="1" t="s">
        <v>834</v>
      </c>
      <c r="D683" s="1"/>
      <c r="E683" s="1" t="s">
        <v>145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 t="s">
        <v>108</v>
      </c>
      <c r="U683" s="1"/>
      <c r="V683" s="27"/>
      <c r="W683" s="27"/>
      <c r="X683" s="27"/>
      <c r="Y683" s="27"/>
      <c r="Z683" s="26" t="s">
        <v>107</v>
      </c>
      <c r="AA683" s="28">
        <v>143.32</v>
      </c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6" t="s">
        <v>107</v>
      </c>
    </row>
    <row r="684" spans="1:52" ht="51" customHeight="1">
      <c r="A684" s="26" t="s">
        <v>146</v>
      </c>
      <c r="B684" s="1" t="s">
        <v>830</v>
      </c>
      <c r="C684" s="1" t="s">
        <v>834</v>
      </c>
      <c r="D684" s="1"/>
      <c r="E684" s="1" t="s">
        <v>147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7"/>
      <c r="W684" s="27"/>
      <c r="X684" s="27"/>
      <c r="Y684" s="27"/>
      <c r="Z684" s="26" t="s">
        <v>146</v>
      </c>
      <c r="AA684" s="28">
        <v>844.79</v>
      </c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6" t="s">
        <v>146</v>
      </c>
    </row>
    <row r="685" spans="1:52" ht="68.25" customHeight="1">
      <c r="A685" s="26" t="s">
        <v>49</v>
      </c>
      <c r="B685" s="1" t="s">
        <v>830</v>
      </c>
      <c r="C685" s="1" t="s">
        <v>834</v>
      </c>
      <c r="D685" s="1"/>
      <c r="E685" s="1" t="s">
        <v>147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 t="s">
        <v>50</v>
      </c>
      <c r="U685" s="1"/>
      <c r="V685" s="27"/>
      <c r="W685" s="27"/>
      <c r="X685" s="27"/>
      <c r="Y685" s="27"/>
      <c r="Z685" s="26" t="s">
        <v>49</v>
      </c>
      <c r="AA685" s="28">
        <v>844.79</v>
      </c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6" t="s">
        <v>49</v>
      </c>
    </row>
    <row r="686" spans="1:52" ht="51" customHeight="1">
      <c r="A686" s="26" t="s">
        <v>861</v>
      </c>
      <c r="B686" s="1" t="s">
        <v>830</v>
      </c>
      <c r="C686" s="1" t="s">
        <v>834</v>
      </c>
      <c r="D686" s="1"/>
      <c r="E686" s="1" t="s">
        <v>862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7"/>
      <c r="W686" s="27"/>
      <c r="X686" s="27"/>
      <c r="Y686" s="27"/>
      <c r="Z686" s="26" t="s">
        <v>861</v>
      </c>
      <c r="AA686" s="28">
        <v>100</v>
      </c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6" t="s">
        <v>861</v>
      </c>
    </row>
    <row r="687" spans="1:52" ht="68.25" customHeight="1">
      <c r="A687" s="26" t="s">
        <v>49</v>
      </c>
      <c r="B687" s="1" t="s">
        <v>830</v>
      </c>
      <c r="C687" s="1" t="s">
        <v>834</v>
      </c>
      <c r="D687" s="1"/>
      <c r="E687" s="1" t="s">
        <v>862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 t="s">
        <v>50</v>
      </c>
      <c r="U687" s="1"/>
      <c r="V687" s="27"/>
      <c r="W687" s="27"/>
      <c r="X687" s="27"/>
      <c r="Y687" s="27"/>
      <c r="Z687" s="26" t="s">
        <v>49</v>
      </c>
      <c r="AA687" s="28">
        <v>100</v>
      </c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6" t="s">
        <v>49</v>
      </c>
    </row>
    <row r="688" spans="1:52" ht="102" customHeight="1">
      <c r="A688" s="26" t="s">
        <v>115</v>
      </c>
      <c r="B688" s="1" t="s">
        <v>830</v>
      </c>
      <c r="C688" s="1" t="s">
        <v>834</v>
      </c>
      <c r="D688" s="1"/>
      <c r="E688" s="1" t="s">
        <v>148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7"/>
      <c r="W688" s="27"/>
      <c r="X688" s="27"/>
      <c r="Y688" s="27"/>
      <c r="Z688" s="26" t="s">
        <v>115</v>
      </c>
      <c r="AA688" s="28">
        <v>8000.31</v>
      </c>
      <c r="AB688" s="28"/>
      <c r="AC688" s="28">
        <v>5990.48</v>
      </c>
      <c r="AD688" s="28">
        <v>2109.83</v>
      </c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6" t="s">
        <v>115</v>
      </c>
    </row>
    <row r="689" spans="1:52" ht="68.25" customHeight="1">
      <c r="A689" s="26" t="s">
        <v>49</v>
      </c>
      <c r="B689" s="1" t="s">
        <v>830</v>
      </c>
      <c r="C689" s="1" t="s">
        <v>834</v>
      </c>
      <c r="D689" s="1"/>
      <c r="E689" s="1" t="s">
        <v>148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 t="s">
        <v>50</v>
      </c>
      <c r="U689" s="1"/>
      <c r="V689" s="27"/>
      <c r="W689" s="27"/>
      <c r="X689" s="27"/>
      <c r="Y689" s="27"/>
      <c r="Z689" s="26" t="s">
        <v>49</v>
      </c>
      <c r="AA689" s="28">
        <v>7987.3</v>
      </c>
      <c r="AB689" s="28"/>
      <c r="AC689" s="28">
        <v>5990.48</v>
      </c>
      <c r="AD689" s="28">
        <v>2021.83</v>
      </c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6" t="s">
        <v>49</v>
      </c>
    </row>
    <row r="690" spans="1:52" ht="33.75" customHeight="1">
      <c r="A690" s="26" t="s">
        <v>107</v>
      </c>
      <c r="B690" s="1" t="s">
        <v>830</v>
      </c>
      <c r="C690" s="1" t="s">
        <v>834</v>
      </c>
      <c r="D690" s="1"/>
      <c r="E690" s="1" t="s">
        <v>148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 t="s">
        <v>108</v>
      </c>
      <c r="U690" s="1"/>
      <c r="V690" s="27"/>
      <c r="W690" s="27"/>
      <c r="X690" s="27"/>
      <c r="Y690" s="27"/>
      <c r="Z690" s="26" t="s">
        <v>107</v>
      </c>
      <c r="AA690" s="28">
        <v>13.01</v>
      </c>
      <c r="AB690" s="28"/>
      <c r="AC690" s="28"/>
      <c r="AD690" s="28">
        <v>88.01</v>
      </c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6" t="s">
        <v>107</v>
      </c>
    </row>
    <row r="691" spans="1:52" ht="85.5" customHeight="1">
      <c r="A691" s="26" t="s">
        <v>117</v>
      </c>
      <c r="B691" s="1" t="s">
        <v>830</v>
      </c>
      <c r="C691" s="1" t="s">
        <v>834</v>
      </c>
      <c r="D691" s="1"/>
      <c r="E691" s="1" t="s">
        <v>149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7"/>
      <c r="W691" s="27"/>
      <c r="X691" s="27"/>
      <c r="Y691" s="27"/>
      <c r="Z691" s="26" t="s">
        <v>117</v>
      </c>
      <c r="AA691" s="28">
        <v>2135.53</v>
      </c>
      <c r="AB691" s="28"/>
      <c r="AC691" s="28">
        <v>1067.77</v>
      </c>
      <c r="AD691" s="28">
        <v>1067.77</v>
      </c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6" t="s">
        <v>117</v>
      </c>
    </row>
    <row r="692" spans="1:52" ht="68.25" customHeight="1">
      <c r="A692" s="26" t="s">
        <v>49</v>
      </c>
      <c r="B692" s="1" t="s">
        <v>830</v>
      </c>
      <c r="C692" s="1" t="s">
        <v>834</v>
      </c>
      <c r="D692" s="1"/>
      <c r="E692" s="1" t="s">
        <v>149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 t="s">
        <v>50</v>
      </c>
      <c r="U692" s="1"/>
      <c r="V692" s="27"/>
      <c r="W692" s="27"/>
      <c r="X692" s="27"/>
      <c r="Y692" s="27"/>
      <c r="Z692" s="26" t="s">
        <v>49</v>
      </c>
      <c r="AA692" s="28">
        <v>2135.53</v>
      </c>
      <c r="AB692" s="28"/>
      <c r="AC692" s="28">
        <v>1067.77</v>
      </c>
      <c r="AD692" s="28">
        <v>1067.77</v>
      </c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6" t="s">
        <v>49</v>
      </c>
    </row>
    <row r="693" spans="1:52" ht="85.5" customHeight="1">
      <c r="A693" s="26" t="s">
        <v>119</v>
      </c>
      <c r="B693" s="1" t="s">
        <v>830</v>
      </c>
      <c r="C693" s="1" t="s">
        <v>834</v>
      </c>
      <c r="D693" s="1"/>
      <c r="E693" s="1" t="s">
        <v>150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7"/>
      <c r="W693" s="27"/>
      <c r="X693" s="27"/>
      <c r="Y693" s="27"/>
      <c r="Z693" s="26" t="s">
        <v>119</v>
      </c>
      <c r="AA693" s="28">
        <v>139406</v>
      </c>
      <c r="AB693" s="28"/>
      <c r="AC693" s="28">
        <v>128957.5</v>
      </c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>
        <v>137444.8</v>
      </c>
      <c r="AQ693" s="28"/>
      <c r="AR693" s="28">
        <v>137444.8</v>
      </c>
      <c r="AS693" s="28"/>
      <c r="AT693" s="28"/>
      <c r="AU693" s="28">
        <v>140930.8</v>
      </c>
      <c r="AV693" s="28"/>
      <c r="AW693" s="28">
        <v>140930.8</v>
      </c>
      <c r="AX693" s="28"/>
      <c r="AY693" s="28"/>
      <c r="AZ693" s="26" t="s">
        <v>119</v>
      </c>
    </row>
    <row r="694" spans="1:52" ht="68.25" customHeight="1">
      <c r="A694" s="26" t="s">
        <v>121</v>
      </c>
      <c r="B694" s="1" t="s">
        <v>830</v>
      </c>
      <c r="C694" s="1" t="s">
        <v>834</v>
      </c>
      <c r="D694" s="1"/>
      <c r="E694" s="1" t="s">
        <v>151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7"/>
      <c r="W694" s="27"/>
      <c r="X694" s="27"/>
      <c r="Y694" s="27"/>
      <c r="Z694" s="26" t="s">
        <v>121</v>
      </c>
      <c r="AA694" s="28">
        <v>139406</v>
      </c>
      <c r="AB694" s="28"/>
      <c r="AC694" s="28">
        <v>128957.5</v>
      </c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>
        <v>137444.8</v>
      </c>
      <c r="AQ694" s="28"/>
      <c r="AR694" s="28">
        <v>137444.8</v>
      </c>
      <c r="AS694" s="28"/>
      <c r="AT694" s="28"/>
      <c r="AU694" s="28">
        <v>140930.8</v>
      </c>
      <c r="AV694" s="28"/>
      <c r="AW694" s="28">
        <v>140930.8</v>
      </c>
      <c r="AX694" s="28"/>
      <c r="AY694" s="28"/>
      <c r="AZ694" s="26" t="s">
        <v>121</v>
      </c>
    </row>
    <row r="695" spans="1:52" ht="68.25" customHeight="1">
      <c r="A695" s="26" t="s">
        <v>49</v>
      </c>
      <c r="B695" s="1" t="s">
        <v>830</v>
      </c>
      <c r="C695" s="1" t="s">
        <v>834</v>
      </c>
      <c r="D695" s="1"/>
      <c r="E695" s="1" t="s">
        <v>151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 t="s">
        <v>50</v>
      </c>
      <c r="U695" s="1"/>
      <c r="V695" s="27"/>
      <c r="W695" s="27"/>
      <c r="X695" s="27"/>
      <c r="Y695" s="27"/>
      <c r="Z695" s="26" t="s">
        <v>49</v>
      </c>
      <c r="AA695" s="28">
        <v>138385.05</v>
      </c>
      <c r="AB695" s="28"/>
      <c r="AC695" s="28">
        <v>127936.55</v>
      </c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>
        <v>135993.03</v>
      </c>
      <c r="AQ695" s="28"/>
      <c r="AR695" s="28">
        <v>135993.03</v>
      </c>
      <c r="AS695" s="28"/>
      <c r="AT695" s="28"/>
      <c r="AU695" s="28">
        <v>136056.03</v>
      </c>
      <c r="AV695" s="28"/>
      <c r="AW695" s="28">
        <v>136056.03</v>
      </c>
      <c r="AX695" s="28"/>
      <c r="AY695" s="28"/>
      <c r="AZ695" s="26" t="s">
        <v>49</v>
      </c>
    </row>
    <row r="696" spans="1:52" ht="33.75" customHeight="1">
      <c r="A696" s="26" t="s">
        <v>107</v>
      </c>
      <c r="B696" s="1" t="s">
        <v>830</v>
      </c>
      <c r="C696" s="1" t="s">
        <v>834</v>
      </c>
      <c r="D696" s="1"/>
      <c r="E696" s="1" t="s">
        <v>151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 t="s">
        <v>108</v>
      </c>
      <c r="U696" s="1"/>
      <c r="V696" s="27"/>
      <c r="W696" s="27"/>
      <c r="X696" s="27"/>
      <c r="Y696" s="27"/>
      <c r="Z696" s="26" t="s">
        <v>107</v>
      </c>
      <c r="AA696" s="28">
        <v>1020.95</v>
      </c>
      <c r="AB696" s="28"/>
      <c r="AC696" s="28">
        <v>1020.95</v>
      </c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>
        <v>1451.77</v>
      </c>
      <c r="AQ696" s="28"/>
      <c r="AR696" s="28">
        <v>1451.77</v>
      </c>
      <c r="AS696" s="28"/>
      <c r="AT696" s="28"/>
      <c r="AU696" s="28">
        <v>4874.77</v>
      </c>
      <c r="AV696" s="28"/>
      <c r="AW696" s="28">
        <v>4874.77</v>
      </c>
      <c r="AX696" s="28"/>
      <c r="AY696" s="28"/>
      <c r="AZ696" s="26" t="s">
        <v>107</v>
      </c>
    </row>
    <row r="697" spans="1:52" ht="409.5" customHeight="1">
      <c r="A697" s="2" t="s">
        <v>152</v>
      </c>
      <c r="B697" s="1" t="s">
        <v>830</v>
      </c>
      <c r="C697" s="1" t="s">
        <v>834</v>
      </c>
      <c r="D697" s="1"/>
      <c r="E697" s="1" t="s">
        <v>153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7"/>
      <c r="W697" s="27"/>
      <c r="X697" s="27"/>
      <c r="Y697" s="27"/>
      <c r="Z697" s="2" t="s">
        <v>152</v>
      </c>
      <c r="AA697" s="28">
        <v>6080.7</v>
      </c>
      <c r="AB697" s="28"/>
      <c r="AC697" s="28">
        <v>5624.6</v>
      </c>
      <c r="AD697" s="28">
        <v>456.1</v>
      </c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>
        <v>6081</v>
      </c>
      <c r="AQ697" s="28"/>
      <c r="AR697" s="28">
        <v>5624.9</v>
      </c>
      <c r="AS697" s="28">
        <v>456.1</v>
      </c>
      <c r="AT697" s="28"/>
      <c r="AU697" s="28">
        <v>6081.3</v>
      </c>
      <c r="AV697" s="28"/>
      <c r="AW697" s="28">
        <v>5625.2</v>
      </c>
      <c r="AX697" s="28">
        <v>456.1</v>
      </c>
      <c r="AY697" s="28"/>
      <c r="AZ697" s="2" t="s">
        <v>152</v>
      </c>
    </row>
    <row r="698" spans="1:52" ht="342" customHeight="1">
      <c r="A698" s="2" t="s">
        <v>154</v>
      </c>
      <c r="B698" s="1" t="s">
        <v>830</v>
      </c>
      <c r="C698" s="1" t="s">
        <v>834</v>
      </c>
      <c r="D698" s="1"/>
      <c r="E698" s="1" t="s">
        <v>155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7"/>
      <c r="W698" s="27"/>
      <c r="X698" s="27"/>
      <c r="Y698" s="27"/>
      <c r="Z698" s="2" t="s">
        <v>154</v>
      </c>
      <c r="AA698" s="28">
        <v>6080.7</v>
      </c>
      <c r="AB698" s="28"/>
      <c r="AC698" s="28">
        <v>5624.6</v>
      </c>
      <c r="AD698" s="28">
        <v>456.1</v>
      </c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>
        <v>6081</v>
      </c>
      <c r="AQ698" s="28"/>
      <c r="AR698" s="28">
        <v>5624.9</v>
      </c>
      <c r="AS698" s="28">
        <v>456.1</v>
      </c>
      <c r="AT698" s="28"/>
      <c r="AU698" s="28">
        <v>6081.3</v>
      </c>
      <c r="AV698" s="28"/>
      <c r="AW698" s="28">
        <v>5625.2</v>
      </c>
      <c r="AX698" s="28">
        <v>456.1</v>
      </c>
      <c r="AY698" s="28"/>
      <c r="AZ698" s="2" t="s">
        <v>154</v>
      </c>
    </row>
    <row r="699" spans="1:52" ht="68.25" customHeight="1">
      <c r="A699" s="26" t="s">
        <v>49</v>
      </c>
      <c r="B699" s="1" t="s">
        <v>830</v>
      </c>
      <c r="C699" s="1" t="s">
        <v>834</v>
      </c>
      <c r="D699" s="1"/>
      <c r="E699" s="1" t="s">
        <v>155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 t="s">
        <v>50</v>
      </c>
      <c r="U699" s="1"/>
      <c r="V699" s="27"/>
      <c r="W699" s="27"/>
      <c r="X699" s="27"/>
      <c r="Y699" s="27"/>
      <c r="Z699" s="26" t="s">
        <v>49</v>
      </c>
      <c r="AA699" s="28">
        <v>6080.7</v>
      </c>
      <c r="AB699" s="28"/>
      <c r="AC699" s="28">
        <v>5624.6</v>
      </c>
      <c r="AD699" s="28">
        <v>456.1</v>
      </c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>
        <v>6081</v>
      </c>
      <c r="AQ699" s="28"/>
      <c r="AR699" s="28">
        <v>5624.9</v>
      </c>
      <c r="AS699" s="28">
        <v>456.1</v>
      </c>
      <c r="AT699" s="28"/>
      <c r="AU699" s="28">
        <v>6081.3</v>
      </c>
      <c r="AV699" s="28"/>
      <c r="AW699" s="28">
        <v>5625.2</v>
      </c>
      <c r="AX699" s="28">
        <v>456.1</v>
      </c>
      <c r="AY699" s="28"/>
      <c r="AZ699" s="26" t="s">
        <v>49</v>
      </c>
    </row>
    <row r="700" spans="1:52" ht="51" customHeight="1">
      <c r="A700" s="26" t="s">
        <v>156</v>
      </c>
      <c r="B700" s="1" t="s">
        <v>830</v>
      </c>
      <c r="C700" s="1" t="s">
        <v>834</v>
      </c>
      <c r="D700" s="1"/>
      <c r="E700" s="1" t="s">
        <v>157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7"/>
      <c r="W700" s="27"/>
      <c r="X700" s="27"/>
      <c r="Y700" s="27"/>
      <c r="Z700" s="26" t="s">
        <v>156</v>
      </c>
      <c r="AA700" s="28">
        <v>11549.58</v>
      </c>
      <c r="AB700" s="28">
        <v>7027.5</v>
      </c>
      <c r="AC700" s="28">
        <v>4522.08</v>
      </c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>
        <v>12128.1</v>
      </c>
      <c r="AQ700" s="28">
        <v>12128.1</v>
      </c>
      <c r="AR700" s="28"/>
      <c r="AS700" s="28"/>
      <c r="AT700" s="28"/>
      <c r="AU700" s="28">
        <v>12128.1</v>
      </c>
      <c r="AV700" s="28">
        <v>12128.1</v>
      </c>
      <c r="AW700" s="28"/>
      <c r="AX700" s="28"/>
      <c r="AY700" s="28"/>
      <c r="AZ700" s="26" t="s">
        <v>156</v>
      </c>
    </row>
    <row r="701" spans="1:52" ht="136.5" customHeight="1">
      <c r="A701" s="26" t="s">
        <v>158</v>
      </c>
      <c r="B701" s="1" t="s">
        <v>830</v>
      </c>
      <c r="C701" s="1" t="s">
        <v>834</v>
      </c>
      <c r="D701" s="1"/>
      <c r="E701" s="1" t="s">
        <v>159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7"/>
      <c r="W701" s="27"/>
      <c r="X701" s="27"/>
      <c r="Y701" s="27"/>
      <c r="Z701" s="26" t="s">
        <v>158</v>
      </c>
      <c r="AA701" s="28">
        <v>2241.78</v>
      </c>
      <c r="AB701" s="28"/>
      <c r="AC701" s="28">
        <v>2241.78</v>
      </c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6" t="s">
        <v>158</v>
      </c>
    </row>
    <row r="702" spans="1:52" ht="68.25" customHeight="1">
      <c r="A702" s="26" t="s">
        <v>49</v>
      </c>
      <c r="B702" s="1" t="s">
        <v>830</v>
      </c>
      <c r="C702" s="1" t="s">
        <v>834</v>
      </c>
      <c r="D702" s="1"/>
      <c r="E702" s="1" t="s">
        <v>159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 t="s">
        <v>50</v>
      </c>
      <c r="U702" s="1"/>
      <c r="V702" s="27"/>
      <c r="W702" s="27"/>
      <c r="X702" s="27"/>
      <c r="Y702" s="27"/>
      <c r="Z702" s="26" t="s">
        <v>49</v>
      </c>
      <c r="AA702" s="28">
        <v>2241.78</v>
      </c>
      <c r="AB702" s="28"/>
      <c r="AC702" s="28">
        <v>2241.78</v>
      </c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6" t="s">
        <v>49</v>
      </c>
    </row>
    <row r="703" spans="1:52" ht="102" customHeight="1">
      <c r="A703" s="26" t="s">
        <v>1157</v>
      </c>
      <c r="B703" s="1" t="s">
        <v>830</v>
      </c>
      <c r="C703" s="1" t="s">
        <v>834</v>
      </c>
      <c r="D703" s="1"/>
      <c r="E703" s="1" t="s">
        <v>1163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7"/>
      <c r="W703" s="27"/>
      <c r="X703" s="27"/>
      <c r="Y703" s="27"/>
      <c r="Z703" s="26" t="s">
        <v>1157</v>
      </c>
      <c r="AA703" s="28">
        <v>4042.7</v>
      </c>
      <c r="AB703" s="28">
        <v>4042.7</v>
      </c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>
        <v>12128.1</v>
      </c>
      <c r="AQ703" s="28">
        <v>12128.1</v>
      </c>
      <c r="AR703" s="28"/>
      <c r="AS703" s="28"/>
      <c r="AT703" s="28"/>
      <c r="AU703" s="28">
        <v>12128.1</v>
      </c>
      <c r="AV703" s="28">
        <v>12128.1</v>
      </c>
      <c r="AW703" s="28"/>
      <c r="AX703" s="28"/>
      <c r="AY703" s="28"/>
      <c r="AZ703" s="26" t="s">
        <v>1157</v>
      </c>
    </row>
    <row r="704" spans="1:52" ht="68.25" customHeight="1">
      <c r="A704" s="26" t="s">
        <v>49</v>
      </c>
      <c r="B704" s="1" t="s">
        <v>830</v>
      </c>
      <c r="C704" s="1" t="s">
        <v>834</v>
      </c>
      <c r="D704" s="1"/>
      <c r="E704" s="1" t="s">
        <v>1163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 t="s">
        <v>50</v>
      </c>
      <c r="U704" s="1"/>
      <c r="V704" s="27"/>
      <c r="W704" s="27"/>
      <c r="X704" s="27"/>
      <c r="Y704" s="27"/>
      <c r="Z704" s="26" t="s">
        <v>49</v>
      </c>
      <c r="AA704" s="28">
        <v>4042.7</v>
      </c>
      <c r="AB704" s="28">
        <v>4042.7</v>
      </c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>
        <v>12128.1</v>
      </c>
      <c r="AQ704" s="28">
        <v>12128.1</v>
      </c>
      <c r="AR704" s="28"/>
      <c r="AS704" s="28"/>
      <c r="AT704" s="28"/>
      <c r="AU704" s="28">
        <v>12128.1</v>
      </c>
      <c r="AV704" s="28">
        <v>12128.1</v>
      </c>
      <c r="AW704" s="28"/>
      <c r="AX704" s="28"/>
      <c r="AY704" s="28"/>
      <c r="AZ704" s="26" t="s">
        <v>49</v>
      </c>
    </row>
    <row r="705" spans="1:52" ht="85.5" customHeight="1">
      <c r="A705" s="26" t="s">
        <v>1158</v>
      </c>
      <c r="B705" s="1" t="s">
        <v>830</v>
      </c>
      <c r="C705" s="1" t="s">
        <v>834</v>
      </c>
      <c r="D705" s="1"/>
      <c r="E705" s="1" t="s">
        <v>1159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7"/>
      <c r="W705" s="27"/>
      <c r="X705" s="27"/>
      <c r="Y705" s="27"/>
      <c r="Z705" s="26" t="s">
        <v>1158</v>
      </c>
      <c r="AA705" s="28">
        <v>5265.1</v>
      </c>
      <c r="AB705" s="28">
        <v>2984.8</v>
      </c>
      <c r="AC705" s="28">
        <v>2280.3</v>
      </c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6" t="s">
        <v>1158</v>
      </c>
    </row>
    <row r="706" spans="1:52" ht="68.25" customHeight="1">
      <c r="A706" s="26" t="s">
        <v>49</v>
      </c>
      <c r="B706" s="1" t="s">
        <v>830</v>
      </c>
      <c r="C706" s="1" t="s">
        <v>834</v>
      </c>
      <c r="D706" s="1"/>
      <c r="E706" s="1" t="s">
        <v>1159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 t="s">
        <v>50</v>
      </c>
      <c r="U706" s="1"/>
      <c r="V706" s="27"/>
      <c r="W706" s="27"/>
      <c r="X706" s="27"/>
      <c r="Y706" s="27"/>
      <c r="Z706" s="26" t="s">
        <v>49</v>
      </c>
      <c r="AA706" s="28">
        <v>5265.1</v>
      </c>
      <c r="AB706" s="28">
        <v>2984.8</v>
      </c>
      <c r="AC706" s="28">
        <v>2280.3</v>
      </c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6" t="s">
        <v>49</v>
      </c>
    </row>
    <row r="707" spans="1:52" ht="68.25" customHeight="1">
      <c r="A707" s="26" t="s">
        <v>238</v>
      </c>
      <c r="B707" s="1" t="s">
        <v>830</v>
      </c>
      <c r="C707" s="1" t="s">
        <v>834</v>
      </c>
      <c r="D707" s="1"/>
      <c r="E707" s="1" t="s">
        <v>239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7"/>
      <c r="W707" s="27"/>
      <c r="X707" s="27"/>
      <c r="Y707" s="27"/>
      <c r="Z707" s="26" t="s">
        <v>238</v>
      </c>
      <c r="AA707" s="28">
        <v>57.2</v>
      </c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>
        <v>50</v>
      </c>
      <c r="AQ707" s="28"/>
      <c r="AR707" s="28"/>
      <c r="AS707" s="28"/>
      <c r="AT707" s="28"/>
      <c r="AU707" s="28">
        <v>50</v>
      </c>
      <c r="AV707" s="28"/>
      <c r="AW707" s="28"/>
      <c r="AX707" s="28"/>
      <c r="AY707" s="28"/>
      <c r="AZ707" s="26" t="s">
        <v>238</v>
      </c>
    </row>
    <row r="708" spans="1:52" ht="33.75" customHeight="1">
      <c r="A708" s="26" t="s">
        <v>250</v>
      </c>
      <c r="B708" s="1" t="s">
        <v>830</v>
      </c>
      <c r="C708" s="1" t="s">
        <v>834</v>
      </c>
      <c r="D708" s="1"/>
      <c r="E708" s="1" t="s">
        <v>251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7"/>
      <c r="W708" s="27"/>
      <c r="X708" s="27"/>
      <c r="Y708" s="27"/>
      <c r="Z708" s="26" t="s">
        <v>250</v>
      </c>
      <c r="AA708" s="28">
        <v>57.2</v>
      </c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>
        <v>50</v>
      </c>
      <c r="AQ708" s="28"/>
      <c r="AR708" s="28"/>
      <c r="AS708" s="28"/>
      <c r="AT708" s="28"/>
      <c r="AU708" s="28">
        <v>50</v>
      </c>
      <c r="AV708" s="28"/>
      <c r="AW708" s="28"/>
      <c r="AX708" s="28"/>
      <c r="AY708" s="28"/>
      <c r="AZ708" s="26" t="s">
        <v>250</v>
      </c>
    </row>
    <row r="709" spans="1:52" ht="68.25" customHeight="1">
      <c r="A709" s="26" t="s">
        <v>252</v>
      </c>
      <c r="B709" s="1" t="s">
        <v>830</v>
      </c>
      <c r="C709" s="1" t="s">
        <v>834</v>
      </c>
      <c r="D709" s="1"/>
      <c r="E709" s="1" t="s">
        <v>253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7"/>
      <c r="W709" s="27"/>
      <c r="X709" s="27"/>
      <c r="Y709" s="27"/>
      <c r="Z709" s="26" t="s">
        <v>252</v>
      </c>
      <c r="AA709" s="28">
        <v>57.2</v>
      </c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>
        <v>50</v>
      </c>
      <c r="AQ709" s="28"/>
      <c r="AR709" s="28"/>
      <c r="AS709" s="28"/>
      <c r="AT709" s="28"/>
      <c r="AU709" s="28">
        <v>50</v>
      </c>
      <c r="AV709" s="28"/>
      <c r="AW709" s="28"/>
      <c r="AX709" s="28"/>
      <c r="AY709" s="28"/>
      <c r="AZ709" s="26" t="s">
        <v>252</v>
      </c>
    </row>
    <row r="710" spans="1:52" ht="85.5" customHeight="1">
      <c r="A710" s="26" t="s">
        <v>254</v>
      </c>
      <c r="B710" s="1" t="s">
        <v>830</v>
      </c>
      <c r="C710" s="1" t="s">
        <v>834</v>
      </c>
      <c r="D710" s="1"/>
      <c r="E710" s="1" t="s">
        <v>255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7"/>
      <c r="W710" s="27"/>
      <c r="X710" s="27"/>
      <c r="Y710" s="27"/>
      <c r="Z710" s="26" t="s">
        <v>254</v>
      </c>
      <c r="AA710" s="28">
        <v>57.2</v>
      </c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>
        <v>50</v>
      </c>
      <c r="AQ710" s="28"/>
      <c r="AR710" s="28"/>
      <c r="AS710" s="28"/>
      <c r="AT710" s="28"/>
      <c r="AU710" s="28">
        <v>50</v>
      </c>
      <c r="AV710" s="28"/>
      <c r="AW710" s="28"/>
      <c r="AX710" s="28"/>
      <c r="AY710" s="28"/>
      <c r="AZ710" s="26" t="s">
        <v>254</v>
      </c>
    </row>
    <row r="711" spans="1:52" ht="68.25" customHeight="1">
      <c r="A711" s="26" t="s">
        <v>49</v>
      </c>
      <c r="B711" s="1" t="s">
        <v>830</v>
      </c>
      <c r="C711" s="1" t="s">
        <v>834</v>
      </c>
      <c r="D711" s="1"/>
      <c r="E711" s="1" t="s">
        <v>255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 t="s">
        <v>50</v>
      </c>
      <c r="U711" s="1"/>
      <c r="V711" s="27"/>
      <c r="W711" s="27"/>
      <c r="X711" s="27"/>
      <c r="Y711" s="27"/>
      <c r="Z711" s="26" t="s">
        <v>49</v>
      </c>
      <c r="AA711" s="28">
        <v>57.2</v>
      </c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>
        <v>50</v>
      </c>
      <c r="AQ711" s="28"/>
      <c r="AR711" s="28"/>
      <c r="AS711" s="28"/>
      <c r="AT711" s="28"/>
      <c r="AU711" s="28">
        <v>50</v>
      </c>
      <c r="AV711" s="28"/>
      <c r="AW711" s="28"/>
      <c r="AX711" s="28"/>
      <c r="AY711" s="28"/>
      <c r="AZ711" s="26" t="s">
        <v>49</v>
      </c>
    </row>
    <row r="712" spans="1:52" ht="51" customHeight="1">
      <c r="A712" s="26" t="s">
        <v>481</v>
      </c>
      <c r="B712" s="1" t="s">
        <v>830</v>
      </c>
      <c r="C712" s="1" t="s">
        <v>834</v>
      </c>
      <c r="D712" s="1"/>
      <c r="E712" s="1" t="s">
        <v>482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7"/>
      <c r="W712" s="27"/>
      <c r="X712" s="27"/>
      <c r="Y712" s="27"/>
      <c r="Z712" s="26" t="s">
        <v>481</v>
      </c>
      <c r="AA712" s="28">
        <v>2389.82</v>
      </c>
      <c r="AB712" s="28"/>
      <c r="AC712" s="28">
        <v>2150.84</v>
      </c>
      <c r="AD712" s="28">
        <v>238.98</v>
      </c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6" t="s">
        <v>481</v>
      </c>
    </row>
    <row r="713" spans="1:52" ht="33.75" customHeight="1">
      <c r="A713" s="26" t="s">
        <v>483</v>
      </c>
      <c r="B713" s="1" t="s">
        <v>830</v>
      </c>
      <c r="C713" s="1" t="s">
        <v>834</v>
      </c>
      <c r="D713" s="1"/>
      <c r="E713" s="1" t="s">
        <v>484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7"/>
      <c r="W713" s="27"/>
      <c r="X713" s="27"/>
      <c r="Y713" s="27"/>
      <c r="Z713" s="26" t="s">
        <v>483</v>
      </c>
      <c r="AA713" s="28">
        <v>2389.82</v>
      </c>
      <c r="AB713" s="28"/>
      <c r="AC713" s="28">
        <v>2150.84</v>
      </c>
      <c r="AD713" s="28">
        <v>238.98</v>
      </c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6" t="s">
        <v>483</v>
      </c>
    </row>
    <row r="714" spans="1:52" ht="68.25" customHeight="1">
      <c r="A714" s="26" t="s">
        <v>485</v>
      </c>
      <c r="B714" s="1" t="s">
        <v>830</v>
      </c>
      <c r="C714" s="1" t="s">
        <v>834</v>
      </c>
      <c r="D714" s="1"/>
      <c r="E714" s="1" t="s">
        <v>486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7"/>
      <c r="W714" s="27"/>
      <c r="X714" s="27"/>
      <c r="Y714" s="27"/>
      <c r="Z714" s="26" t="s">
        <v>485</v>
      </c>
      <c r="AA714" s="28">
        <v>2389.82</v>
      </c>
      <c r="AB714" s="28"/>
      <c r="AC714" s="28">
        <v>2150.84</v>
      </c>
      <c r="AD714" s="28">
        <v>238.98</v>
      </c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6" t="s">
        <v>485</v>
      </c>
    </row>
    <row r="715" spans="1:52" ht="51" customHeight="1">
      <c r="A715" s="26" t="s">
        <v>487</v>
      </c>
      <c r="B715" s="1" t="s">
        <v>830</v>
      </c>
      <c r="C715" s="1" t="s">
        <v>834</v>
      </c>
      <c r="D715" s="1"/>
      <c r="E715" s="1" t="s">
        <v>488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7"/>
      <c r="W715" s="27"/>
      <c r="X715" s="27"/>
      <c r="Y715" s="27"/>
      <c r="Z715" s="26" t="s">
        <v>487</v>
      </c>
      <c r="AA715" s="28">
        <v>2389.82</v>
      </c>
      <c r="AB715" s="28"/>
      <c r="AC715" s="28">
        <v>2150.84</v>
      </c>
      <c r="AD715" s="28">
        <v>238.98</v>
      </c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6" t="s">
        <v>487</v>
      </c>
    </row>
    <row r="716" spans="1:52" ht="68.25" customHeight="1">
      <c r="A716" s="26" t="s">
        <v>49</v>
      </c>
      <c r="B716" s="1" t="s">
        <v>830</v>
      </c>
      <c r="C716" s="1" t="s">
        <v>834</v>
      </c>
      <c r="D716" s="1"/>
      <c r="E716" s="1" t="s">
        <v>488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 t="s">
        <v>50</v>
      </c>
      <c r="U716" s="1"/>
      <c r="V716" s="27"/>
      <c r="W716" s="27"/>
      <c r="X716" s="27"/>
      <c r="Y716" s="27"/>
      <c r="Z716" s="26" t="s">
        <v>49</v>
      </c>
      <c r="AA716" s="28">
        <v>2389.82</v>
      </c>
      <c r="AB716" s="28"/>
      <c r="AC716" s="28">
        <v>2150.84</v>
      </c>
      <c r="AD716" s="28">
        <v>238.98</v>
      </c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6" t="s">
        <v>49</v>
      </c>
    </row>
    <row r="717" spans="1:52" ht="22.5" customHeight="1">
      <c r="A717" s="26" t="s">
        <v>835</v>
      </c>
      <c r="B717" s="1" t="s">
        <v>830</v>
      </c>
      <c r="C717" s="1" t="s">
        <v>836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7"/>
      <c r="W717" s="27"/>
      <c r="X717" s="27"/>
      <c r="Y717" s="27"/>
      <c r="Z717" s="26" t="s">
        <v>835</v>
      </c>
      <c r="AA717" s="28">
        <v>17579.63</v>
      </c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>
        <v>17052.43</v>
      </c>
      <c r="AQ717" s="28"/>
      <c r="AR717" s="28"/>
      <c r="AS717" s="28"/>
      <c r="AT717" s="28"/>
      <c r="AU717" s="28">
        <v>17572.43</v>
      </c>
      <c r="AV717" s="28"/>
      <c r="AW717" s="28"/>
      <c r="AX717" s="28"/>
      <c r="AY717" s="28"/>
      <c r="AZ717" s="26" t="s">
        <v>835</v>
      </c>
    </row>
    <row r="718" spans="1:52" ht="43.5" customHeight="1">
      <c r="A718" s="26" t="s">
        <v>100</v>
      </c>
      <c r="B718" s="1" t="s">
        <v>830</v>
      </c>
      <c r="C718" s="1" t="s">
        <v>836</v>
      </c>
      <c r="D718" s="1"/>
      <c r="E718" s="1" t="s">
        <v>101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7"/>
      <c r="W718" s="27"/>
      <c r="X718" s="27"/>
      <c r="Y718" s="27"/>
      <c r="Z718" s="26" t="s">
        <v>100</v>
      </c>
      <c r="AA718" s="28">
        <v>17579.63</v>
      </c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>
        <v>17052.43</v>
      </c>
      <c r="AQ718" s="28"/>
      <c r="AR718" s="28"/>
      <c r="AS718" s="28"/>
      <c r="AT718" s="28"/>
      <c r="AU718" s="28">
        <v>17572.43</v>
      </c>
      <c r="AV718" s="28"/>
      <c r="AW718" s="28"/>
      <c r="AX718" s="28"/>
      <c r="AY718" s="28"/>
      <c r="AZ718" s="26" t="s">
        <v>100</v>
      </c>
    </row>
    <row r="719" spans="1:52" ht="51" customHeight="1">
      <c r="A719" s="26" t="s">
        <v>160</v>
      </c>
      <c r="B719" s="1" t="s">
        <v>830</v>
      </c>
      <c r="C719" s="1" t="s">
        <v>836</v>
      </c>
      <c r="D719" s="1"/>
      <c r="E719" s="1" t="s">
        <v>161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7"/>
      <c r="W719" s="27"/>
      <c r="X719" s="27"/>
      <c r="Y719" s="27"/>
      <c r="Z719" s="26" t="s">
        <v>160</v>
      </c>
      <c r="AA719" s="28">
        <v>17579.63</v>
      </c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>
        <v>17052.43</v>
      </c>
      <c r="AQ719" s="28"/>
      <c r="AR719" s="28"/>
      <c r="AS719" s="28"/>
      <c r="AT719" s="28"/>
      <c r="AU719" s="28">
        <v>17572.43</v>
      </c>
      <c r="AV719" s="28"/>
      <c r="AW719" s="28"/>
      <c r="AX719" s="28"/>
      <c r="AY719" s="28"/>
      <c r="AZ719" s="26" t="s">
        <v>160</v>
      </c>
    </row>
    <row r="720" spans="1:52" ht="85.5" customHeight="1">
      <c r="A720" s="26" t="s">
        <v>162</v>
      </c>
      <c r="B720" s="1" t="s">
        <v>830</v>
      </c>
      <c r="C720" s="1" t="s">
        <v>836</v>
      </c>
      <c r="D720" s="1"/>
      <c r="E720" s="1" t="s">
        <v>163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7"/>
      <c r="W720" s="27"/>
      <c r="X720" s="27"/>
      <c r="Y720" s="27"/>
      <c r="Z720" s="26" t="s">
        <v>162</v>
      </c>
      <c r="AA720" s="28">
        <v>17539.63</v>
      </c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>
        <v>17052.43</v>
      </c>
      <c r="AQ720" s="28"/>
      <c r="AR720" s="28"/>
      <c r="AS720" s="28"/>
      <c r="AT720" s="28"/>
      <c r="AU720" s="28">
        <v>17572.43</v>
      </c>
      <c r="AV720" s="28"/>
      <c r="AW720" s="28"/>
      <c r="AX720" s="28"/>
      <c r="AY720" s="28"/>
      <c r="AZ720" s="26" t="s">
        <v>162</v>
      </c>
    </row>
    <row r="721" spans="1:52" ht="68.25" customHeight="1">
      <c r="A721" s="26" t="s">
        <v>47</v>
      </c>
      <c r="B721" s="1" t="s">
        <v>830</v>
      </c>
      <c r="C721" s="1" t="s">
        <v>836</v>
      </c>
      <c r="D721" s="1"/>
      <c r="E721" s="1" t="s">
        <v>164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7"/>
      <c r="W721" s="27"/>
      <c r="X721" s="27"/>
      <c r="Y721" s="27"/>
      <c r="Z721" s="26" t="s">
        <v>47</v>
      </c>
      <c r="AA721" s="28">
        <v>17539.63</v>
      </c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>
        <v>17052.43</v>
      </c>
      <c r="AQ721" s="28"/>
      <c r="AR721" s="28"/>
      <c r="AS721" s="28"/>
      <c r="AT721" s="28"/>
      <c r="AU721" s="28">
        <v>17572.43</v>
      </c>
      <c r="AV721" s="28"/>
      <c r="AW721" s="28"/>
      <c r="AX721" s="28"/>
      <c r="AY721" s="28"/>
      <c r="AZ721" s="26" t="s">
        <v>47</v>
      </c>
    </row>
    <row r="722" spans="1:52" ht="68.25" customHeight="1">
      <c r="A722" s="26" t="s">
        <v>49</v>
      </c>
      <c r="B722" s="1" t="s">
        <v>830</v>
      </c>
      <c r="C722" s="1" t="s">
        <v>836</v>
      </c>
      <c r="D722" s="1"/>
      <c r="E722" s="1" t="s">
        <v>164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 t="s">
        <v>50</v>
      </c>
      <c r="U722" s="1"/>
      <c r="V722" s="27"/>
      <c r="W722" s="27"/>
      <c r="X722" s="27"/>
      <c r="Y722" s="27"/>
      <c r="Z722" s="26" t="s">
        <v>49</v>
      </c>
      <c r="AA722" s="28">
        <v>17539.63</v>
      </c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>
        <v>17052.43</v>
      </c>
      <c r="AQ722" s="28"/>
      <c r="AR722" s="28"/>
      <c r="AS722" s="28"/>
      <c r="AT722" s="28"/>
      <c r="AU722" s="28">
        <v>17572.43</v>
      </c>
      <c r="AV722" s="28"/>
      <c r="AW722" s="28"/>
      <c r="AX722" s="28"/>
      <c r="AY722" s="28"/>
      <c r="AZ722" s="26" t="s">
        <v>49</v>
      </c>
    </row>
    <row r="723" spans="1:52" ht="68.25" customHeight="1">
      <c r="A723" s="26" t="s">
        <v>165</v>
      </c>
      <c r="B723" s="1" t="s">
        <v>830</v>
      </c>
      <c r="C723" s="1" t="s">
        <v>836</v>
      </c>
      <c r="D723" s="1"/>
      <c r="E723" s="1" t="s">
        <v>166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7"/>
      <c r="W723" s="27"/>
      <c r="X723" s="27"/>
      <c r="Y723" s="27"/>
      <c r="Z723" s="26" t="s">
        <v>165</v>
      </c>
      <c r="AA723" s="28">
        <v>40</v>
      </c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6" t="s">
        <v>165</v>
      </c>
    </row>
    <row r="724" spans="1:52" ht="51" customHeight="1">
      <c r="A724" s="26" t="s">
        <v>167</v>
      </c>
      <c r="B724" s="1" t="s">
        <v>830</v>
      </c>
      <c r="C724" s="1" t="s">
        <v>836</v>
      </c>
      <c r="D724" s="1"/>
      <c r="E724" s="1" t="s">
        <v>168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7"/>
      <c r="W724" s="27"/>
      <c r="X724" s="27"/>
      <c r="Y724" s="27"/>
      <c r="Z724" s="26" t="s">
        <v>167</v>
      </c>
      <c r="AA724" s="28">
        <v>40</v>
      </c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6" t="s">
        <v>167</v>
      </c>
    </row>
    <row r="725" spans="1:52" ht="68.25" customHeight="1">
      <c r="A725" s="26" t="s">
        <v>49</v>
      </c>
      <c r="B725" s="1" t="s">
        <v>830</v>
      </c>
      <c r="C725" s="1" t="s">
        <v>836</v>
      </c>
      <c r="D725" s="1"/>
      <c r="E725" s="1" t="s">
        <v>168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 t="s">
        <v>50</v>
      </c>
      <c r="U725" s="1"/>
      <c r="V725" s="27"/>
      <c r="W725" s="27"/>
      <c r="X725" s="27"/>
      <c r="Y725" s="27"/>
      <c r="Z725" s="26" t="s">
        <v>49</v>
      </c>
      <c r="AA725" s="28">
        <v>19.8</v>
      </c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6" t="s">
        <v>49</v>
      </c>
    </row>
    <row r="726" spans="1:52" ht="33.75" customHeight="1">
      <c r="A726" s="26" t="s">
        <v>107</v>
      </c>
      <c r="B726" s="1" t="s">
        <v>830</v>
      </c>
      <c r="C726" s="1" t="s">
        <v>836</v>
      </c>
      <c r="D726" s="1"/>
      <c r="E726" s="1" t="s">
        <v>168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 t="s">
        <v>108</v>
      </c>
      <c r="U726" s="1"/>
      <c r="V726" s="27"/>
      <c r="W726" s="27"/>
      <c r="X726" s="27"/>
      <c r="Y726" s="27"/>
      <c r="Z726" s="26" t="s">
        <v>107</v>
      </c>
      <c r="AA726" s="28">
        <v>20.2</v>
      </c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6" t="s">
        <v>107</v>
      </c>
    </row>
    <row r="727" spans="1:52" ht="16.5" customHeight="1">
      <c r="A727" s="26" t="s">
        <v>811</v>
      </c>
      <c r="B727" s="1" t="s">
        <v>830</v>
      </c>
      <c r="C727" s="1" t="s">
        <v>812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7"/>
      <c r="W727" s="27"/>
      <c r="X727" s="27"/>
      <c r="Y727" s="27"/>
      <c r="Z727" s="26" t="s">
        <v>811</v>
      </c>
      <c r="AA727" s="28">
        <v>6101.05</v>
      </c>
      <c r="AB727" s="28"/>
      <c r="AC727" s="28">
        <v>4184.3</v>
      </c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>
        <v>6234.3</v>
      </c>
      <c r="AQ727" s="28"/>
      <c r="AR727" s="28">
        <v>4184.3</v>
      </c>
      <c r="AS727" s="28"/>
      <c r="AT727" s="28"/>
      <c r="AU727" s="28">
        <v>6234.3</v>
      </c>
      <c r="AV727" s="28"/>
      <c r="AW727" s="28">
        <v>4184.3</v>
      </c>
      <c r="AX727" s="28"/>
      <c r="AY727" s="28"/>
      <c r="AZ727" s="26" t="s">
        <v>811</v>
      </c>
    </row>
    <row r="728" spans="1:52" ht="51" customHeight="1">
      <c r="A728" s="26" t="s">
        <v>695</v>
      </c>
      <c r="B728" s="1" t="s">
        <v>830</v>
      </c>
      <c r="C728" s="1" t="s">
        <v>812</v>
      </c>
      <c r="D728" s="1"/>
      <c r="E728" s="1" t="s">
        <v>696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7"/>
      <c r="W728" s="27"/>
      <c r="X728" s="27"/>
      <c r="Y728" s="27"/>
      <c r="Z728" s="26" t="s">
        <v>695</v>
      </c>
      <c r="AA728" s="28">
        <v>6101.05</v>
      </c>
      <c r="AB728" s="28"/>
      <c r="AC728" s="28">
        <v>4184.3</v>
      </c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>
        <v>6234.3</v>
      </c>
      <c r="AQ728" s="28"/>
      <c r="AR728" s="28">
        <v>4184.3</v>
      </c>
      <c r="AS728" s="28"/>
      <c r="AT728" s="28"/>
      <c r="AU728" s="28">
        <v>6234.3</v>
      </c>
      <c r="AV728" s="28"/>
      <c r="AW728" s="28">
        <v>4184.3</v>
      </c>
      <c r="AX728" s="28"/>
      <c r="AY728" s="28"/>
      <c r="AZ728" s="26" t="s">
        <v>695</v>
      </c>
    </row>
    <row r="729" spans="1:52" ht="33.75" customHeight="1">
      <c r="A729" s="26" t="s">
        <v>699</v>
      </c>
      <c r="B729" s="1" t="s">
        <v>830</v>
      </c>
      <c r="C729" s="1" t="s">
        <v>812</v>
      </c>
      <c r="D729" s="1"/>
      <c r="E729" s="1" t="s">
        <v>700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7"/>
      <c r="W729" s="27"/>
      <c r="X729" s="27"/>
      <c r="Y729" s="27"/>
      <c r="Z729" s="26" t="s">
        <v>699</v>
      </c>
      <c r="AA729" s="28">
        <v>4184.3</v>
      </c>
      <c r="AB729" s="28"/>
      <c r="AC729" s="28">
        <v>4184.3</v>
      </c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>
        <v>4184.3</v>
      </c>
      <c r="AQ729" s="28"/>
      <c r="AR729" s="28">
        <v>4184.3</v>
      </c>
      <c r="AS729" s="28"/>
      <c r="AT729" s="28"/>
      <c r="AU729" s="28">
        <v>4184.3</v>
      </c>
      <c r="AV729" s="28"/>
      <c r="AW729" s="28">
        <v>4184.3</v>
      </c>
      <c r="AX729" s="28"/>
      <c r="AY729" s="28"/>
      <c r="AZ729" s="26" t="s">
        <v>699</v>
      </c>
    </row>
    <row r="730" spans="1:52" ht="33.75" customHeight="1">
      <c r="A730" s="26" t="s">
        <v>123</v>
      </c>
      <c r="B730" s="1" t="s">
        <v>830</v>
      </c>
      <c r="C730" s="1" t="s">
        <v>812</v>
      </c>
      <c r="D730" s="1"/>
      <c r="E730" s="1" t="s">
        <v>700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 t="s">
        <v>124</v>
      </c>
      <c r="U730" s="1"/>
      <c r="V730" s="27"/>
      <c r="W730" s="27"/>
      <c r="X730" s="27"/>
      <c r="Y730" s="27"/>
      <c r="Z730" s="26" t="s">
        <v>123</v>
      </c>
      <c r="AA730" s="28">
        <v>588</v>
      </c>
      <c r="AB730" s="28"/>
      <c r="AC730" s="28">
        <v>588</v>
      </c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>
        <v>588</v>
      </c>
      <c r="AQ730" s="28"/>
      <c r="AR730" s="28">
        <v>588</v>
      </c>
      <c r="AS730" s="28"/>
      <c r="AT730" s="28"/>
      <c r="AU730" s="28">
        <v>588</v>
      </c>
      <c r="AV730" s="28"/>
      <c r="AW730" s="28">
        <v>588</v>
      </c>
      <c r="AX730" s="28"/>
      <c r="AY730" s="28"/>
      <c r="AZ730" s="26" t="s">
        <v>123</v>
      </c>
    </row>
    <row r="731" spans="1:52" ht="68.25" customHeight="1">
      <c r="A731" s="26" t="s">
        <v>49</v>
      </c>
      <c r="B731" s="1" t="s">
        <v>830</v>
      </c>
      <c r="C731" s="1" t="s">
        <v>812</v>
      </c>
      <c r="D731" s="1"/>
      <c r="E731" s="1" t="s">
        <v>700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 t="s">
        <v>50</v>
      </c>
      <c r="U731" s="1"/>
      <c r="V731" s="27"/>
      <c r="W731" s="27"/>
      <c r="X731" s="27"/>
      <c r="Y731" s="27"/>
      <c r="Z731" s="26" t="s">
        <v>49</v>
      </c>
      <c r="AA731" s="28">
        <v>3596.3</v>
      </c>
      <c r="AB731" s="28"/>
      <c r="AC731" s="28">
        <v>3596.3</v>
      </c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>
        <v>3596.3</v>
      </c>
      <c r="AQ731" s="28"/>
      <c r="AR731" s="28">
        <v>3596.3</v>
      </c>
      <c r="AS731" s="28"/>
      <c r="AT731" s="28"/>
      <c r="AU731" s="28">
        <v>3596.3</v>
      </c>
      <c r="AV731" s="28"/>
      <c r="AW731" s="28">
        <v>3596.3</v>
      </c>
      <c r="AX731" s="28"/>
      <c r="AY731" s="28"/>
      <c r="AZ731" s="26" t="s">
        <v>49</v>
      </c>
    </row>
    <row r="732" spans="1:52" ht="33.75" customHeight="1">
      <c r="A732" s="26" t="s">
        <v>703</v>
      </c>
      <c r="B732" s="1" t="s">
        <v>830</v>
      </c>
      <c r="C732" s="1" t="s">
        <v>812</v>
      </c>
      <c r="D732" s="1"/>
      <c r="E732" s="1" t="s">
        <v>704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7"/>
      <c r="W732" s="27"/>
      <c r="X732" s="27"/>
      <c r="Y732" s="27"/>
      <c r="Z732" s="26" t="s">
        <v>703</v>
      </c>
      <c r="AA732" s="28">
        <v>1916.75</v>
      </c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>
        <v>2050</v>
      </c>
      <c r="AQ732" s="28"/>
      <c r="AR732" s="28"/>
      <c r="AS732" s="28"/>
      <c r="AT732" s="28"/>
      <c r="AU732" s="28">
        <v>2050</v>
      </c>
      <c r="AV732" s="28"/>
      <c r="AW732" s="28"/>
      <c r="AX732" s="28"/>
      <c r="AY732" s="28"/>
      <c r="AZ732" s="26" t="s">
        <v>703</v>
      </c>
    </row>
    <row r="733" spans="1:52" ht="68.25" customHeight="1">
      <c r="A733" s="26" t="s">
        <v>49</v>
      </c>
      <c r="B733" s="1" t="s">
        <v>830</v>
      </c>
      <c r="C733" s="1" t="s">
        <v>812</v>
      </c>
      <c r="D733" s="1"/>
      <c r="E733" s="1" t="s">
        <v>704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 t="s">
        <v>50</v>
      </c>
      <c r="U733" s="1"/>
      <c r="V733" s="27"/>
      <c r="W733" s="27"/>
      <c r="X733" s="27"/>
      <c r="Y733" s="27"/>
      <c r="Z733" s="26" t="s">
        <v>49</v>
      </c>
      <c r="AA733" s="28">
        <v>1916.75</v>
      </c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>
        <v>2050</v>
      </c>
      <c r="AQ733" s="28"/>
      <c r="AR733" s="28"/>
      <c r="AS733" s="28"/>
      <c r="AT733" s="28"/>
      <c r="AU733" s="28">
        <v>2050</v>
      </c>
      <c r="AV733" s="28"/>
      <c r="AW733" s="28"/>
      <c r="AX733" s="28"/>
      <c r="AY733" s="28"/>
      <c r="AZ733" s="26" t="s">
        <v>49</v>
      </c>
    </row>
    <row r="734" spans="1:52" ht="33.75" customHeight="1">
      <c r="A734" s="26" t="s">
        <v>773</v>
      </c>
      <c r="B734" s="1" t="s">
        <v>830</v>
      </c>
      <c r="C734" s="1" t="s">
        <v>774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7"/>
      <c r="W734" s="27"/>
      <c r="X734" s="27"/>
      <c r="Y734" s="27"/>
      <c r="Z734" s="26" t="s">
        <v>773</v>
      </c>
      <c r="AA734" s="28">
        <v>7005.65</v>
      </c>
      <c r="AB734" s="28"/>
      <c r="AC734" s="28">
        <v>20</v>
      </c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>
        <v>7840.5</v>
      </c>
      <c r="AQ734" s="28"/>
      <c r="AR734" s="28">
        <v>20</v>
      </c>
      <c r="AS734" s="28"/>
      <c r="AT734" s="28"/>
      <c r="AU734" s="28">
        <v>7840.5</v>
      </c>
      <c r="AV734" s="28"/>
      <c r="AW734" s="28">
        <v>20</v>
      </c>
      <c r="AX734" s="28"/>
      <c r="AY734" s="28"/>
      <c r="AZ734" s="26" t="s">
        <v>773</v>
      </c>
    </row>
    <row r="735" spans="1:52" ht="33.75" customHeight="1">
      <c r="A735" s="26" t="s">
        <v>100</v>
      </c>
      <c r="B735" s="1" t="s">
        <v>830</v>
      </c>
      <c r="C735" s="1" t="s">
        <v>774</v>
      </c>
      <c r="D735" s="1"/>
      <c r="E735" s="1" t="s">
        <v>101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7"/>
      <c r="W735" s="27"/>
      <c r="X735" s="27"/>
      <c r="Y735" s="27"/>
      <c r="Z735" s="26" t="s">
        <v>100</v>
      </c>
      <c r="AA735" s="28">
        <v>6985.65</v>
      </c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>
        <v>7820.5</v>
      </c>
      <c r="AQ735" s="28"/>
      <c r="AR735" s="28"/>
      <c r="AS735" s="28"/>
      <c r="AT735" s="28"/>
      <c r="AU735" s="28">
        <v>7820.5</v>
      </c>
      <c r="AV735" s="28"/>
      <c r="AW735" s="28"/>
      <c r="AX735" s="28"/>
      <c r="AY735" s="28"/>
      <c r="AZ735" s="26" t="s">
        <v>100</v>
      </c>
    </row>
    <row r="736" spans="1:52" ht="33.75" customHeight="1">
      <c r="A736" s="26" t="s">
        <v>169</v>
      </c>
      <c r="B736" s="1" t="s">
        <v>830</v>
      </c>
      <c r="C736" s="1" t="s">
        <v>774</v>
      </c>
      <c r="D736" s="1"/>
      <c r="E736" s="1" t="s">
        <v>170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7"/>
      <c r="W736" s="27"/>
      <c r="X736" s="27"/>
      <c r="Y736" s="27"/>
      <c r="Z736" s="26" t="s">
        <v>169</v>
      </c>
      <c r="AA736" s="28">
        <v>136</v>
      </c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>
        <v>136</v>
      </c>
      <c r="AQ736" s="28"/>
      <c r="AR736" s="28"/>
      <c r="AS736" s="28"/>
      <c r="AT736" s="28"/>
      <c r="AU736" s="28">
        <v>136</v>
      </c>
      <c r="AV736" s="28"/>
      <c r="AW736" s="28"/>
      <c r="AX736" s="28"/>
      <c r="AY736" s="28"/>
      <c r="AZ736" s="26" t="s">
        <v>169</v>
      </c>
    </row>
    <row r="737" spans="1:52" ht="33.75" customHeight="1">
      <c r="A737" s="26" t="s">
        <v>171</v>
      </c>
      <c r="B737" s="1" t="s">
        <v>830</v>
      </c>
      <c r="C737" s="1" t="s">
        <v>774</v>
      </c>
      <c r="D737" s="1"/>
      <c r="E737" s="1" t="s">
        <v>172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7"/>
      <c r="W737" s="27"/>
      <c r="X737" s="27"/>
      <c r="Y737" s="27"/>
      <c r="Z737" s="26" t="s">
        <v>171</v>
      </c>
      <c r="AA737" s="28">
        <v>100</v>
      </c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>
        <v>100</v>
      </c>
      <c r="AQ737" s="28"/>
      <c r="AR737" s="28"/>
      <c r="AS737" s="28"/>
      <c r="AT737" s="28"/>
      <c r="AU737" s="28">
        <v>100</v>
      </c>
      <c r="AV737" s="28"/>
      <c r="AW737" s="28"/>
      <c r="AX737" s="28"/>
      <c r="AY737" s="28"/>
      <c r="AZ737" s="26" t="s">
        <v>171</v>
      </c>
    </row>
    <row r="738" spans="1:52" ht="33.75" customHeight="1">
      <c r="A738" s="26" t="s">
        <v>173</v>
      </c>
      <c r="B738" s="1" t="s">
        <v>830</v>
      </c>
      <c r="C738" s="1" t="s">
        <v>774</v>
      </c>
      <c r="D738" s="1"/>
      <c r="E738" s="1" t="s">
        <v>174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7"/>
      <c r="W738" s="27"/>
      <c r="X738" s="27"/>
      <c r="Y738" s="27"/>
      <c r="Z738" s="26" t="s">
        <v>173</v>
      </c>
      <c r="AA738" s="28">
        <v>100</v>
      </c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>
        <v>100</v>
      </c>
      <c r="AQ738" s="28"/>
      <c r="AR738" s="28"/>
      <c r="AS738" s="28"/>
      <c r="AT738" s="28"/>
      <c r="AU738" s="28">
        <v>100</v>
      </c>
      <c r="AV738" s="28"/>
      <c r="AW738" s="28"/>
      <c r="AX738" s="28"/>
      <c r="AY738" s="28"/>
      <c r="AZ738" s="26" t="s">
        <v>173</v>
      </c>
    </row>
    <row r="739" spans="1:52" ht="51" customHeight="1">
      <c r="A739" s="26" t="s">
        <v>175</v>
      </c>
      <c r="B739" s="1" t="s">
        <v>830</v>
      </c>
      <c r="C739" s="1" t="s">
        <v>774</v>
      </c>
      <c r="D739" s="1"/>
      <c r="E739" s="1" t="s">
        <v>174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 t="s">
        <v>176</v>
      </c>
      <c r="U739" s="1"/>
      <c r="V739" s="27"/>
      <c r="W739" s="27"/>
      <c r="X739" s="27"/>
      <c r="Y739" s="27"/>
      <c r="Z739" s="26" t="s">
        <v>175</v>
      </c>
      <c r="AA739" s="28">
        <v>100</v>
      </c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>
        <v>100</v>
      </c>
      <c r="AQ739" s="28"/>
      <c r="AR739" s="28"/>
      <c r="AS739" s="28"/>
      <c r="AT739" s="28"/>
      <c r="AU739" s="28">
        <v>100</v>
      </c>
      <c r="AV739" s="28"/>
      <c r="AW739" s="28"/>
      <c r="AX739" s="28"/>
      <c r="AY739" s="28"/>
      <c r="AZ739" s="26" t="s">
        <v>175</v>
      </c>
    </row>
    <row r="740" spans="1:52" ht="68.25" customHeight="1">
      <c r="A740" s="26" t="s">
        <v>177</v>
      </c>
      <c r="B740" s="1" t="s">
        <v>830</v>
      </c>
      <c r="C740" s="1" t="s">
        <v>774</v>
      </c>
      <c r="D740" s="1"/>
      <c r="E740" s="1" t="s">
        <v>178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7"/>
      <c r="W740" s="27"/>
      <c r="X740" s="27"/>
      <c r="Y740" s="27"/>
      <c r="Z740" s="26" t="s">
        <v>177</v>
      </c>
      <c r="AA740" s="28">
        <v>36</v>
      </c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>
        <v>36</v>
      </c>
      <c r="AQ740" s="28"/>
      <c r="AR740" s="28"/>
      <c r="AS740" s="28"/>
      <c r="AT740" s="28"/>
      <c r="AU740" s="28">
        <v>36</v>
      </c>
      <c r="AV740" s="28"/>
      <c r="AW740" s="28"/>
      <c r="AX740" s="28"/>
      <c r="AY740" s="28"/>
      <c r="AZ740" s="26" t="s">
        <v>177</v>
      </c>
    </row>
    <row r="741" spans="1:52" ht="85.5" customHeight="1">
      <c r="A741" s="26" t="s">
        <v>179</v>
      </c>
      <c r="B741" s="1" t="s">
        <v>830</v>
      </c>
      <c r="C741" s="1" t="s">
        <v>774</v>
      </c>
      <c r="D741" s="1"/>
      <c r="E741" s="1" t="s">
        <v>180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7"/>
      <c r="W741" s="27"/>
      <c r="X741" s="27"/>
      <c r="Y741" s="27"/>
      <c r="Z741" s="26" t="s">
        <v>179</v>
      </c>
      <c r="AA741" s="28">
        <v>36</v>
      </c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>
        <v>36</v>
      </c>
      <c r="AQ741" s="28"/>
      <c r="AR741" s="28"/>
      <c r="AS741" s="28"/>
      <c r="AT741" s="28"/>
      <c r="AU741" s="28">
        <v>36</v>
      </c>
      <c r="AV741" s="28"/>
      <c r="AW741" s="28"/>
      <c r="AX741" s="28"/>
      <c r="AY741" s="28"/>
      <c r="AZ741" s="26" t="s">
        <v>179</v>
      </c>
    </row>
    <row r="742" spans="1:52" ht="68.25" customHeight="1">
      <c r="A742" s="26" t="s">
        <v>49</v>
      </c>
      <c r="B742" s="1" t="s">
        <v>830</v>
      </c>
      <c r="C742" s="1" t="s">
        <v>774</v>
      </c>
      <c r="D742" s="1"/>
      <c r="E742" s="1" t="s">
        <v>180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 t="s">
        <v>50</v>
      </c>
      <c r="U742" s="1"/>
      <c r="V742" s="27"/>
      <c r="W742" s="27"/>
      <c r="X742" s="27"/>
      <c r="Y742" s="27"/>
      <c r="Z742" s="26" t="s">
        <v>49</v>
      </c>
      <c r="AA742" s="28">
        <v>36</v>
      </c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>
        <v>36</v>
      </c>
      <c r="AQ742" s="28"/>
      <c r="AR742" s="28"/>
      <c r="AS742" s="28"/>
      <c r="AT742" s="28"/>
      <c r="AU742" s="28">
        <v>36</v>
      </c>
      <c r="AV742" s="28"/>
      <c r="AW742" s="28"/>
      <c r="AX742" s="28"/>
      <c r="AY742" s="28"/>
      <c r="AZ742" s="26" t="s">
        <v>49</v>
      </c>
    </row>
    <row r="743" spans="1:52" ht="68.25" customHeight="1">
      <c r="A743" s="26" t="s">
        <v>181</v>
      </c>
      <c r="B743" s="1" t="s">
        <v>830</v>
      </c>
      <c r="C743" s="1" t="s">
        <v>774</v>
      </c>
      <c r="D743" s="1"/>
      <c r="E743" s="1" t="s">
        <v>182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7"/>
      <c r="W743" s="27"/>
      <c r="X743" s="27"/>
      <c r="Y743" s="27"/>
      <c r="Z743" s="26" t="s">
        <v>181</v>
      </c>
      <c r="AA743" s="28">
        <v>6849.65</v>
      </c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>
        <v>7684.5</v>
      </c>
      <c r="AQ743" s="28"/>
      <c r="AR743" s="28"/>
      <c r="AS743" s="28"/>
      <c r="AT743" s="28"/>
      <c r="AU743" s="28">
        <v>7684.5</v>
      </c>
      <c r="AV743" s="28"/>
      <c r="AW743" s="28"/>
      <c r="AX743" s="28"/>
      <c r="AY743" s="28"/>
      <c r="AZ743" s="26" t="s">
        <v>181</v>
      </c>
    </row>
    <row r="744" spans="1:52" ht="51" customHeight="1">
      <c r="A744" s="26" t="s">
        <v>183</v>
      </c>
      <c r="B744" s="1" t="s">
        <v>830</v>
      </c>
      <c r="C744" s="1" t="s">
        <v>774</v>
      </c>
      <c r="D744" s="1"/>
      <c r="E744" s="1" t="s">
        <v>184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7"/>
      <c r="W744" s="27"/>
      <c r="X744" s="27"/>
      <c r="Y744" s="27"/>
      <c r="Z744" s="26" t="s">
        <v>183</v>
      </c>
      <c r="AA744" s="28">
        <v>6754.5</v>
      </c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>
        <v>7684.5</v>
      </c>
      <c r="AQ744" s="28"/>
      <c r="AR744" s="28"/>
      <c r="AS744" s="28"/>
      <c r="AT744" s="28"/>
      <c r="AU744" s="28">
        <v>7684.5</v>
      </c>
      <c r="AV744" s="28"/>
      <c r="AW744" s="28"/>
      <c r="AX744" s="28"/>
      <c r="AY744" s="28"/>
      <c r="AZ744" s="26" t="s">
        <v>183</v>
      </c>
    </row>
    <row r="745" spans="1:52" ht="33.75" customHeight="1">
      <c r="A745" s="26" t="s">
        <v>185</v>
      </c>
      <c r="B745" s="1" t="s">
        <v>830</v>
      </c>
      <c r="C745" s="1" t="s">
        <v>774</v>
      </c>
      <c r="D745" s="1"/>
      <c r="E745" s="1" t="s">
        <v>186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7"/>
      <c r="W745" s="27"/>
      <c r="X745" s="27"/>
      <c r="Y745" s="27"/>
      <c r="Z745" s="26" t="s">
        <v>185</v>
      </c>
      <c r="AA745" s="28">
        <v>6754.5</v>
      </c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>
        <v>7654.5</v>
      </c>
      <c r="AQ745" s="28"/>
      <c r="AR745" s="28"/>
      <c r="AS745" s="28"/>
      <c r="AT745" s="28"/>
      <c r="AU745" s="28">
        <v>7654.5</v>
      </c>
      <c r="AV745" s="28"/>
      <c r="AW745" s="28"/>
      <c r="AX745" s="28"/>
      <c r="AY745" s="28"/>
      <c r="AZ745" s="26" t="s">
        <v>185</v>
      </c>
    </row>
    <row r="746" spans="1:52" ht="136.5" customHeight="1">
      <c r="A746" s="26" t="s">
        <v>187</v>
      </c>
      <c r="B746" s="1" t="s">
        <v>830</v>
      </c>
      <c r="C746" s="1" t="s">
        <v>774</v>
      </c>
      <c r="D746" s="1"/>
      <c r="E746" s="1" t="s">
        <v>186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 t="s">
        <v>188</v>
      </c>
      <c r="U746" s="1"/>
      <c r="V746" s="27"/>
      <c r="W746" s="27"/>
      <c r="X746" s="27"/>
      <c r="Y746" s="27"/>
      <c r="Z746" s="26" t="s">
        <v>187</v>
      </c>
      <c r="AA746" s="28">
        <v>5973.8</v>
      </c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>
        <v>6873.8</v>
      </c>
      <c r="AQ746" s="28"/>
      <c r="AR746" s="28"/>
      <c r="AS746" s="28"/>
      <c r="AT746" s="28"/>
      <c r="AU746" s="28">
        <v>6873.8</v>
      </c>
      <c r="AV746" s="28"/>
      <c r="AW746" s="28"/>
      <c r="AX746" s="28"/>
      <c r="AY746" s="28"/>
      <c r="AZ746" s="26" t="s">
        <v>187</v>
      </c>
    </row>
    <row r="747" spans="1:52" ht="51" customHeight="1">
      <c r="A747" s="26" t="s">
        <v>175</v>
      </c>
      <c r="B747" s="1" t="s">
        <v>830</v>
      </c>
      <c r="C747" s="1" t="s">
        <v>774</v>
      </c>
      <c r="D747" s="1"/>
      <c r="E747" s="1" t="s">
        <v>186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 t="s">
        <v>176</v>
      </c>
      <c r="U747" s="1"/>
      <c r="V747" s="27"/>
      <c r="W747" s="27"/>
      <c r="X747" s="27"/>
      <c r="Y747" s="27"/>
      <c r="Z747" s="26" t="s">
        <v>175</v>
      </c>
      <c r="AA747" s="28">
        <v>778.8</v>
      </c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>
        <v>778.8</v>
      </c>
      <c r="AQ747" s="28"/>
      <c r="AR747" s="28"/>
      <c r="AS747" s="28"/>
      <c r="AT747" s="28"/>
      <c r="AU747" s="28">
        <v>778.8</v>
      </c>
      <c r="AV747" s="28"/>
      <c r="AW747" s="28"/>
      <c r="AX747" s="28"/>
      <c r="AY747" s="28"/>
      <c r="AZ747" s="26" t="s">
        <v>175</v>
      </c>
    </row>
    <row r="748" spans="1:52" ht="33.75" customHeight="1">
      <c r="A748" s="26" t="s">
        <v>107</v>
      </c>
      <c r="B748" s="1" t="s">
        <v>830</v>
      </c>
      <c r="C748" s="1" t="s">
        <v>774</v>
      </c>
      <c r="D748" s="1"/>
      <c r="E748" s="1" t="s">
        <v>186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 t="s">
        <v>108</v>
      </c>
      <c r="U748" s="1"/>
      <c r="V748" s="27"/>
      <c r="W748" s="27"/>
      <c r="X748" s="27"/>
      <c r="Y748" s="27"/>
      <c r="Z748" s="26" t="s">
        <v>107</v>
      </c>
      <c r="AA748" s="28">
        <v>1.9</v>
      </c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>
        <v>1.9</v>
      </c>
      <c r="AQ748" s="28"/>
      <c r="AR748" s="28"/>
      <c r="AS748" s="28"/>
      <c r="AT748" s="28"/>
      <c r="AU748" s="28">
        <v>1.9</v>
      </c>
      <c r="AV748" s="28"/>
      <c r="AW748" s="28"/>
      <c r="AX748" s="28"/>
      <c r="AY748" s="28"/>
      <c r="AZ748" s="26" t="s">
        <v>107</v>
      </c>
    </row>
    <row r="749" spans="1:52" ht="68.25" customHeight="1">
      <c r="A749" s="26" t="s">
        <v>189</v>
      </c>
      <c r="B749" s="1" t="s">
        <v>830</v>
      </c>
      <c r="C749" s="1" t="s">
        <v>774</v>
      </c>
      <c r="D749" s="1"/>
      <c r="E749" s="1" t="s">
        <v>190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7"/>
      <c r="W749" s="27"/>
      <c r="X749" s="27"/>
      <c r="Y749" s="27"/>
      <c r="Z749" s="26" t="s">
        <v>189</v>
      </c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>
        <v>30</v>
      </c>
      <c r="AQ749" s="28"/>
      <c r="AR749" s="28"/>
      <c r="AS749" s="28"/>
      <c r="AT749" s="28"/>
      <c r="AU749" s="28">
        <v>30</v>
      </c>
      <c r="AV749" s="28"/>
      <c r="AW749" s="28"/>
      <c r="AX749" s="28"/>
      <c r="AY749" s="28"/>
      <c r="AZ749" s="26" t="s">
        <v>189</v>
      </c>
    </row>
    <row r="750" spans="1:52" ht="51" customHeight="1">
      <c r="A750" s="26" t="s">
        <v>175</v>
      </c>
      <c r="B750" s="1" t="s">
        <v>830</v>
      </c>
      <c r="C750" s="1" t="s">
        <v>774</v>
      </c>
      <c r="D750" s="1"/>
      <c r="E750" s="1" t="s">
        <v>190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 t="s">
        <v>176</v>
      </c>
      <c r="U750" s="1"/>
      <c r="V750" s="27"/>
      <c r="W750" s="27"/>
      <c r="X750" s="27"/>
      <c r="Y750" s="27"/>
      <c r="Z750" s="26" t="s">
        <v>175</v>
      </c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>
        <v>30</v>
      </c>
      <c r="AQ750" s="28"/>
      <c r="AR750" s="28"/>
      <c r="AS750" s="28"/>
      <c r="AT750" s="28"/>
      <c r="AU750" s="28">
        <v>30</v>
      </c>
      <c r="AV750" s="28"/>
      <c r="AW750" s="28"/>
      <c r="AX750" s="28"/>
      <c r="AY750" s="28"/>
      <c r="AZ750" s="26" t="s">
        <v>175</v>
      </c>
    </row>
    <row r="751" spans="1:52" ht="51" customHeight="1">
      <c r="A751" s="26" t="s">
        <v>191</v>
      </c>
      <c r="B751" s="1" t="s">
        <v>830</v>
      </c>
      <c r="C751" s="1" t="s">
        <v>774</v>
      </c>
      <c r="D751" s="1"/>
      <c r="E751" s="1" t="s">
        <v>192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7"/>
      <c r="W751" s="27"/>
      <c r="X751" s="27"/>
      <c r="Y751" s="27"/>
      <c r="Z751" s="26" t="s">
        <v>191</v>
      </c>
      <c r="AA751" s="28">
        <v>95.15</v>
      </c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6" t="s">
        <v>191</v>
      </c>
    </row>
    <row r="752" spans="1:52" ht="85.5" customHeight="1">
      <c r="A752" s="26" t="s">
        <v>193</v>
      </c>
      <c r="B752" s="1" t="s">
        <v>830</v>
      </c>
      <c r="C752" s="1" t="s">
        <v>774</v>
      </c>
      <c r="D752" s="1"/>
      <c r="E752" s="1" t="s">
        <v>194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7"/>
      <c r="W752" s="27"/>
      <c r="X752" s="27"/>
      <c r="Y752" s="27"/>
      <c r="Z752" s="26" t="s">
        <v>193</v>
      </c>
      <c r="AA752" s="28">
        <v>95.15</v>
      </c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6" t="s">
        <v>193</v>
      </c>
    </row>
    <row r="753" spans="1:52" ht="68.25" customHeight="1">
      <c r="A753" s="26" t="s">
        <v>49</v>
      </c>
      <c r="B753" s="1" t="s">
        <v>830</v>
      </c>
      <c r="C753" s="1" t="s">
        <v>774</v>
      </c>
      <c r="D753" s="1"/>
      <c r="E753" s="1" t="s">
        <v>194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 t="s">
        <v>50</v>
      </c>
      <c r="U753" s="1"/>
      <c r="V753" s="27"/>
      <c r="W753" s="27"/>
      <c r="X753" s="27"/>
      <c r="Y753" s="27"/>
      <c r="Z753" s="26" t="s">
        <v>49</v>
      </c>
      <c r="AA753" s="28">
        <v>95.15</v>
      </c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6" t="s">
        <v>49</v>
      </c>
    </row>
    <row r="754" spans="1:52" ht="51" customHeight="1">
      <c r="A754" s="26" t="s">
        <v>695</v>
      </c>
      <c r="B754" s="1" t="s">
        <v>830</v>
      </c>
      <c r="C754" s="1" t="s">
        <v>774</v>
      </c>
      <c r="D754" s="1"/>
      <c r="E754" s="1" t="s">
        <v>696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7"/>
      <c r="W754" s="27"/>
      <c r="X754" s="27"/>
      <c r="Y754" s="27"/>
      <c r="Z754" s="26" t="s">
        <v>695</v>
      </c>
      <c r="AA754" s="28">
        <v>20</v>
      </c>
      <c r="AB754" s="28"/>
      <c r="AC754" s="28">
        <v>20</v>
      </c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>
        <v>20</v>
      </c>
      <c r="AQ754" s="28"/>
      <c r="AR754" s="28">
        <v>20</v>
      </c>
      <c r="AS754" s="28"/>
      <c r="AT754" s="28"/>
      <c r="AU754" s="28">
        <v>20</v>
      </c>
      <c r="AV754" s="28"/>
      <c r="AW754" s="28">
        <v>20</v>
      </c>
      <c r="AX754" s="28"/>
      <c r="AY754" s="28"/>
      <c r="AZ754" s="26" t="s">
        <v>695</v>
      </c>
    </row>
    <row r="755" spans="1:52" ht="33.75" customHeight="1">
      <c r="A755" s="26" t="s">
        <v>699</v>
      </c>
      <c r="B755" s="1" t="s">
        <v>830</v>
      </c>
      <c r="C755" s="1" t="s">
        <v>774</v>
      </c>
      <c r="D755" s="1"/>
      <c r="E755" s="1" t="s">
        <v>700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7"/>
      <c r="W755" s="27"/>
      <c r="X755" s="27"/>
      <c r="Y755" s="27"/>
      <c r="Z755" s="26" t="s">
        <v>699</v>
      </c>
      <c r="AA755" s="28">
        <v>20</v>
      </c>
      <c r="AB755" s="28"/>
      <c r="AC755" s="28">
        <v>20</v>
      </c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>
        <v>20</v>
      </c>
      <c r="AQ755" s="28"/>
      <c r="AR755" s="28">
        <v>20</v>
      </c>
      <c r="AS755" s="28"/>
      <c r="AT755" s="28"/>
      <c r="AU755" s="28">
        <v>20</v>
      </c>
      <c r="AV755" s="28"/>
      <c r="AW755" s="28">
        <v>20</v>
      </c>
      <c r="AX755" s="28"/>
      <c r="AY755" s="28"/>
      <c r="AZ755" s="26" t="s">
        <v>699</v>
      </c>
    </row>
    <row r="756" spans="1:52" ht="51" customHeight="1">
      <c r="A756" s="26" t="s">
        <v>175</v>
      </c>
      <c r="B756" s="1" t="s">
        <v>830</v>
      </c>
      <c r="C756" s="1" t="s">
        <v>774</v>
      </c>
      <c r="D756" s="1"/>
      <c r="E756" s="1" t="s">
        <v>700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 t="s">
        <v>176</v>
      </c>
      <c r="U756" s="1"/>
      <c r="V756" s="27"/>
      <c r="W756" s="27"/>
      <c r="X756" s="27"/>
      <c r="Y756" s="27"/>
      <c r="Z756" s="26" t="s">
        <v>175</v>
      </c>
      <c r="AA756" s="28">
        <v>20</v>
      </c>
      <c r="AB756" s="28"/>
      <c r="AC756" s="28">
        <v>20</v>
      </c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>
        <v>20</v>
      </c>
      <c r="AQ756" s="28"/>
      <c r="AR756" s="28">
        <v>20</v>
      </c>
      <c r="AS756" s="28"/>
      <c r="AT756" s="28"/>
      <c r="AU756" s="28">
        <v>20</v>
      </c>
      <c r="AV756" s="28"/>
      <c r="AW756" s="28">
        <v>20</v>
      </c>
      <c r="AX756" s="28"/>
      <c r="AY756" s="28"/>
      <c r="AZ756" s="26" t="s">
        <v>175</v>
      </c>
    </row>
    <row r="757" spans="1:52" ht="16.5" customHeight="1">
      <c r="A757" s="26" t="s">
        <v>813</v>
      </c>
      <c r="B757" s="1" t="s">
        <v>830</v>
      </c>
      <c r="C757" s="1" t="s">
        <v>814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7"/>
      <c r="W757" s="27"/>
      <c r="X757" s="27"/>
      <c r="Y757" s="27"/>
      <c r="Z757" s="26" t="s">
        <v>813</v>
      </c>
      <c r="AA757" s="28">
        <v>25381</v>
      </c>
      <c r="AB757" s="28"/>
      <c r="AC757" s="28">
        <v>25308.5</v>
      </c>
      <c r="AD757" s="28">
        <v>72.5</v>
      </c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>
        <v>23294.1</v>
      </c>
      <c r="AQ757" s="28"/>
      <c r="AR757" s="28">
        <v>23221.6</v>
      </c>
      <c r="AS757" s="28">
        <v>72.5</v>
      </c>
      <c r="AT757" s="28"/>
      <c r="AU757" s="28">
        <v>23165.1</v>
      </c>
      <c r="AV757" s="28"/>
      <c r="AW757" s="28">
        <v>23092.6</v>
      </c>
      <c r="AX757" s="28">
        <v>72.5</v>
      </c>
      <c r="AY757" s="28"/>
      <c r="AZ757" s="26" t="s">
        <v>813</v>
      </c>
    </row>
    <row r="758" spans="1:52" ht="16.5" customHeight="1">
      <c r="A758" s="26" t="s">
        <v>817</v>
      </c>
      <c r="B758" s="1" t="s">
        <v>830</v>
      </c>
      <c r="C758" s="1" t="s">
        <v>818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7"/>
      <c r="W758" s="27"/>
      <c r="X758" s="27"/>
      <c r="Y758" s="27"/>
      <c r="Z758" s="26" t="s">
        <v>817</v>
      </c>
      <c r="AA758" s="28">
        <v>22535.8</v>
      </c>
      <c r="AB758" s="28"/>
      <c r="AC758" s="28">
        <v>22463.3</v>
      </c>
      <c r="AD758" s="28">
        <v>72.5</v>
      </c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>
        <v>19975.2</v>
      </c>
      <c r="AQ758" s="28"/>
      <c r="AR758" s="28">
        <v>19902.7</v>
      </c>
      <c r="AS758" s="28">
        <v>72.5</v>
      </c>
      <c r="AT758" s="28"/>
      <c r="AU758" s="28">
        <v>20412.8</v>
      </c>
      <c r="AV758" s="28"/>
      <c r="AW758" s="28">
        <v>20340.3</v>
      </c>
      <c r="AX758" s="28">
        <v>72.5</v>
      </c>
      <c r="AY758" s="28"/>
      <c r="AZ758" s="26" t="s">
        <v>817</v>
      </c>
    </row>
    <row r="759" spans="1:52" ht="33.75" customHeight="1">
      <c r="A759" s="26" t="s">
        <v>100</v>
      </c>
      <c r="B759" s="1" t="s">
        <v>830</v>
      </c>
      <c r="C759" s="1" t="s">
        <v>818</v>
      </c>
      <c r="D759" s="1"/>
      <c r="E759" s="1" t="s">
        <v>101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7"/>
      <c r="W759" s="27"/>
      <c r="X759" s="27"/>
      <c r="Y759" s="27"/>
      <c r="Z759" s="26" t="s">
        <v>100</v>
      </c>
      <c r="AA759" s="28">
        <v>22342.5</v>
      </c>
      <c r="AB759" s="28"/>
      <c r="AC759" s="28">
        <v>22342.5</v>
      </c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>
        <v>19781.9</v>
      </c>
      <c r="AQ759" s="28"/>
      <c r="AR759" s="28">
        <v>19781.9</v>
      </c>
      <c r="AS759" s="28"/>
      <c r="AT759" s="28"/>
      <c r="AU759" s="28">
        <v>20219.5</v>
      </c>
      <c r="AV759" s="28"/>
      <c r="AW759" s="28">
        <v>20219.5</v>
      </c>
      <c r="AX759" s="28"/>
      <c r="AY759" s="28"/>
      <c r="AZ759" s="26" t="s">
        <v>100</v>
      </c>
    </row>
    <row r="760" spans="1:52" ht="119.25" customHeight="1">
      <c r="A760" s="26" t="s">
        <v>137</v>
      </c>
      <c r="B760" s="1" t="s">
        <v>830</v>
      </c>
      <c r="C760" s="1" t="s">
        <v>818</v>
      </c>
      <c r="D760" s="1"/>
      <c r="E760" s="1" t="s">
        <v>138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7"/>
      <c r="W760" s="27"/>
      <c r="X760" s="27"/>
      <c r="Y760" s="27"/>
      <c r="Z760" s="26" t="s">
        <v>137</v>
      </c>
      <c r="AA760" s="28">
        <v>14512.2</v>
      </c>
      <c r="AB760" s="28"/>
      <c r="AC760" s="28">
        <v>14512.2</v>
      </c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>
        <v>12014.1</v>
      </c>
      <c r="AQ760" s="28"/>
      <c r="AR760" s="28">
        <v>12014.1</v>
      </c>
      <c r="AS760" s="28"/>
      <c r="AT760" s="28"/>
      <c r="AU760" s="28">
        <v>12339.2</v>
      </c>
      <c r="AV760" s="28"/>
      <c r="AW760" s="28">
        <v>12339.2</v>
      </c>
      <c r="AX760" s="28"/>
      <c r="AY760" s="28"/>
      <c r="AZ760" s="26" t="s">
        <v>137</v>
      </c>
    </row>
    <row r="761" spans="1:52" ht="85.5" customHeight="1">
      <c r="A761" s="26" t="s">
        <v>119</v>
      </c>
      <c r="B761" s="1" t="s">
        <v>830</v>
      </c>
      <c r="C761" s="1" t="s">
        <v>818</v>
      </c>
      <c r="D761" s="1"/>
      <c r="E761" s="1" t="s">
        <v>150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7"/>
      <c r="W761" s="27"/>
      <c r="X761" s="27"/>
      <c r="Y761" s="27"/>
      <c r="Z761" s="26" t="s">
        <v>119</v>
      </c>
      <c r="AA761" s="28">
        <v>14512.2</v>
      </c>
      <c r="AB761" s="28"/>
      <c r="AC761" s="28">
        <v>14512.2</v>
      </c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>
        <v>12014.1</v>
      </c>
      <c r="AQ761" s="28"/>
      <c r="AR761" s="28">
        <v>12014.1</v>
      </c>
      <c r="AS761" s="28"/>
      <c r="AT761" s="28"/>
      <c r="AU761" s="28">
        <v>12339.2</v>
      </c>
      <c r="AV761" s="28"/>
      <c r="AW761" s="28">
        <v>12339.2</v>
      </c>
      <c r="AX761" s="28"/>
      <c r="AY761" s="28"/>
      <c r="AZ761" s="26" t="s">
        <v>119</v>
      </c>
    </row>
    <row r="762" spans="1:52" ht="68.25" customHeight="1">
      <c r="A762" s="26" t="s">
        <v>121</v>
      </c>
      <c r="B762" s="1" t="s">
        <v>830</v>
      </c>
      <c r="C762" s="1" t="s">
        <v>818</v>
      </c>
      <c r="D762" s="1"/>
      <c r="E762" s="1" t="s">
        <v>151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7"/>
      <c r="W762" s="27"/>
      <c r="X762" s="27"/>
      <c r="Y762" s="27"/>
      <c r="Z762" s="26" t="s">
        <v>121</v>
      </c>
      <c r="AA762" s="28">
        <v>14512.2</v>
      </c>
      <c r="AB762" s="28"/>
      <c r="AC762" s="28">
        <v>14512.2</v>
      </c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>
        <v>12014.1</v>
      </c>
      <c r="AQ762" s="28"/>
      <c r="AR762" s="28">
        <v>12014.1</v>
      </c>
      <c r="AS762" s="28"/>
      <c r="AT762" s="28"/>
      <c r="AU762" s="28">
        <v>12339.2</v>
      </c>
      <c r="AV762" s="28"/>
      <c r="AW762" s="28">
        <v>12339.2</v>
      </c>
      <c r="AX762" s="28"/>
      <c r="AY762" s="28"/>
      <c r="AZ762" s="26" t="s">
        <v>121</v>
      </c>
    </row>
    <row r="763" spans="1:52" ht="68.25" customHeight="1">
      <c r="A763" s="26" t="s">
        <v>49</v>
      </c>
      <c r="B763" s="1" t="s">
        <v>830</v>
      </c>
      <c r="C763" s="1" t="s">
        <v>818</v>
      </c>
      <c r="D763" s="1"/>
      <c r="E763" s="1" t="s">
        <v>151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 t="s">
        <v>50</v>
      </c>
      <c r="U763" s="1"/>
      <c r="V763" s="27"/>
      <c r="W763" s="27"/>
      <c r="X763" s="27"/>
      <c r="Y763" s="27"/>
      <c r="Z763" s="26" t="s">
        <v>49</v>
      </c>
      <c r="AA763" s="28">
        <v>14512.2</v>
      </c>
      <c r="AB763" s="28"/>
      <c r="AC763" s="28">
        <v>14512.2</v>
      </c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>
        <v>12014.1</v>
      </c>
      <c r="AQ763" s="28"/>
      <c r="AR763" s="28">
        <v>12014.1</v>
      </c>
      <c r="AS763" s="28"/>
      <c r="AT763" s="28"/>
      <c r="AU763" s="28">
        <v>12339.2</v>
      </c>
      <c r="AV763" s="28"/>
      <c r="AW763" s="28">
        <v>12339.2</v>
      </c>
      <c r="AX763" s="28"/>
      <c r="AY763" s="28"/>
      <c r="AZ763" s="26" t="s">
        <v>49</v>
      </c>
    </row>
    <row r="764" spans="1:52" ht="68.25" customHeight="1">
      <c r="A764" s="26" t="s">
        <v>181</v>
      </c>
      <c r="B764" s="1" t="s">
        <v>830</v>
      </c>
      <c r="C764" s="1" t="s">
        <v>818</v>
      </c>
      <c r="D764" s="1"/>
      <c r="E764" s="1" t="s">
        <v>182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7"/>
      <c r="W764" s="27"/>
      <c r="X764" s="27"/>
      <c r="Y764" s="27"/>
      <c r="Z764" s="26" t="s">
        <v>181</v>
      </c>
      <c r="AA764" s="28">
        <v>7830.3</v>
      </c>
      <c r="AB764" s="28"/>
      <c r="AC764" s="28">
        <v>7830.3</v>
      </c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>
        <v>7767.8</v>
      </c>
      <c r="AQ764" s="28"/>
      <c r="AR764" s="28">
        <v>7767.8</v>
      </c>
      <c r="AS764" s="28"/>
      <c r="AT764" s="28"/>
      <c r="AU764" s="28">
        <v>7880.3</v>
      </c>
      <c r="AV764" s="28"/>
      <c r="AW764" s="28">
        <v>7880.3</v>
      </c>
      <c r="AX764" s="28"/>
      <c r="AY764" s="28"/>
      <c r="AZ764" s="26" t="s">
        <v>181</v>
      </c>
    </row>
    <row r="765" spans="1:52" ht="85.5" customHeight="1">
      <c r="A765" s="26" t="s">
        <v>119</v>
      </c>
      <c r="B765" s="1" t="s">
        <v>830</v>
      </c>
      <c r="C765" s="1" t="s">
        <v>818</v>
      </c>
      <c r="D765" s="1"/>
      <c r="E765" s="1" t="s">
        <v>195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7"/>
      <c r="W765" s="27"/>
      <c r="X765" s="27"/>
      <c r="Y765" s="27"/>
      <c r="Z765" s="26" t="s">
        <v>119</v>
      </c>
      <c r="AA765" s="28">
        <v>175</v>
      </c>
      <c r="AB765" s="28"/>
      <c r="AC765" s="28">
        <v>175</v>
      </c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>
        <v>112.5</v>
      </c>
      <c r="AQ765" s="28"/>
      <c r="AR765" s="28">
        <v>112.5</v>
      </c>
      <c r="AS765" s="28"/>
      <c r="AT765" s="28"/>
      <c r="AU765" s="28">
        <v>225</v>
      </c>
      <c r="AV765" s="28"/>
      <c r="AW765" s="28">
        <v>225</v>
      </c>
      <c r="AX765" s="28"/>
      <c r="AY765" s="28"/>
      <c r="AZ765" s="26" t="s">
        <v>119</v>
      </c>
    </row>
    <row r="766" spans="1:52" ht="68.25" customHeight="1">
      <c r="A766" s="26" t="s">
        <v>121</v>
      </c>
      <c r="B766" s="1" t="s">
        <v>830</v>
      </c>
      <c r="C766" s="1" t="s">
        <v>818</v>
      </c>
      <c r="D766" s="1"/>
      <c r="E766" s="1" t="s">
        <v>196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7"/>
      <c r="W766" s="27"/>
      <c r="X766" s="27"/>
      <c r="Y766" s="27"/>
      <c r="Z766" s="26" t="s">
        <v>121</v>
      </c>
      <c r="AA766" s="28">
        <v>175</v>
      </c>
      <c r="AB766" s="28"/>
      <c r="AC766" s="28">
        <v>175</v>
      </c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>
        <v>112.5</v>
      </c>
      <c r="AQ766" s="28"/>
      <c r="AR766" s="28">
        <v>112.5</v>
      </c>
      <c r="AS766" s="28"/>
      <c r="AT766" s="28"/>
      <c r="AU766" s="28">
        <v>225</v>
      </c>
      <c r="AV766" s="28"/>
      <c r="AW766" s="28">
        <v>225</v>
      </c>
      <c r="AX766" s="28"/>
      <c r="AY766" s="28"/>
      <c r="AZ766" s="26" t="s">
        <v>121</v>
      </c>
    </row>
    <row r="767" spans="1:52" ht="68.25" customHeight="1">
      <c r="A767" s="26" t="s">
        <v>49</v>
      </c>
      <c r="B767" s="1" t="s">
        <v>830</v>
      </c>
      <c r="C767" s="1" t="s">
        <v>818</v>
      </c>
      <c r="D767" s="1"/>
      <c r="E767" s="1" t="s">
        <v>196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 t="s">
        <v>50</v>
      </c>
      <c r="U767" s="1"/>
      <c r="V767" s="27"/>
      <c r="W767" s="27"/>
      <c r="X767" s="27"/>
      <c r="Y767" s="27"/>
      <c r="Z767" s="26" t="s">
        <v>49</v>
      </c>
      <c r="AA767" s="28">
        <v>175</v>
      </c>
      <c r="AB767" s="28"/>
      <c r="AC767" s="28">
        <v>175</v>
      </c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>
        <v>112.5</v>
      </c>
      <c r="AQ767" s="28"/>
      <c r="AR767" s="28">
        <v>112.5</v>
      </c>
      <c r="AS767" s="28"/>
      <c r="AT767" s="28"/>
      <c r="AU767" s="28">
        <v>225</v>
      </c>
      <c r="AV767" s="28"/>
      <c r="AW767" s="28">
        <v>225</v>
      </c>
      <c r="AX767" s="28"/>
      <c r="AY767" s="28"/>
      <c r="AZ767" s="26" t="s">
        <v>49</v>
      </c>
    </row>
    <row r="768" spans="1:52" ht="187.5" customHeight="1">
      <c r="A768" s="2" t="s">
        <v>197</v>
      </c>
      <c r="B768" s="1" t="s">
        <v>830</v>
      </c>
      <c r="C768" s="1" t="s">
        <v>818</v>
      </c>
      <c r="D768" s="1"/>
      <c r="E768" s="1" t="s">
        <v>198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7"/>
      <c r="W768" s="27"/>
      <c r="X768" s="27"/>
      <c r="Y768" s="27"/>
      <c r="Z768" s="2" t="s">
        <v>197</v>
      </c>
      <c r="AA768" s="28">
        <v>7655.3</v>
      </c>
      <c r="AB768" s="28"/>
      <c r="AC768" s="28">
        <v>7655.3</v>
      </c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>
        <v>7655.3</v>
      </c>
      <c r="AQ768" s="28"/>
      <c r="AR768" s="28">
        <v>7655.3</v>
      </c>
      <c r="AS768" s="28"/>
      <c r="AT768" s="28"/>
      <c r="AU768" s="28">
        <v>7655.3</v>
      </c>
      <c r="AV768" s="28"/>
      <c r="AW768" s="28">
        <v>7655.3</v>
      </c>
      <c r="AX768" s="28"/>
      <c r="AY768" s="28"/>
      <c r="AZ768" s="2" t="s">
        <v>197</v>
      </c>
    </row>
    <row r="769" spans="1:52" ht="153.75" customHeight="1">
      <c r="A769" s="26" t="s">
        <v>199</v>
      </c>
      <c r="B769" s="1" t="s">
        <v>830</v>
      </c>
      <c r="C769" s="1" t="s">
        <v>818</v>
      </c>
      <c r="D769" s="1"/>
      <c r="E769" s="1" t="s">
        <v>200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7"/>
      <c r="W769" s="27"/>
      <c r="X769" s="27"/>
      <c r="Y769" s="27"/>
      <c r="Z769" s="26" t="s">
        <v>199</v>
      </c>
      <c r="AA769" s="28">
        <v>7655.3</v>
      </c>
      <c r="AB769" s="28"/>
      <c r="AC769" s="28">
        <v>7655.3</v>
      </c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>
        <v>7655.3</v>
      </c>
      <c r="AQ769" s="28"/>
      <c r="AR769" s="28">
        <v>7655.3</v>
      </c>
      <c r="AS769" s="28"/>
      <c r="AT769" s="28"/>
      <c r="AU769" s="28">
        <v>7655.3</v>
      </c>
      <c r="AV769" s="28"/>
      <c r="AW769" s="28">
        <v>7655.3</v>
      </c>
      <c r="AX769" s="28"/>
      <c r="AY769" s="28"/>
      <c r="AZ769" s="26" t="s">
        <v>199</v>
      </c>
    </row>
    <row r="770" spans="1:52" ht="33.75" customHeight="1">
      <c r="A770" s="26" t="s">
        <v>123</v>
      </c>
      <c r="B770" s="1" t="s">
        <v>830</v>
      </c>
      <c r="C770" s="1" t="s">
        <v>818</v>
      </c>
      <c r="D770" s="1"/>
      <c r="E770" s="1" t="s">
        <v>200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 t="s">
        <v>124</v>
      </c>
      <c r="U770" s="1"/>
      <c r="V770" s="27"/>
      <c r="W770" s="27"/>
      <c r="X770" s="27"/>
      <c r="Y770" s="27"/>
      <c r="Z770" s="26" t="s">
        <v>123</v>
      </c>
      <c r="AA770" s="28">
        <v>2089</v>
      </c>
      <c r="AB770" s="28"/>
      <c r="AC770" s="28">
        <v>2089</v>
      </c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>
        <v>2000</v>
      </c>
      <c r="AQ770" s="28"/>
      <c r="AR770" s="28">
        <v>2000</v>
      </c>
      <c r="AS770" s="28"/>
      <c r="AT770" s="28"/>
      <c r="AU770" s="28">
        <v>2000</v>
      </c>
      <c r="AV770" s="28"/>
      <c r="AW770" s="28">
        <v>2000</v>
      </c>
      <c r="AX770" s="28"/>
      <c r="AY770" s="28"/>
      <c r="AZ770" s="26" t="s">
        <v>123</v>
      </c>
    </row>
    <row r="771" spans="1:52" ht="68.25" customHeight="1">
      <c r="A771" s="26" t="s">
        <v>49</v>
      </c>
      <c r="B771" s="1" t="s">
        <v>830</v>
      </c>
      <c r="C771" s="1" t="s">
        <v>818</v>
      </c>
      <c r="D771" s="1"/>
      <c r="E771" s="1" t="s">
        <v>200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 t="s">
        <v>50</v>
      </c>
      <c r="U771" s="1"/>
      <c r="V771" s="27"/>
      <c r="W771" s="27"/>
      <c r="X771" s="27"/>
      <c r="Y771" s="27"/>
      <c r="Z771" s="26" t="s">
        <v>49</v>
      </c>
      <c r="AA771" s="28">
        <v>5566.3</v>
      </c>
      <c r="AB771" s="28"/>
      <c r="AC771" s="28">
        <v>5566.3</v>
      </c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>
        <v>5655.3</v>
      </c>
      <c r="AQ771" s="28"/>
      <c r="AR771" s="28">
        <v>5655.3</v>
      </c>
      <c r="AS771" s="28"/>
      <c r="AT771" s="28"/>
      <c r="AU771" s="28">
        <v>5655.3</v>
      </c>
      <c r="AV771" s="28"/>
      <c r="AW771" s="28">
        <v>5655.3</v>
      </c>
      <c r="AX771" s="28"/>
      <c r="AY771" s="28"/>
      <c r="AZ771" s="26" t="s">
        <v>49</v>
      </c>
    </row>
    <row r="772" spans="1:52" ht="51" customHeight="1">
      <c r="A772" s="26" t="s">
        <v>695</v>
      </c>
      <c r="B772" s="1" t="s">
        <v>830</v>
      </c>
      <c r="C772" s="1" t="s">
        <v>818</v>
      </c>
      <c r="D772" s="1"/>
      <c r="E772" s="1" t="s">
        <v>696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7"/>
      <c r="W772" s="27"/>
      <c r="X772" s="27"/>
      <c r="Y772" s="27"/>
      <c r="Z772" s="26" t="s">
        <v>695</v>
      </c>
      <c r="AA772" s="28">
        <v>193.3</v>
      </c>
      <c r="AB772" s="28"/>
      <c r="AC772" s="28">
        <v>120.8</v>
      </c>
      <c r="AD772" s="28">
        <v>72.5</v>
      </c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>
        <v>193.3</v>
      </c>
      <c r="AQ772" s="28"/>
      <c r="AR772" s="28">
        <v>120.8</v>
      </c>
      <c r="AS772" s="28">
        <v>72.5</v>
      </c>
      <c r="AT772" s="28"/>
      <c r="AU772" s="28">
        <v>193.3</v>
      </c>
      <c r="AV772" s="28"/>
      <c r="AW772" s="28">
        <v>120.8</v>
      </c>
      <c r="AX772" s="28">
        <v>72.5</v>
      </c>
      <c r="AY772" s="28"/>
      <c r="AZ772" s="26" t="s">
        <v>695</v>
      </c>
    </row>
    <row r="773" spans="1:52" ht="85.5" customHeight="1">
      <c r="A773" s="26" t="s">
        <v>717</v>
      </c>
      <c r="B773" s="1" t="s">
        <v>830</v>
      </c>
      <c r="C773" s="1" t="s">
        <v>818</v>
      </c>
      <c r="D773" s="1"/>
      <c r="E773" s="1" t="s">
        <v>718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7"/>
      <c r="W773" s="27"/>
      <c r="X773" s="27"/>
      <c r="Y773" s="27"/>
      <c r="Z773" s="26" t="s">
        <v>717</v>
      </c>
      <c r="AA773" s="28">
        <v>193.3</v>
      </c>
      <c r="AB773" s="28"/>
      <c r="AC773" s="28">
        <v>120.8</v>
      </c>
      <c r="AD773" s="28">
        <v>72.5</v>
      </c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>
        <v>193.3</v>
      </c>
      <c r="AQ773" s="28"/>
      <c r="AR773" s="28">
        <v>120.8</v>
      </c>
      <c r="AS773" s="28">
        <v>72.5</v>
      </c>
      <c r="AT773" s="28"/>
      <c r="AU773" s="28">
        <v>193.3</v>
      </c>
      <c r="AV773" s="28"/>
      <c r="AW773" s="28">
        <v>120.8</v>
      </c>
      <c r="AX773" s="28">
        <v>72.5</v>
      </c>
      <c r="AY773" s="28"/>
      <c r="AZ773" s="26" t="s">
        <v>717</v>
      </c>
    </row>
    <row r="774" spans="1:52" ht="51" customHeight="1">
      <c r="A774" s="26" t="s">
        <v>175</v>
      </c>
      <c r="B774" s="1" t="s">
        <v>830</v>
      </c>
      <c r="C774" s="1" t="s">
        <v>818</v>
      </c>
      <c r="D774" s="1"/>
      <c r="E774" s="1" t="s">
        <v>718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 t="s">
        <v>176</v>
      </c>
      <c r="U774" s="1"/>
      <c r="V774" s="27"/>
      <c r="W774" s="27"/>
      <c r="X774" s="27"/>
      <c r="Y774" s="27"/>
      <c r="Z774" s="26" t="s">
        <v>175</v>
      </c>
      <c r="AA774" s="28">
        <v>193.3</v>
      </c>
      <c r="AB774" s="28"/>
      <c r="AC774" s="28">
        <v>120.8</v>
      </c>
      <c r="AD774" s="28">
        <v>72.5</v>
      </c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>
        <v>193.3</v>
      </c>
      <c r="AQ774" s="28"/>
      <c r="AR774" s="28">
        <v>120.8</v>
      </c>
      <c r="AS774" s="28">
        <v>72.5</v>
      </c>
      <c r="AT774" s="28"/>
      <c r="AU774" s="28">
        <v>193.3</v>
      </c>
      <c r="AV774" s="28"/>
      <c r="AW774" s="28">
        <v>120.8</v>
      </c>
      <c r="AX774" s="28">
        <v>72.5</v>
      </c>
      <c r="AY774" s="28"/>
      <c r="AZ774" s="26" t="s">
        <v>175</v>
      </c>
    </row>
    <row r="775" spans="1:52" ht="16.5" customHeight="1">
      <c r="A775" s="26" t="s">
        <v>821</v>
      </c>
      <c r="B775" s="1" t="s">
        <v>830</v>
      </c>
      <c r="C775" s="1" t="s">
        <v>822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7"/>
      <c r="W775" s="27"/>
      <c r="X775" s="27"/>
      <c r="Y775" s="27"/>
      <c r="Z775" s="26" t="s">
        <v>821</v>
      </c>
      <c r="AA775" s="28">
        <v>2845.2</v>
      </c>
      <c r="AB775" s="28"/>
      <c r="AC775" s="28">
        <v>2845.2</v>
      </c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>
        <v>3318.9</v>
      </c>
      <c r="AQ775" s="28"/>
      <c r="AR775" s="28">
        <v>3318.9</v>
      </c>
      <c r="AS775" s="28"/>
      <c r="AT775" s="28"/>
      <c r="AU775" s="28">
        <v>2752.3</v>
      </c>
      <c r="AV775" s="28"/>
      <c r="AW775" s="28">
        <v>2752.3</v>
      </c>
      <c r="AX775" s="28"/>
      <c r="AY775" s="28"/>
      <c r="AZ775" s="26" t="s">
        <v>821</v>
      </c>
    </row>
    <row r="776" spans="1:52" ht="33.75" customHeight="1">
      <c r="A776" s="26" t="s">
        <v>100</v>
      </c>
      <c r="B776" s="1" t="s">
        <v>830</v>
      </c>
      <c r="C776" s="1" t="s">
        <v>822</v>
      </c>
      <c r="D776" s="1"/>
      <c r="E776" s="1" t="s">
        <v>101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7"/>
      <c r="W776" s="27"/>
      <c r="X776" s="27"/>
      <c r="Y776" s="27"/>
      <c r="Z776" s="26" t="s">
        <v>100</v>
      </c>
      <c r="AA776" s="28">
        <v>2845.2</v>
      </c>
      <c r="AB776" s="28"/>
      <c r="AC776" s="28">
        <v>2845.2</v>
      </c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>
        <v>3318.9</v>
      </c>
      <c r="AQ776" s="28"/>
      <c r="AR776" s="28">
        <v>3318.9</v>
      </c>
      <c r="AS776" s="28"/>
      <c r="AT776" s="28"/>
      <c r="AU776" s="28">
        <v>2752.3</v>
      </c>
      <c r="AV776" s="28"/>
      <c r="AW776" s="28">
        <v>2752.3</v>
      </c>
      <c r="AX776" s="28"/>
      <c r="AY776" s="28"/>
      <c r="AZ776" s="26" t="s">
        <v>100</v>
      </c>
    </row>
    <row r="777" spans="1:52" ht="33.75" customHeight="1">
      <c r="A777" s="26" t="s">
        <v>102</v>
      </c>
      <c r="B777" s="1" t="s">
        <v>830</v>
      </c>
      <c r="C777" s="1" t="s">
        <v>822</v>
      </c>
      <c r="D777" s="1"/>
      <c r="E777" s="1" t="s">
        <v>103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7"/>
      <c r="W777" s="27"/>
      <c r="X777" s="27"/>
      <c r="Y777" s="27"/>
      <c r="Z777" s="26" t="s">
        <v>102</v>
      </c>
      <c r="AA777" s="28">
        <v>2845.2</v>
      </c>
      <c r="AB777" s="28"/>
      <c r="AC777" s="28">
        <v>2845.2</v>
      </c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>
        <v>3318.9</v>
      </c>
      <c r="AQ777" s="28"/>
      <c r="AR777" s="28">
        <v>3318.9</v>
      </c>
      <c r="AS777" s="28"/>
      <c r="AT777" s="28"/>
      <c r="AU777" s="28">
        <v>2752.3</v>
      </c>
      <c r="AV777" s="28"/>
      <c r="AW777" s="28">
        <v>2752.3</v>
      </c>
      <c r="AX777" s="28"/>
      <c r="AY777" s="28"/>
      <c r="AZ777" s="26" t="s">
        <v>102</v>
      </c>
    </row>
    <row r="778" spans="1:52" ht="85.5" customHeight="1">
      <c r="A778" s="26" t="s">
        <v>119</v>
      </c>
      <c r="B778" s="1" t="s">
        <v>830</v>
      </c>
      <c r="C778" s="1" t="s">
        <v>822</v>
      </c>
      <c r="D778" s="1"/>
      <c r="E778" s="1" t="s">
        <v>120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7"/>
      <c r="W778" s="27"/>
      <c r="X778" s="27"/>
      <c r="Y778" s="27"/>
      <c r="Z778" s="26" t="s">
        <v>119</v>
      </c>
      <c r="AA778" s="28">
        <v>2845.2</v>
      </c>
      <c r="AB778" s="28"/>
      <c r="AC778" s="28">
        <v>2845.2</v>
      </c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>
        <v>3318.9</v>
      </c>
      <c r="AQ778" s="28"/>
      <c r="AR778" s="28">
        <v>3318.9</v>
      </c>
      <c r="AS778" s="28"/>
      <c r="AT778" s="28"/>
      <c r="AU778" s="28">
        <v>2752.3</v>
      </c>
      <c r="AV778" s="28"/>
      <c r="AW778" s="28">
        <v>2752.3</v>
      </c>
      <c r="AX778" s="28"/>
      <c r="AY778" s="28"/>
      <c r="AZ778" s="26" t="s">
        <v>119</v>
      </c>
    </row>
    <row r="779" spans="1:52" ht="68.25" customHeight="1">
      <c r="A779" s="26" t="s">
        <v>121</v>
      </c>
      <c r="B779" s="1" t="s">
        <v>830</v>
      </c>
      <c r="C779" s="1" t="s">
        <v>822</v>
      </c>
      <c r="D779" s="1"/>
      <c r="E779" s="1" t="s">
        <v>122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7"/>
      <c r="W779" s="27"/>
      <c r="X779" s="27"/>
      <c r="Y779" s="27"/>
      <c r="Z779" s="26" t="s">
        <v>121</v>
      </c>
      <c r="AA779" s="28">
        <v>2845.2</v>
      </c>
      <c r="AB779" s="28"/>
      <c r="AC779" s="28">
        <v>2845.2</v>
      </c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>
        <v>3318.9</v>
      </c>
      <c r="AQ779" s="28"/>
      <c r="AR779" s="28">
        <v>3318.9</v>
      </c>
      <c r="AS779" s="28"/>
      <c r="AT779" s="28"/>
      <c r="AU779" s="28">
        <v>2752.3</v>
      </c>
      <c r="AV779" s="28"/>
      <c r="AW779" s="28">
        <v>2752.3</v>
      </c>
      <c r="AX779" s="28"/>
      <c r="AY779" s="28"/>
      <c r="AZ779" s="26" t="s">
        <v>121</v>
      </c>
    </row>
    <row r="780" spans="1:52" ht="33.75" customHeight="1">
      <c r="A780" s="26" t="s">
        <v>123</v>
      </c>
      <c r="B780" s="1" t="s">
        <v>830</v>
      </c>
      <c r="C780" s="1" t="s">
        <v>822</v>
      </c>
      <c r="D780" s="1"/>
      <c r="E780" s="1" t="s">
        <v>122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 t="s">
        <v>124</v>
      </c>
      <c r="U780" s="1"/>
      <c r="V780" s="27"/>
      <c r="W780" s="27"/>
      <c r="X780" s="27"/>
      <c r="Y780" s="27"/>
      <c r="Z780" s="26" t="s">
        <v>123</v>
      </c>
      <c r="AA780" s="28">
        <v>100</v>
      </c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6" t="s">
        <v>123</v>
      </c>
    </row>
    <row r="781" spans="1:52" ht="68.25" customHeight="1">
      <c r="A781" s="26" t="s">
        <v>49</v>
      </c>
      <c r="B781" s="1" t="s">
        <v>830</v>
      </c>
      <c r="C781" s="1" t="s">
        <v>822</v>
      </c>
      <c r="D781" s="1"/>
      <c r="E781" s="1" t="s">
        <v>122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 t="s">
        <v>50</v>
      </c>
      <c r="U781" s="1"/>
      <c r="V781" s="27"/>
      <c r="W781" s="27"/>
      <c r="X781" s="27"/>
      <c r="Y781" s="27"/>
      <c r="Z781" s="26" t="s">
        <v>49</v>
      </c>
      <c r="AA781" s="28">
        <v>2745.2</v>
      </c>
      <c r="AB781" s="28"/>
      <c r="AC781" s="28">
        <v>2845.2</v>
      </c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>
        <v>3318.9</v>
      </c>
      <c r="AQ781" s="28"/>
      <c r="AR781" s="28">
        <v>3318.9</v>
      </c>
      <c r="AS781" s="28"/>
      <c r="AT781" s="28"/>
      <c r="AU781" s="28">
        <v>2752.3</v>
      </c>
      <c r="AV781" s="28"/>
      <c r="AW781" s="28">
        <v>2752.3</v>
      </c>
      <c r="AX781" s="28"/>
      <c r="AY781" s="28"/>
      <c r="AZ781" s="26" t="s">
        <v>49</v>
      </c>
    </row>
    <row r="782" spans="1:52" ht="16.5" customHeight="1">
      <c r="A782" s="26" t="s">
        <v>823</v>
      </c>
      <c r="B782" s="1" t="s">
        <v>830</v>
      </c>
      <c r="C782" s="1" t="s">
        <v>824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7"/>
      <c r="W782" s="27"/>
      <c r="X782" s="27"/>
      <c r="Y782" s="27"/>
      <c r="Z782" s="26" t="s">
        <v>823</v>
      </c>
      <c r="AA782" s="28">
        <v>7014.34</v>
      </c>
      <c r="AB782" s="28"/>
      <c r="AC782" s="28">
        <v>5350.89</v>
      </c>
      <c r="AD782" s="28">
        <v>1663.45</v>
      </c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6" t="s">
        <v>823</v>
      </c>
    </row>
    <row r="783" spans="1:52" ht="16.5" customHeight="1">
      <c r="A783" s="26" t="s">
        <v>825</v>
      </c>
      <c r="B783" s="1" t="s">
        <v>830</v>
      </c>
      <c r="C783" s="1" t="s">
        <v>826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7"/>
      <c r="W783" s="27"/>
      <c r="X783" s="27"/>
      <c r="Y783" s="27"/>
      <c r="Z783" s="26" t="s">
        <v>825</v>
      </c>
      <c r="AA783" s="28">
        <v>360.55</v>
      </c>
      <c r="AB783" s="28"/>
      <c r="AC783" s="28">
        <v>360.55</v>
      </c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6" t="s">
        <v>825</v>
      </c>
    </row>
    <row r="784" spans="1:52" ht="68.25" customHeight="1">
      <c r="A784" s="26" t="s">
        <v>41</v>
      </c>
      <c r="B784" s="1" t="s">
        <v>830</v>
      </c>
      <c r="C784" s="1" t="s">
        <v>826</v>
      </c>
      <c r="D784" s="1"/>
      <c r="E784" s="1" t="s">
        <v>42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7"/>
      <c r="W784" s="27"/>
      <c r="X784" s="27"/>
      <c r="Y784" s="27"/>
      <c r="Z784" s="26" t="s">
        <v>41</v>
      </c>
      <c r="AA784" s="28">
        <v>360.55</v>
      </c>
      <c r="AB784" s="28"/>
      <c r="AC784" s="28">
        <v>360.55</v>
      </c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6" t="s">
        <v>41</v>
      </c>
    </row>
    <row r="785" spans="1:52" ht="51" customHeight="1">
      <c r="A785" s="26" t="s">
        <v>43</v>
      </c>
      <c r="B785" s="1" t="s">
        <v>830</v>
      </c>
      <c r="C785" s="1" t="s">
        <v>826</v>
      </c>
      <c r="D785" s="1"/>
      <c r="E785" s="1" t="s">
        <v>44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7"/>
      <c r="W785" s="27"/>
      <c r="X785" s="27"/>
      <c r="Y785" s="27"/>
      <c r="Z785" s="26" t="s">
        <v>43</v>
      </c>
      <c r="AA785" s="28">
        <v>360.55</v>
      </c>
      <c r="AB785" s="28"/>
      <c r="AC785" s="28">
        <v>360.55</v>
      </c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6" t="s">
        <v>43</v>
      </c>
    </row>
    <row r="786" spans="1:52" ht="102" customHeight="1">
      <c r="A786" s="26" t="s">
        <v>57</v>
      </c>
      <c r="B786" s="1" t="s">
        <v>830</v>
      </c>
      <c r="C786" s="1" t="s">
        <v>826</v>
      </c>
      <c r="D786" s="1"/>
      <c r="E786" s="1" t="s">
        <v>58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7"/>
      <c r="W786" s="27"/>
      <c r="X786" s="27"/>
      <c r="Y786" s="27"/>
      <c r="Z786" s="26" t="s">
        <v>57</v>
      </c>
      <c r="AA786" s="28">
        <v>360.55</v>
      </c>
      <c r="AB786" s="28"/>
      <c r="AC786" s="28">
        <v>360.55</v>
      </c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6" t="s">
        <v>57</v>
      </c>
    </row>
    <row r="787" spans="1:52" ht="51" customHeight="1">
      <c r="A787" s="26" t="s">
        <v>66</v>
      </c>
      <c r="B787" s="1" t="s">
        <v>830</v>
      </c>
      <c r="C787" s="1" t="s">
        <v>826</v>
      </c>
      <c r="D787" s="1"/>
      <c r="E787" s="1" t="s">
        <v>67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7"/>
      <c r="W787" s="27"/>
      <c r="X787" s="27"/>
      <c r="Y787" s="27"/>
      <c r="Z787" s="26" t="s">
        <v>66</v>
      </c>
      <c r="AA787" s="28">
        <v>360.55</v>
      </c>
      <c r="AB787" s="28"/>
      <c r="AC787" s="28">
        <v>360.55</v>
      </c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6" t="s">
        <v>66</v>
      </c>
    </row>
    <row r="788" spans="1:52" ht="68.25" customHeight="1">
      <c r="A788" s="26" t="s">
        <v>49</v>
      </c>
      <c r="B788" s="1" t="s">
        <v>830</v>
      </c>
      <c r="C788" s="1" t="s">
        <v>826</v>
      </c>
      <c r="D788" s="1"/>
      <c r="E788" s="1" t="s">
        <v>67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 t="s">
        <v>50</v>
      </c>
      <c r="U788" s="1"/>
      <c r="V788" s="27"/>
      <c r="W788" s="27"/>
      <c r="X788" s="27"/>
      <c r="Y788" s="27"/>
      <c r="Z788" s="26" t="s">
        <v>49</v>
      </c>
      <c r="AA788" s="28">
        <v>360.55</v>
      </c>
      <c r="AB788" s="28"/>
      <c r="AC788" s="28">
        <v>360.55</v>
      </c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6" t="s">
        <v>49</v>
      </c>
    </row>
    <row r="789" spans="1:52" ht="16.5" customHeight="1">
      <c r="A789" s="26" t="s">
        <v>827</v>
      </c>
      <c r="B789" s="1" t="s">
        <v>830</v>
      </c>
      <c r="C789" s="1" t="s">
        <v>828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7"/>
      <c r="W789" s="27"/>
      <c r="X789" s="27"/>
      <c r="Y789" s="27"/>
      <c r="Z789" s="26" t="s">
        <v>827</v>
      </c>
      <c r="AA789" s="28">
        <v>6653.78</v>
      </c>
      <c r="AB789" s="28"/>
      <c r="AC789" s="28">
        <v>4990.34</v>
      </c>
      <c r="AD789" s="28">
        <v>1663.45</v>
      </c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6" t="s">
        <v>827</v>
      </c>
    </row>
    <row r="790" spans="1:52" ht="68.25" customHeight="1">
      <c r="A790" s="26" t="s">
        <v>41</v>
      </c>
      <c r="B790" s="1" t="s">
        <v>830</v>
      </c>
      <c r="C790" s="1" t="s">
        <v>828</v>
      </c>
      <c r="D790" s="1"/>
      <c r="E790" s="1" t="s">
        <v>42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7"/>
      <c r="W790" s="27"/>
      <c r="X790" s="27"/>
      <c r="Y790" s="27"/>
      <c r="Z790" s="26" t="s">
        <v>41</v>
      </c>
      <c r="AA790" s="28">
        <v>6653.78</v>
      </c>
      <c r="AB790" s="28"/>
      <c r="AC790" s="28">
        <v>4990.34</v>
      </c>
      <c r="AD790" s="28">
        <v>1663.45</v>
      </c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6" t="s">
        <v>41</v>
      </c>
    </row>
    <row r="791" spans="1:52" ht="51" customHeight="1">
      <c r="A791" s="26" t="s">
        <v>43</v>
      </c>
      <c r="B791" s="1" t="s">
        <v>830</v>
      </c>
      <c r="C791" s="1" t="s">
        <v>828</v>
      </c>
      <c r="D791" s="1"/>
      <c r="E791" s="1" t="s">
        <v>44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7"/>
      <c r="W791" s="27"/>
      <c r="X791" s="27"/>
      <c r="Y791" s="27"/>
      <c r="Z791" s="26" t="s">
        <v>43</v>
      </c>
      <c r="AA791" s="28">
        <v>6653.78</v>
      </c>
      <c r="AB791" s="28"/>
      <c r="AC791" s="28">
        <v>4990.34</v>
      </c>
      <c r="AD791" s="28">
        <v>1663.45</v>
      </c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6" t="s">
        <v>43</v>
      </c>
    </row>
    <row r="792" spans="1:52" ht="102" customHeight="1">
      <c r="A792" s="26" t="s">
        <v>57</v>
      </c>
      <c r="B792" s="1" t="s">
        <v>830</v>
      </c>
      <c r="C792" s="1" t="s">
        <v>828</v>
      </c>
      <c r="D792" s="1"/>
      <c r="E792" s="1" t="s">
        <v>58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7"/>
      <c r="W792" s="27"/>
      <c r="X792" s="27"/>
      <c r="Y792" s="27"/>
      <c r="Z792" s="26" t="s">
        <v>57</v>
      </c>
      <c r="AA792" s="28">
        <v>6653.78</v>
      </c>
      <c r="AB792" s="28"/>
      <c r="AC792" s="28">
        <v>4990.34</v>
      </c>
      <c r="AD792" s="28">
        <v>1663.45</v>
      </c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6" t="s">
        <v>57</v>
      </c>
    </row>
    <row r="793" spans="1:52" ht="85.5" customHeight="1">
      <c r="A793" s="26" t="s">
        <v>64</v>
      </c>
      <c r="B793" s="1" t="s">
        <v>830</v>
      </c>
      <c r="C793" s="1" t="s">
        <v>828</v>
      </c>
      <c r="D793" s="1"/>
      <c r="E793" s="1" t="s">
        <v>65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7"/>
      <c r="W793" s="27"/>
      <c r="X793" s="27"/>
      <c r="Y793" s="27"/>
      <c r="Z793" s="26" t="s">
        <v>64</v>
      </c>
      <c r="AA793" s="28">
        <v>6653.78</v>
      </c>
      <c r="AB793" s="28"/>
      <c r="AC793" s="28">
        <v>4990.34</v>
      </c>
      <c r="AD793" s="28">
        <v>1663.45</v>
      </c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6" t="s">
        <v>64</v>
      </c>
    </row>
    <row r="794" spans="1:52" ht="68.25" customHeight="1">
      <c r="A794" s="26" t="s">
        <v>49</v>
      </c>
      <c r="B794" s="1" t="s">
        <v>830</v>
      </c>
      <c r="C794" s="1" t="s">
        <v>828</v>
      </c>
      <c r="D794" s="1"/>
      <c r="E794" s="1" t="s">
        <v>65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 t="s">
        <v>50</v>
      </c>
      <c r="U794" s="1"/>
      <c r="V794" s="27"/>
      <c r="W794" s="27"/>
      <c r="X794" s="27"/>
      <c r="Y794" s="27"/>
      <c r="Z794" s="26" t="s">
        <v>49</v>
      </c>
      <c r="AA794" s="28">
        <v>6653.78</v>
      </c>
      <c r="AB794" s="28"/>
      <c r="AC794" s="28">
        <v>4990.34</v>
      </c>
      <c r="AD794" s="28">
        <v>1663.45</v>
      </c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6" t="s">
        <v>49</v>
      </c>
    </row>
    <row r="795" spans="1:52" ht="68.25" customHeight="1">
      <c r="A795" s="23" t="s">
        <v>837</v>
      </c>
      <c r="B795" s="3" t="s">
        <v>838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24"/>
      <c r="W795" s="24"/>
      <c r="X795" s="24"/>
      <c r="Y795" s="24"/>
      <c r="Z795" s="23" t="s">
        <v>837</v>
      </c>
      <c r="AA795" s="25">
        <f>207698.24-14.22</f>
        <v>207684.02</v>
      </c>
      <c r="AB795" s="25">
        <v>10470.43</v>
      </c>
      <c r="AC795" s="25">
        <v>115675.73</v>
      </c>
      <c r="AD795" s="25">
        <v>20182.05</v>
      </c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>
        <v>116159.03</v>
      </c>
      <c r="AQ795" s="25">
        <v>7389.35</v>
      </c>
      <c r="AR795" s="25">
        <v>52812.93</v>
      </c>
      <c r="AS795" s="25">
        <v>10237.25</v>
      </c>
      <c r="AT795" s="25"/>
      <c r="AU795" s="25">
        <v>117189.01</v>
      </c>
      <c r="AV795" s="25">
        <v>7722.2</v>
      </c>
      <c r="AW795" s="25">
        <v>53715.67</v>
      </c>
      <c r="AX795" s="25">
        <v>10177.16</v>
      </c>
      <c r="AY795" s="25"/>
      <c r="AZ795" s="23" t="s">
        <v>837</v>
      </c>
    </row>
    <row r="796" spans="1:52" ht="51" customHeight="1">
      <c r="A796" s="26" t="s">
        <v>789</v>
      </c>
      <c r="B796" s="1" t="s">
        <v>838</v>
      </c>
      <c r="C796" s="1" t="s">
        <v>790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7"/>
      <c r="W796" s="27"/>
      <c r="X796" s="27"/>
      <c r="Y796" s="27"/>
      <c r="Z796" s="26" t="s">
        <v>789</v>
      </c>
      <c r="AA796" s="28">
        <v>150.31</v>
      </c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6" t="s">
        <v>789</v>
      </c>
    </row>
    <row r="797" spans="1:52" ht="68.25" customHeight="1">
      <c r="A797" s="26" t="s">
        <v>791</v>
      </c>
      <c r="B797" s="1" t="s">
        <v>838</v>
      </c>
      <c r="C797" s="1" t="s">
        <v>792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7"/>
      <c r="W797" s="27"/>
      <c r="X797" s="27"/>
      <c r="Y797" s="27"/>
      <c r="Z797" s="26" t="s">
        <v>791</v>
      </c>
      <c r="AA797" s="28">
        <v>150.31</v>
      </c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6" t="s">
        <v>791</v>
      </c>
    </row>
    <row r="798" spans="1:52" ht="51" customHeight="1">
      <c r="A798" s="26" t="s">
        <v>695</v>
      </c>
      <c r="B798" s="1" t="s">
        <v>838</v>
      </c>
      <c r="C798" s="1" t="s">
        <v>792</v>
      </c>
      <c r="D798" s="1"/>
      <c r="E798" s="1" t="s">
        <v>696</v>
      </c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7"/>
      <c r="W798" s="27"/>
      <c r="X798" s="27"/>
      <c r="Y798" s="27"/>
      <c r="Z798" s="26" t="s">
        <v>695</v>
      </c>
      <c r="AA798" s="28">
        <v>150.31</v>
      </c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6" t="s">
        <v>695</v>
      </c>
    </row>
    <row r="799" spans="1:52" ht="85.5" customHeight="1">
      <c r="A799" s="26" t="s">
        <v>865</v>
      </c>
      <c r="B799" s="1" t="s">
        <v>838</v>
      </c>
      <c r="C799" s="1" t="s">
        <v>792</v>
      </c>
      <c r="D799" s="1"/>
      <c r="E799" s="1" t="s">
        <v>866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7"/>
      <c r="W799" s="27"/>
      <c r="X799" s="27"/>
      <c r="Y799" s="27"/>
      <c r="Z799" s="26" t="s">
        <v>865</v>
      </c>
      <c r="AA799" s="28">
        <v>150.31</v>
      </c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6" t="s">
        <v>865</v>
      </c>
    </row>
    <row r="800" spans="1:52" ht="51" customHeight="1">
      <c r="A800" s="26" t="s">
        <v>175</v>
      </c>
      <c r="B800" s="1" t="s">
        <v>838</v>
      </c>
      <c r="C800" s="1" t="s">
        <v>792</v>
      </c>
      <c r="D800" s="1"/>
      <c r="E800" s="1" t="s">
        <v>866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 t="s">
        <v>176</v>
      </c>
      <c r="U800" s="1"/>
      <c r="V800" s="27"/>
      <c r="W800" s="27"/>
      <c r="X800" s="27"/>
      <c r="Y800" s="27"/>
      <c r="Z800" s="26" t="s">
        <v>175</v>
      </c>
      <c r="AA800" s="28">
        <v>150.31</v>
      </c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6" t="s">
        <v>175</v>
      </c>
    </row>
    <row r="801" spans="1:52" ht="16.5" customHeight="1">
      <c r="A801" s="26" t="s">
        <v>743</v>
      </c>
      <c r="B801" s="1" t="s">
        <v>838</v>
      </c>
      <c r="C801" s="1" t="s">
        <v>744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7"/>
      <c r="W801" s="27"/>
      <c r="X801" s="27"/>
      <c r="Y801" s="27"/>
      <c r="Z801" s="26" t="s">
        <v>743</v>
      </c>
      <c r="AA801" s="28">
        <v>145404.79</v>
      </c>
      <c r="AB801" s="28"/>
      <c r="AC801" s="28">
        <v>90882.85</v>
      </c>
      <c r="AD801" s="28">
        <v>9907.33</v>
      </c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>
        <v>97225.35</v>
      </c>
      <c r="AQ801" s="28"/>
      <c r="AR801" s="28">
        <v>52424.02</v>
      </c>
      <c r="AS801" s="28">
        <v>5824.9</v>
      </c>
      <c r="AT801" s="28"/>
      <c r="AU801" s="28">
        <v>98229.98</v>
      </c>
      <c r="AV801" s="28"/>
      <c r="AW801" s="28">
        <v>53309.23</v>
      </c>
      <c r="AX801" s="28">
        <v>5923.25</v>
      </c>
      <c r="AY801" s="28"/>
      <c r="AZ801" s="26" t="s">
        <v>743</v>
      </c>
    </row>
    <row r="802" spans="1:52" ht="16.5" customHeight="1">
      <c r="A802" s="26" t="s">
        <v>745</v>
      </c>
      <c r="B802" s="1" t="s">
        <v>838</v>
      </c>
      <c r="C802" s="1" t="s">
        <v>746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7"/>
      <c r="W802" s="27"/>
      <c r="X802" s="27"/>
      <c r="Y802" s="27"/>
      <c r="Z802" s="26" t="s">
        <v>745</v>
      </c>
      <c r="AA802" s="28">
        <v>4107.58</v>
      </c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>
        <v>4134.1</v>
      </c>
      <c r="AQ802" s="28"/>
      <c r="AR802" s="28"/>
      <c r="AS802" s="28"/>
      <c r="AT802" s="28"/>
      <c r="AU802" s="28">
        <v>4134.1</v>
      </c>
      <c r="AV802" s="28"/>
      <c r="AW802" s="28"/>
      <c r="AX802" s="28"/>
      <c r="AY802" s="28"/>
      <c r="AZ802" s="26" t="s">
        <v>745</v>
      </c>
    </row>
    <row r="803" spans="1:52" ht="68.25" customHeight="1">
      <c r="A803" s="26" t="s">
        <v>330</v>
      </c>
      <c r="B803" s="1" t="s">
        <v>838</v>
      </c>
      <c r="C803" s="1" t="s">
        <v>746</v>
      </c>
      <c r="D803" s="1"/>
      <c r="E803" s="1" t="s">
        <v>331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7"/>
      <c r="W803" s="27"/>
      <c r="X803" s="27"/>
      <c r="Y803" s="27"/>
      <c r="Z803" s="26" t="s">
        <v>330</v>
      </c>
      <c r="AA803" s="28">
        <v>4107.58</v>
      </c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>
        <v>4134.1</v>
      </c>
      <c r="AQ803" s="28"/>
      <c r="AR803" s="28"/>
      <c r="AS803" s="28"/>
      <c r="AT803" s="28"/>
      <c r="AU803" s="28">
        <v>4134.1</v>
      </c>
      <c r="AV803" s="28"/>
      <c r="AW803" s="28"/>
      <c r="AX803" s="28"/>
      <c r="AY803" s="28"/>
      <c r="AZ803" s="26" t="s">
        <v>330</v>
      </c>
    </row>
    <row r="804" spans="1:52" ht="51" customHeight="1">
      <c r="A804" s="26" t="s">
        <v>385</v>
      </c>
      <c r="B804" s="1" t="s">
        <v>838</v>
      </c>
      <c r="C804" s="1" t="s">
        <v>746</v>
      </c>
      <c r="D804" s="1"/>
      <c r="E804" s="1" t="s">
        <v>386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7"/>
      <c r="W804" s="27"/>
      <c r="X804" s="27"/>
      <c r="Y804" s="27"/>
      <c r="Z804" s="26" t="s">
        <v>385</v>
      </c>
      <c r="AA804" s="28">
        <v>4107.58</v>
      </c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>
        <v>4134.1</v>
      </c>
      <c r="AQ804" s="28"/>
      <c r="AR804" s="28"/>
      <c r="AS804" s="28"/>
      <c r="AT804" s="28"/>
      <c r="AU804" s="28">
        <v>4134.1</v>
      </c>
      <c r="AV804" s="28"/>
      <c r="AW804" s="28"/>
      <c r="AX804" s="28"/>
      <c r="AY804" s="28"/>
      <c r="AZ804" s="26" t="s">
        <v>385</v>
      </c>
    </row>
    <row r="805" spans="1:52" ht="102" customHeight="1">
      <c r="A805" s="26" t="s">
        <v>387</v>
      </c>
      <c r="B805" s="1" t="s">
        <v>838</v>
      </c>
      <c r="C805" s="1" t="s">
        <v>746</v>
      </c>
      <c r="D805" s="1"/>
      <c r="E805" s="1" t="s">
        <v>388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7"/>
      <c r="W805" s="27"/>
      <c r="X805" s="27"/>
      <c r="Y805" s="27"/>
      <c r="Z805" s="26" t="s">
        <v>387</v>
      </c>
      <c r="AA805" s="28">
        <v>4107.58</v>
      </c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>
        <v>4134.1</v>
      </c>
      <c r="AQ805" s="28"/>
      <c r="AR805" s="28"/>
      <c r="AS805" s="28"/>
      <c r="AT805" s="28"/>
      <c r="AU805" s="28">
        <v>4134.1</v>
      </c>
      <c r="AV805" s="28"/>
      <c r="AW805" s="28"/>
      <c r="AX805" s="28"/>
      <c r="AY805" s="28"/>
      <c r="AZ805" s="26" t="s">
        <v>387</v>
      </c>
    </row>
    <row r="806" spans="1:52" ht="33.75" customHeight="1">
      <c r="A806" s="26" t="s">
        <v>185</v>
      </c>
      <c r="B806" s="1" t="s">
        <v>838</v>
      </c>
      <c r="C806" s="1" t="s">
        <v>746</v>
      </c>
      <c r="D806" s="1"/>
      <c r="E806" s="1" t="s">
        <v>389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7"/>
      <c r="W806" s="27"/>
      <c r="X806" s="27"/>
      <c r="Y806" s="27"/>
      <c r="Z806" s="26" t="s">
        <v>185</v>
      </c>
      <c r="AA806" s="28">
        <v>4107.58</v>
      </c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>
        <v>4134.1</v>
      </c>
      <c r="AQ806" s="28"/>
      <c r="AR806" s="28"/>
      <c r="AS806" s="28"/>
      <c r="AT806" s="28"/>
      <c r="AU806" s="28">
        <v>4134.1</v>
      </c>
      <c r="AV806" s="28"/>
      <c r="AW806" s="28"/>
      <c r="AX806" s="28"/>
      <c r="AY806" s="28"/>
      <c r="AZ806" s="26" t="s">
        <v>185</v>
      </c>
    </row>
    <row r="807" spans="1:52" ht="136.5" customHeight="1">
      <c r="A807" s="26" t="s">
        <v>187</v>
      </c>
      <c r="B807" s="1" t="s">
        <v>838</v>
      </c>
      <c r="C807" s="1" t="s">
        <v>746</v>
      </c>
      <c r="D807" s="1"/>
      <c r="E807" s="1" t="s">
        <v>389</v>
      </c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 t="s">
        <v>188</v>
      </c>
      <c r="U807" s="1"/>
      <c r="V807" s="27"/>
      <c r="W807" s="27"/>
      <c r="X807" s="27"/>
      <c r="Y807" s="27"/>
      <c r="Z807" s="26" t="s">
        <v>187</v>
      </c>
      <c r="AA807" s="28">
        <v>3885.1</v>
      </c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>
        <v>4034.1</v>
      </c>
      <c r="AQ807" s="28"/>
      <c r="AR807" s="28"/>
      <c r="AS807" s="28"/>
      <c r="AT807" s="28"/>
      <c r="AU807" s="28">
        <v>4034.1</v>
      </c>
      <c r="AV807" s="28"/>
      <c r="AW807" s="28"/>
      <c r="AX807" s="28"/>
      <c r="AY807" s="28"/>
      <c r="AZ807" s="26" t="s">
        <v>187</v>
      </c>
    </row>
    <row r="808" spans="1:52" ht="51" customHeight="1">
      <c r="A808" s="26" t="s">
        <v>175</v>
      </c>
      <c r="B808" s="1" t="s">
        <v>838</v>
      </c>
      <c r="C808" s="1" t="s">
        <v>746</v>
      </c>
      <c r="D808" s="1"/>
      <c r="E808" s="1" t="s">
        <v>389</v>
      </c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 t="s">
        <v>176</v>
      </c>
      <c r="U808" s="1"/>
      <c r="V808" s="27"/>
      <c r="W808" s="27"/>
      <c r="X808" s="27"/>
      <c r="Y808" s="27"/>
      <c r="Z808" s="26" t="s">
        <v>175</v>
      </c>
      <c r="AA808" s="28">
        <v>122.48</v>
      </c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>
        <v>100</v>
      </c>
      <c r="AQ808" s="28"/>
      <c r="AR808" s="28"/>
      <c r="AS808" s="28"/>
      <c r="AT808" s="28"/>
      <c r="AU808" s="28">
        <v>100</v>
      </c>
      <c r="AV808" s="28"/>
      <c r="AW808" s="28"/>
      <c r="AX808" s="28"/>
      <c r="AY808" s="28"/>
      <c r="AZ808" s="26" t="s">
        <v>175</v>
      </c>
    </row>
    <row r="809" spans="1:52" ht="33.75" customHeight="1">
      <c r="A809" s="26" t="s">
        <v>107</v>
      </c>
      <c r="B809" s="1" t="s">
        <v>838</v>
      </c>
      <c r="C809" s="1" t="s">
        <v>746</v>
      </c>
      <c r="D809" s="1"/>
      <c r="E809" s="1" t="s">
        <v>389</v>
      </c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 t="s">
        <v>108</v>
      </c>
      <c r="U809" s="1"/>
      <c r="V809" s="27"/>
      <c r="W809" s="27"/>
      <c r="X809" s="27"/>
      <c r="Y809" s="27"/>
      <c r="Z809" s="26" t="s">
        <v>107</v>
      </c>
      <c r="AA809" s="28">
        <v>100</v>
      </c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6" t="s">
        <v>107</v>
      </c>
    </row>
    <row r="810" spans="1:55" ht="33.75" customHeight="1">
      <c r="A810" s="26" t="s">
        <v>839</v>
      </c>
      <c r="B810" s="1" t="s">
        <v>838</v>
      </c>
      <c r="C810" s="1" t="s">
        <v>840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7"/>
      <c r="W810" s="27"/>
      <c r="X810" s="27"/>
      <c r="Y810" s="27"/>
      <c r="Z810" s="26" t="s">
        <v>839</v>
      </c>
      <c r="AA810" s="28">
        <f>141297.22+72.82</f>
        <v>141370.04</v>
      </c>
      <c r="AB810" s="28"/>
      <c r="AC810" s="28">
        <v>90882.85</v>
      </c>
      <c r="AD810" s="28">
        <v>9907.33</v>
      </c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>
        <v>93091.25</v>
      </c>
      <c r="AQ810" s="28"/>
      <c r="AR810" s="28">
        <v>52424.02</v>
      </c>
      <c r="AS810" s="28">
        <v>5824.9</v>
      </c>
      <c r="AT810" s="28"/>
      <c r="AU810" s="28">
        <v>94095.88</v>
      </c>
      <c r="AV810" s="28"/>
      <c r="AW810" s="28">
        <v>53309.23</v>
      </c>
      <c r="AX810" s="28">
        <v>5923.25</v>
      </c>
      <c r="AY810" s="28"/>
      <c r="AZ810" s="26" t="s">
        <v>839</v>
      </c>
      <c r="BC810" s="106"/>
    </row>
    <row r="811" spans="1:52" ht="68.25" customHeight="1">
      <c r="A811" s="26" t="s">
        <v>330</v>
      </c>
      <c r="B811" s="1" t="s">
        <v>838</v>
      </c>
      <c r="C811" s="1" t="s">
        <v>840</v>
      </c>
      <c r="D811" s="1"/>
      <c r="E811" s="1" t="s">
        <v>331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7"/>
      <c r="W811" s="27"/>
      <c r="X811" s="27"/>
      <c r="Y811" s="27"/>
      <c r="Z811" s="26" t="s">
        <v>330</v>
      </c>
      <c r="AA811" s="28">
        <f>140102+72.82</f>
        <v>140174.82</v>
      </c>
      <c r="AB811" s="28"/>
      <c r="AC811" s="28">
        <v>89832.37</v>
      </c>
      <c r="AD811" s="28">
        <v>9790.61</v>
      </c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>
        <v>92354.35</v>
      </c>
      <c r="AQ811" s="28"/>
      <c r="AR811" s="28">
        <v>51774.7</v>
      </c>
      <c r="AS811" s="28">
        <v>5752.75</v>
      </c>
      <c r="AT811" s="28"/>
      <c r="AU811" s="28">
        <v>92354.35</v>
      </c>
      <c r="AV811" s="28"/>
      <c r="AW811" s="28">
        <v>51774.7</v>
      </c>
      <c r="AX811" s="28">
        <v>5752.75</v>
      </c>
      <c r="AY811" s="28"/>
      <c r="AZ811" s="26" t="s">
        <v>330</v>
      </c>
    </row>
    <row r="812" spans="1:52" ht="68.25" customHeight="1">
      <c r="A812" s="26" t="s">
        <v>332</v>
      </c>
      <c r="B812" s="1" t="s">
        <v>838</v>
      </c>
      <c r="C812" s="1" t="s">
        <v>840</v>
      </c>
      <c r="D812" s="1"/>
      <c r="E812" s="1" t="s">
        <v>333</v>
      </c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7"/>
      <c r="W812" s="27"/>
      <c r="X812" s="27"/>
      <c r="Y812" s="27"/>
      <c r="Z812" s="26" t="s">
        <v>332</v>
      </c>
      <c r="AA812" s="28">
        <f>140102+72.82</f>
        <v>140174.82</v>
      </c>
      <c r="AB812" s="28"/>
      <c r="AC812" s="28">
        <v>89832.37</v>
      </c>
      <c r="AD812" s="28">
        <v>9790.61</v>
      </c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>
        <v>92354.35</v>
      </c>
      <c r="AQ812" s="28"/>
      <c r="AR812" s="28">
        <v>51774.7</v>
      </c>
      <c r="AS812" s="28">
        <v>5752.75</v>
      </c>
      <c r="AT812" s="28"/>
      <c r="AU812" s="28">
        <v>92354.35</v>
      </c>
      <c r="AV812" s="28"/>
      <c r="AW812" s="28">
        <v>51774.7</v>
      </c>
      <c r="AX812" s="28">
        <v>5752.75</v>
      </c>
      <c r="AY812" s="28"/>
      <c r="AZ812" s="26" t="s">
        <v>332</v>
      </c>
    </row>
    <row r="813" spans="1:52" ht="68.25" customHeight="1">
      <c r="A813" s="26" t="s">
        <v>339</v>
      </c>
      <c r="B813" s="1" t="s">
        <v>838</v>
      </c>
      <c r="C813" s="1" t="s">
        <v>840</v>
      </c>
      <c r="D813" s="1"/>
      <c r="E813" s="1" t="s">
        <v>340</v>
      </c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7"/>
      <c r="W813" s="27"/>
      <c r="X813" s="27"/>
      <c r="Y813" s="27"/>
      <c r="Z813" s="26" t="s">
        <v>339</v>
      </c>
      <c r="AA813" s="28">
        <f>140102+72.82</f>
        <v>140174.82</v>
      </c>
      <c r="AB813" s="28"/>
      <c r="AC813" s="28">
        <v>89832.37</v>
      </c>
      <c r="AD813" s="28">
        <v>9790.61</v>
      </c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>
        <v>92354.35</v>
      </c>
      <c r="AQ813" s="28"/>
      <c r="AR813" s="28">
        <v>51774.7</v>
      </c>
      <c r="AS813" s="28">
        <v>5752.75</v>
      </c>
      <c r="AT813" s="28"/>
      <c r="AU813" s="28">
        <v>92354.35</v>
      </c>
      <c r="AV813" s="28"/>
      <c r="AW813" s="28">
        <v>51774.7</v>
      </c>
      <c r="AX813" s="28">
        <v>5752.75</v>
      </c>
      <c r="AY813" s="28"/>
      <c r="AZ813" s="26" t="s">
        <v>339</v>
      </c>
    </row>
    <row r="814" spans="1:52" ht="33.75" customHeight="1">
      <c r="A814" s="26" t="s">
        <v>341</v>
      </c>
      <c r="B814" s="1" t="s">
        <v>838</v>
      </c>
      <c r="C814" s="1" t="s">
        <v>840</v>
      </c>
      <c r="D814" s="1"/>
      <c r="E814" s="1" t="s">
        <v>342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7"/>
      <c r="W814" s="27"/>
      <c r="X814" s="27"/>
      <c r="Y814" s="27"/>
      <c r="Z814" s="26" t="s">
        <v>341</v>
      </c>
      <c r="AA814" s="28">
        <f>4657.1-347.25</f>
        <v>4309.85</v>
      </c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6" t="s">
        <v>341</v>
      </c>
    </row>
    <row r="815" spans="1:52" ht="51" customHeight="1">
      <c r="A815" s="26" t="s">
        <v>175</v>
      </c>
      <c r="B815" s="1" t="s">
        <v>838</v>
      </c>
      <c r="C815" s="1" t="s">
        <v>840</v>
      </c>
      <c r="D815" s="1"/>
      <c r="E815" s="1" t="s">
        <v>342</v>
      </c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 t="s">
        <v>176</v>
      </c>
      <c r="U815" s="1"/>
      <c r="V815" s="27"/>
      <c r="W815" s="27"/>
      <c r="X815" s="27"/>
      <c r="Y815" s="27"/>
      <c r="Z815" s="26" t="s">
        <v>175</v>
      </c>
      <c r="AA815" s="28">
        <f>4657.1-347.25</f>
        <v>4309.85</v>
      </c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6" t="s">
        <v>175</v>
      </c>
    </row>
    <row r="816" spans="1:52" ht="33.75" customHeight="1">
      <c r="A816" s="26" t="s">
        <v>343</v>
      </c>
      <c r="B816" s="1" t="s">
        <v>838</v>
      </c>
      <c r="C816" s="1" t="s">
        <v>840</v>
      </c>
      <c r="D816" s="1"/>
      <c r="E816" s="1" t="s">
        <v>344</v>
      </c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7"/>
      <c r="W816" s="27"/>
      <c r="X816" s="27"/>
      <c r="Y816" s="27"/>
      <c r="Z816" s="26" t="s">
        <v>343</v>
      </c>
      <c r="AA816" s="28">
        <v>35571.92</v>
      </c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>
        <v>34826.9</v>
      </c>
      <c r="AQ816" s="28"/>
      <c r="AR816" s="28"/>
      <c r="AS816" s="28"/>
      <c r="AT816" s="28"/>
      <c r="AU816" s="28">
        <v>34826.9</v>
      </c>
      <c r="AV816" s="28"/>
      <c r="AW816" s="28"/>
      <c r="AX816" s="28"/>
      <c r="AY816" s="28"/>
      <c r="AZ816" s="26" t="s">
        <v>343</v>
      </c>
    </row>
    <row r="817" spans="1:52" ht="51" customHeight="1">
      <c r="A817" s="26" t="s">
        <v>175</v>
      </c>
      <c r="B817" s="1" t="s">
        <v>838</v>
      </c>
      <c r="C817" s="1" t="s">
        <v>840</v>
      </c>
      <c r="D817" s="1"/>
      <c r="E817" s="1" t="s">
        <v>344</v>
      </c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 t="s">
        <v>176</v>
      </c>
      <c r="U817" s="1"/>
      <c r="V817" s="27"/>
      <c r="W817" s="27"/>
      <c r="X817" s="27"/>
      <c r="Y817" s="27"/>
      <c r="Z817" s="26" t="s">
        <v>175</v>
      </c>
      <c r="AA817" s="28">
        <v>35571.92</v>
      </c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>
        <v>34826.9</v>
      </c>
      <c r="AQ817" s="28"/>
      <c r="AR817" s="28"/>
      <c r="AS817" s="28"/>
      <c r="AT817" s="28"/>
      <c r="AU817" s="28">
        <v>34826.9</v>
      </c>
      <c r="AV817" s="28"/>
      <c r="AW817" s="28"/>
      <c r="AX817" s="28"/>
      <c r="AY817" s="28"/>
      <c r="AZ817" s="26" t="s">
        <v>175</v>
      </c>
    </row>
    <row r="818" spans="1:52" ht="33.75" customHeight="1">
      <c r="A818" s="26" t="s">
        <v>15</v>
      </c>
      <c r="B818" s="1" t="s">
        <v>838</v>
      </c>
      <c r="C818" s="1" t="s">
        <v>840</v>
      </c>
      <c r="D818" s="1"/>
      <c r="E818" s="1" t="s">
        <v>345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7"/>
      <c r="W818" s="27"/>
      <c r="X818" s="27"/>
      <c r="Y818" s="27"/>
      <c r="Z818" s="26" t="s">
        <v>15</v>
      </c>
      <c r="AA818" s="28">
        <v>250</v>
      </c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6" t="s">
        <v>15</v>
      </c>
    </row>
    <row r="819" spans="1:52" ht="51" customHeight="1">
      <c r="A819" s="26" t="s">
        <v>175</v>
      </c>
      <c r="B819" s="1" t="s">
        <v>838</v>
      </c>
      <c r="C819" s="1" t="s">
        <v>840</v>
      </c>
      <c r="D819" s="1"/>
      <c r="E819" s="1" t="s">
        <v>345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 t="s">
        <v>176</v>
      </c>
      <c r="U819" s="1"/>
      <c r="V819" s="27"/>
      <c r="W819" s="27"/>
      <c r="X819" s="27"/>
      <c r="Y819" s="27"/>
      <c r="Z819" s="26" t="s">
        <v>175</v>
      </c>
      <c r="AA819" s="28">
        <v>250</v>
      </c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6" t="s">
        <v>175</v>
      </c>
    </row>
    <row r="820" spans="1:52" ht="102" customHeight="1">
      <c r="A820" s="26" t="s">
        <v>346</v>
      </c>
      <c r="B820" s="1" t="s">
        <v>838</v>
      </c>
      <c r="C820" s="1" t="s">
        <v>840</v>
      </c>
      <c r="D820" s="1"/>
      <c r="E820" s="1" t="s">
        <v>347</v>
      </c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7"/>
      <c r="W820" s="27"/>
      <c r="X820" s="27"/>
      <c r="Y820" s="27"/>
      <c r="Z820" s="26" t="s">
        <v>346</v>
      </c>
      <c r="AA820" s="28">
        <f>99622.98+420.07</f>
        <v>100043.05</v>
      </c>
      <c r="AB820" s="28"/>
      <c r="AC820" s="28">
        <v>89832.37</v>
      </c>
      <c r="AD820" s="28">
        <v>9790.61</v>
      </c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>
        <v>57527.45</v>
      </c>
      <c r="AQ820" s="28"/>
      <c r="AR820" s="28">
        <v>51774.7</v>
      </c>
      <c r="AS820" s="28">
        <v>5752.75</v>
      </c>
      <c r="AT820" s="28"/>
      <c r="AU820" s="28">
        <v>57527.45</v>
      </c>
      <c r="AV820" s="28"/>
      <c r="AW820" s="28">
        <v>51774.7</v>
      </c>
      <c r="AX820" s="28">
        <v>5752.75</v>
      </c>
      <c r="AY820" s="28"/>
      <c r="AZ820" s="26" t="s">
        <v>346</v>
      </c>
    </row>
    <row r="821" spans="1:52" ht="51" customHeight="1">
      <c r="A821" s="26" t="s">
        <v>175</v>
      </c>
      <c r="B821" s="1" t="s">
        <v>838</v>
      </c>
      <c r="C821" s="1" t="s">
        <v>840</v>
      </c>
      <c r="D821" s="1"/>
      <c r="E821" s="1" t="s">
        <v>347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 t="s">
        <v>176</v>
      </c>
      <c r="U821" s="1"/>
      <c r="V821" s="27"/>
      <c r="W821" s="27"/>
      <c r="X821" s="27"/>
      <c r="Y821" s="27"/>
      <c r="Z821" s="26" t="s">
        <v>175</v>
      </c>
      <c r="AA821" s="28">
        <f>99622.98+420.07</f>
        <v>100043.05</v>
      </c>
      <c r="AB821" s="28"/>
      <c r="AC821" s="28">
        <v>89832.37</v>
      </c>
      <c r="AD821" s="28">
        <v>9790.61</v>
      </c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>
        <v>57527.45</v>
      </c>
      <c r="AQ821" s="28"/>
      <c r="AR821" s="28">
        <v>51774.7</v>
      </c>
      <c r="AS821" s="28">
        <v>5752.75</v>
      </c>
      <c r="AT821" s="28"/>
      <c r="AU821" s="28">
        <v>57527.45</v>
      </c>
      <c r="AV821" s="28"/>
      <c r="AW821" s="28">
        <v>51774.7</v>
      </c>
      <c r="AX821" s="28">
        <v>5752.75</v>
      </c>
      <c r="AY821" s="28"/>
      <c r="AZ821" s="26" t="s">
        <v>175</v>
      </c>
    </row>
    <row r="822" spans="1:52" ht="68.25" customHeight="1">
      <c r="A822" s="26" t="s">
        <v>521</v>
      </c>
      <c r="B822" s="1" t="s">
        <v>838</v>
      </c>
      <c r="C822" s="1" t="s">
        <v>840</v>
      </c>
      <c r="D822" s="1"/>
      <c r="E822" s="1" t="s">
        <v>522</v>
      </c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7"/>
      <c r="W822" s="27"/>
      <c r="X822" s="27"/>
      <c r="Y822" s="27"/>
      <c r="Z822" s="26" t="s">
        <v>521</v>
      </c>
      <c r="AA822" s="28">
        <v>1195.22</v>
      </c>
      <c r="AB822" s="28"/>
      <c r="AC822" s="28">
        <v>1050.48</v>
      </c>
      <c r="AD822" s="28">
        <v>116.72</v>
      </c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>
        <v>736.9</v>
      </c>
      <c r="AQ822" s="28"/>
      <c r="AR822" s="28">
        <v>649.32</v>
      </c>
      <c r="AS822" s="28">
        <v>72.15</v>
      </c>
      <c r="AT822" s="28"/>
      <c r="AU822" s="28">
        <v>1741.53</v>
      </c>
      <c r="AV822" s="28"/>
      <c r="AW822" s="28">
        <v>1534.53</v>
      </c>
      <c r="AX822" s="28">
        <v>170.5</v>
      </c>
      <c r="AY822" s="28"/>
      <c r="AZ822" s="26" t="s">
        <v>521</v>
      </c>
    </row>
    <row r="823" spans="1:52" ht="51" customHeight="1">
      <c r="A823" s="26" t="s">
        <v>523</v>
      </c>
      <c r="B823" s="1" t="s">
        <v>838</v>
      </c>
      <c r="C823" s="1" t="s">
        <v>840</v>
      </c>
      <c r="D823" s="1"/>
      <c r="E823" s="1" t="s">
        <v>524</v>
      </c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7"/>
      <c r="W823" s="27"/>
      <c r="X823" s="27"/>
      <c r="Y823" s="27"/>
      <c r="Z823" s="26" t="s">
        <v>523</v>
      </c>
      <c r="AA823" s="28">
        <v>1195.22</v>
      </c>
      <c r="AB823" s="28"/>
      <c r="AC823" s="28">
        <v>1050.48</v>
      </c>
      <c r="AD823" s="28">
        <v>116.72</v>
      </c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>
        <v>736.9</v>
      </c>
      <c r="AQ823" s="28"/>
      <c r="AR823" s="28">
        <v>649.32</v>
      </c>
      <c r="AS823" s="28">
        <v>72.15</v>
      </c>
      <c r="AT823" s="28"/>
      <c r="AU823" s="28">
        <v>1741.53</v>
      </c>
      <c r="AV823" s="28"/>
      <c r="AW823" s="28">
        <v>1534.53</v>
      </c>
      <c r="AX823" s="28">
        <v>170.5</v>
      </c>
      <c r="AY823" s="28"/>
      <c r="AZ823" s="26" t="s">
        <v>523</v>
      </c>
    </row>
    <row r="824" spans="1:52" ht="51" customHeight="1">
      <c r="A824" s="26" t="s">
        <v>525</v>
      </c>
      <c r="B824" s="1" t="s">
        <v>838</v>
      </c>
      <c r="C824" s="1" t="s">
        <v>840</v>
      </c>
      <c r="D824" s="1"/>
      <c r="E824" s="1" t="s">
        <v>526</v>
      </c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7"/>
      <c r="W824" s="27"/>
      <c r="X824" s="27"/>
      <c r="Y824" s="27"/>
      <c r="Z824" s="26" t="s">
        <v>525</v>
      </c>
      <c r="AA824" s="28">
        <v>1195.22</v>
      </c>
      <c r="AB824" s="28"/>
      <c r="AC824" s="28">
        <v>1050.48</v>
      </c>
      <c r="AD824" s="28">
        <v>116.72</v>
      </c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>
        <v>736.9</v>
      </c>
      <c r="AQ824" s="28"/>
      <c r="AR824" s="28">
        <v>649.32</v>
      </c>
      <c r="AS824" s="28">
        <v>72.15</v>
      </c>
      <c r="AT824" s="28"/>
      <c r="AU824" s="28">
        <v>1741.53</v>
      </c>
      <c r="AV824" s="28"/>
      <c r="AW824" s="28">
        <v>1534.53</v>
      </c>
      <c r="AX824" s="28">
        <v>170.5</v>
      </c>
      <c r="AY824" s="28"/>
      <c r="AZ824" s="26" t="s">
        <v>525</v>
      </c>
    </row>
    <row r="825" spans="1:52" ht="33.75" customHeight="1">
      <c r="A825" s="26" t="s">
        <v>527</v>
      </c>
      <c r="B825" s="1" t="s">
        <v>838</v>
      </c>
      <c r="C825" s="1" t="s">
        <v>840</v>
      </c>
      <c r="D825" s="1"/>
      <c r="E825" s="1" t="s">
        <v>528</v>
      </c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7"/>
      <c r="W825" s="27"/>
      <c r="X825" s="27"/>
      <c r="Y825" s="27"/>
      <c r="Z825" s="26" t="s">
        <v>527</v>
      </c>
      <c r="AA825" s="28">
        <v>28.02</v>
      </c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>
        <v>15.44</v>
      </c>
      <c r="AQ825" s="28"/>
      <c r="AR825" s="28"/>
      <c r="AS825" s="28"/>
      <c r="AT825" s="28"/>
      <c r="AU825" s="28">
        <v>36.49</v>
      </c>
      <c r="AV825" s="28"/>
      <c r="AW825" s="28"/>
      <c r="AX825" s="28"/>
      <c r="AY825" s="28"/>
      <c r="AZ825" s="26" t="s">
        <v>527</v>
      </c>
    </row>
    <row r="826" spans="1:52" ht="51" customHeight="1">
      <c r="A826" s="26" t="s">
        <v>175</v>
      </c>
      <c r="B826" s="1" t="s">
        <v>838</v>
      </c>
      <c r="C826" s="1" t="s">
        <v>840</v>
      </c>
      <c r="D826" s="1"/>
      <c r="E826" s="1" t="s">
        <v>528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 t="s">
        <v>176</v>
      </c>
      <c r="U826" s="1"/>
      <c r="V826" s="27"/>
      <c r="W826" s="27"/>
      <c r="X826" s="27"/>
      <c r="Y826" s="27"/>
      <c r="Z826" s="26" t="s">
        <v>175</v>
      </c>
      <c r="AA826" s="28">
        <v>28.02</v>
      </c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>
        <v>15.44</v>
      </c>
      <c r="AQ826" s="28"/>
      <c r="AR826" s="28"/>
      <c r="AS826" s="28"/>
      <c r="AT826" s="28"/>
      <c r="AU826" s="28">
        <v>36.49</v>
      </c>
      <c r="AV826" s="28"/>
      <c r="AW826" s="28"/>
      <c r="AX826" s="28"/>
      <c r="AY826" s="28"/>
      <c r="AZ826" s="26" t="s">
        <v>175</v>
      </c>
    </row>
    <row r="827" spans="1:52" ht="85.5" customHeight="1">
      <c r="A827" s="26" t="s">
        <v>529</v>
      </c>
      <c r="B827" s="1" t="s">
        <v>838</v>
      </c>
      <c r="C827" s="1" t="s">
        <v>840</v>
      </c>
      <c r="D827" s="1"/>
      <c r="E827" s="1" t="s">
        <v>530</v>
      </c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7"/>
      <c r="W827" s="27"/>
      <c r="X827" s="27"/>
      <c r="Y827" s="27"/>
      <c r="Z827" s="26" t="s">
        <v>529</v>
      </c>
      <c r="AA827" s="28">
        <v>1167.2</v>
      </c>
      <c r="AB827" s="28"/>
      <c r="AC827" s="28">
        <v>1050.48</v>
      </c>
      <c r="AD827" s="28">
        <v>116.72</v>
      </c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>
        <v>721.46</v>
      </c>
      <c r="AQ827" s="28"/>
      <c r="AR827" s="28">
        <v>649.32</v>
      </c>
      <c r="AS827" s="28">
        <v>72.15</v>
      </c>
      <c r="AT827" s="28"/>
      <c r="AU827" s="28">
        <v>1705.04</v>
      </c>
      <c r="AV827" s="28"/>
      <c r="AW827" s="28">
        <v>1534.53</v>
      </c>
      <c r="AX827" s="28">
        <v>170.5</v>
      </c>
      <c r="AY827" s="28"/>
      <c r="AZ827" s="26" t="s">
        <v>529</v>
      </c>
    </row>
    <row r="828" spans="1:52" ht="51" customHeight="1">
      <c r="A828" s="26" t="s">
        <v>175</v>
      </c>
      <c r="B828" s="1" t="s">
        <v>838</v>
      </c>
      <c r="C828" s="1" t="s">
        <v>840</v>
      </c>
      <c r="D828" s="1"/>
      <c r="E828" s="1" t="s">
        <v>530</v>
      </c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 t="s">
        <v>176</v>
      </c>
      <c r="U828" s="1"/>
      <c r="V828" s="27"/>
      <c r="W828" s="27"/>
      <c r="X828" s="27"/>
      <c r="Y828" s="27"/>
      <c r="Z828" s="26" t="s">
        <v>175</v>
      </c>
      <c r="AA828" s="28">
        <v>1167.2</v>
      </c>
      <c r="AB828" s="28"/>
      <c r="AC828" s="28">
        <v>1050.48</v>
      </c>
      <c r="AD828" s="28">
        <v>116.72</v>
      </c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>
        <v>721.46</v>
      </c>
      <c r="AQ828" s="28"/>
      <c r="AR828" s="28">
        <v>649.32</v>
      </c>
      <c r="AS828" s="28">
        <v>72.15</v>
      </c>
      <c r="AT828" s="28"/>
      <c r="AU828" s="28">
        <v>1705.04</v>
      </c>
      <c r="AV828" s="28"/>
      <c r="AW828" s="28">
        <v>1534.53</v>
      </c>
      <c r="AX828" s="28">
        <v>170.5</v>
      </c>
      <c r="AY828" s="28"/>
      <c r="AZ828" s="26" t="s">
        <v>175</v>
      </c>
    </row>
    <row r="829" spans="1:52" ht="33.75" customHeight="1">
      <c r="A829" s="26" t="s">
        <v>757</v>
      </c>
      <c r="B829" s="1" t="s">
        <v>838</v>
      </c>
      <c r="C829" s="1" t="s">
        <v>758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7"/>
      <c r="W829" s="27"/>
      <c r="X829" s="27"/>
      <c r="Y829" s="27"/>
      <c r="Z829" s="26" t="s">
        <v>757</v>
      </c>
      <c r="AA829" s="28">
        <f>50249.64-14.22-72.82</f>
        <v>50162.6</v>
      </c>
      <c r="AB829" s="28">
        <v>6874.29</v>
      </c>
      <c r="AC829" s="28">
        <v>18632.73</v>
      </c>
      <c r="AD829" s="28">
        <v>9126.05</v>
      </c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>
        <v>18933.68</v>
      </c>
      <c r="AQ829" s="28">
        <v>7389.35</v>
      </c>
      <c r="AR829" s="28">
        <v>388.91</v>
      </c>
      <c r="AS829" s="28">
        <v>4412.36</v>
      </c>
      <c r="AT829" s="28"/>
      <c r="AU829" s="28">
        <v>18959.03</v>
      </c>
      <c r="AV829" s="28">
        <v>7722.2</v>
      </c>
      <c r="AW829" s="28">
        <v>406.43</v>
      </c>
      <c r="AX829" s="28">
        <v>4253.91</v>
      </c>
      <c r="AY829" s="28"/>
      <c r="AZ829" s="26" t="s">
        <v>757</v>
      </c>
    </row>
    <row r="830" spans="1:52" ht="16.5" customHeight="1">
      <c r="A830" s="26" t="s">
        <v>759</v>
      </c>
      <c r="B830" s="1" t="s">
        <v>838</v>
      </c>
      <c r="C830" s="1" t="s">
        <v>760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7"/>
      <c r="W830" s="27"/>
      <c r="X830" s="27"/>
      <c r="Y830" s="27"/>
      <c r="Z830" s="26" t="s">
        <v>759</v>
      </c>
      <c r="AA830" s="28">
        <v>25534.95</v>
      </c>
      <c r="AB830" s="28"/>
      <c r="AC830" s="28">
        <v>16192.97</v>
      </c>
      <c r="AD830" s="28">
        <v>3037.42</v>
      </c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>
        <v>737.48</v>
      </c>
      <c r="AQ830" s="28"/>
      <c r="AR830" s="28"/>
      <c r="AS830" s="28">
        <v>737.48</v>
      </c>
      <c r="AT830" s="28"/>
      <c r="AU830" s="28">
        <v>615.06</v>
      </c>
      <c r="AV830" s="28"/>
      <c r="AW830" s="28"/>
      <c r="AX830" s="28">
        <v>615.06</v>
      </c>
      <c r="AY830" s="28"/>
      <c r="AZ830" s="26" t="s">
        <v>759</v>
      </c>
    </row>
    <row r="831" spans="1:52" ht="68.25" customHeight="1">
      <c r="A831" s="26" t="s">
        <v>330</v>
      </c>
      <c r="B831" s="1" t="s">
        <v>838</v>
      </c>
      <c r="C831" s="1" t="s">
        <v>760</v>
      </c>
      <c r="D831" s="1"/>
      <c r="E831" s="1" t="s">
        <v>331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7"/>
      <c r="W831" s="27"/>
      <c r="X831" s="27"/>
      <c r="Y831" s="27"/>
      <c r="Z831" s="26" t="s">
        <v>330</v>
      </c>
      <c r="AA831" s="28">
        <v>23902.41</v>
      </c>
      <c r="AB831" s="28"/>
      <c r="AC831" s="28">
        <v>14723.67</v>
      </c>
      <c r="AD831" s="28">
        <v>2874.17</v>
      </c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>
        <v>737.48</v>
      </c>
      <c r="AQ831" s="28"/>
      <c r="AR831" s="28"/>
      <c r="AS831" s="28">
        <v>737.48</v>
      </c>
      <c r="AT831" s="28"/>
      <c r="AU831" s="28">
        <v>615.06</v>
      </c>
      <c r="AV831" s="28"/>
      <c r="AW831" s="28"/>
      <c r="AX831" s="28">
        <v>615.06</v>
      </c>
      <c r="AY831" s="28"/>
      <c r="AZ831" s="26" t="s">
        <v>330</v>
      </c>
    </row>
    <row r="832" spans="1:52" ht="68.25" customHeight="1">
      <c r="A832" s="26" t="s">
        <v>332</v>
      </c>
      <c r="B832" s="1" t="s">
        <v>838</v>
      </c>
      <c r="C832" s="1" t="s">
        <v>760</v>
      </c>
      <c r="D832" s="1"/>
      <c r="E832" s="1" t="s">
        <v>333</v>
      </c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7"/>
      <c r="W832" s="27"/>
      <c r="X832" s="27"/>
      <c r="Y832" s="27"/>
      <c r="Z832" s="26" t="s">
        <v>332</v>
      </c>
      <c r="AA832" s="28">
        <v>23902.41</v>
      </c>
      <c r="AB832" s="28"/>
      <c r="AC832" s="28">
        <v>14723.67</v>
      </c>
      <c r="AD832" s="28">
        <v>2874.17</v>
      </c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>
        <v>737.48</v>
      </c>
      <c r="AQ832" s="28"/>
      <c r="AR832" s="28"/>
      <c r="AS832" s="28">
        <v>737.48</v>
      </c>
      <c r="AT832" s="28"/>
      <c r="AU832" s="28">
        <v>615.06</v>
      </c>
      <c r="AV832" s="28"/>
      <c r="AW832" s="28"/>
      <c r="AX832" s="28">
        <v>615.06</v>
      </c>
      <c r="AY832" s="28"/>
      <c r="AZ832" s="26" t="s">
        <v>332</v>
      </c>
    </row>
    <row r="833" spans="1:52" ht="33.75" customHeight="1">
      <c r="A833" s="26" t="s">
        <v>348</v>
      </c>
      <c r="B833" s="1" t="s">
        <v>838</v>
      </c>
      <c r="C833" s="1" t="s">
        <v>760</v>
      </c>
      <c r="D833" s="1"/>
      <c r="E833" s="1" t="s">
        <v>349</v>
      </c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7"/>
      <c r="W833" s="27"/>
      <c r="X833" s="27"/>
      <c r="Y833" s="27"/>
      <c r="Z833" s="26" t="s">
        <v>348</v>
      </c>
      <c r="AA833" s="28">
        <v>23902.41</v>
      </c>
      <c r="AB833" s="28"/>
      <c r="AC833" s="28">
        <v>14723.67</v>
      </c>
      <c r="AD833" s="28">
        <v>2874.17</v>
      </c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>
        <v>737.48</v>
      </c>
      <c r="AQ833" s="28"/>
      <c r="AR833" s="28"/>
      <c r="AS833" s="28">
        <v>737.48</v>
      </c>
      <c r="AT833" s="28"/>
      <c r="AU833" s="28">
        <v>615.06</v>
      </c>
      <c r="AV833" s="28"/>
      <c r="AW833" s="28"/>
      <c r="AX833" s="28">
        <v>615.06</v>
      </c>
      <c r="AY833" s="28"/>
      <c r="AZ833" s="26" t="s">
        <v>348</v>
      </c>
    </row>
    <row r="834" spans="1:52" ht="51" customHeight="1">
      <c r="A834" s="26" t="s">
        <v>350</v>
      </c>
      <c r="B834" s="1" t="s">
        <v>838</v>
      </c>
      <c r="C834" s="1" t="s">
        <v>760</v>
      </c>
      <c r="D834" s="1"/>
      <c r="E834" s="1" t="s">
        <v>351</v>
      </c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7"/>
      <c r="W834" s="27"/>
      <c r="X834" s="27"/>
      <c r="Y834" s="27"/>
      <c r="Z834" s="26" t="s">
        <v>350</v>
      </c>
      <c r="AA834" s="28">
        <v>915.3</v>
      </c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6" t="s">
        <v>350</v>
      </c>
    </row>
    <row r="835" spans="1:52" ht="51" customHeight="1">
      <c r="A835" s="26" t="s">
        <v>175</v>
      </c>
      <c r="B835" s="1" t="s">
        <v>838</v>
      </c>
      <c r="C835" s="1" t="s">
        <v>760</v>
      </c>
      <c r="D835" s="1"/>
      <c r="E835" s="1" t="s">
        <v>351</v>
      </c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 t="s">
        <v>176</v>
      </c>
      <c r="U835" s="1"/>
      <c r="V835" s="27"/>
      <c r="W835" s="27"/>
      <c r="X835" s="27"/>
      <c r="Y835" s="27"/>
      <c r="Z835" s="26" t="s">
        <v>175</v>
      </c>
      <c r="AA835" s="28">
        <v>915.3</v>
      </c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6" t="s">
        <v>175</v>
      </c>
    </row>
    <row r="836" spans="1:52" ht="51" customHeight="1">
      <c r="A836" s="26" t="s">
        <v>352</v>
      </c>
      <c r="B836" s="1" t="s">
        <v>838</v>
      </c>
      <c r="C836" s="1" t="s">
        <v>760</v>
      </c>
      <c r="D836" s="1"/>
      <c r="E836" s="1" t="s">
        <v>353</v>
      </c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7"/>
      <c r="W836" s="27"/>
      <c r="X836" s="27"/>
      <c r="Y836" s="27"/>
      <c r="Z836" s="26" t="s">
        <v>352</v>
      </c>
      <c r="AA836" s="28">
        <v>808.66</v>
      </c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6" t="s">
        <v>352</v>
      </c>
    </row>
    <row r="837" spans="1:52" ht="51" customHeight="1">
      <c r="A837" s="26" t="s">
        <v>175</v>
      </c>
      <c r="B837" s="1" t="s">
        <v>838</v>
      </c>
      <c r="C837" s="1" t="s">
        <v>760</v>
      </c>
      <c r="D837" s="1"/>
      <c r="E837" s="1" t="s">
        <v>353</v>
      </c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 t="s">
        <v>176</v>
      </c>
      <c r="U837" s="1"/>
      <c r="V837" s="27"/>
      <c r="W837" s="27"/>
      <c r="X837" s="27"/>
      <c r="Y837" s="27"/>
      <c r="Z837" s="26" t="s">
        <v>175</v>
      </c>
      <c r="AA837" s="28">
        <v>808.66</v>
      </c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6" t="s">
        <v>175</v>
      </c>
    </row>
    <row r="838" spans="1:52" ht="51" customHeight="1">
      <c r="A838" s="26" t="s">
        <v>354</v>
      </c>
      <c r="B838" s="1" t="s">
        <v>838</v>
      </c>
      <c r="C838" s="1" t="s">
        <v>760</v>
      </c>
      <c r="D838" s="1"/>
      <c r="E838" s="1" t="s">
        <v>355</v>
      </c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7"/>
      <c r="W838" s="27"/>
      <c r="X838" s="27"/>
      <c r="Y838" s="27"/>
      <c r="Z838" s="26" t="s">
        <v>354</v>
      </c>
      <c r="AA838" s="28">
        <v>4580.6</v>
      </c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6" t="s">
        <v>354</v>
      </c>
    </row>
    <row r="839" spans="1:52" ht="51" customHeight="1">
      <c r="A839" s="26" t="s">
        <v>62</v>
      </c>
      <c r="B839" s="1" t="s">
        <v>838</v>
      </c>
      <c r="C839" s="1" t="s">
        <v>760</v>
      </c>
      <c r="D839" s="1"/>
      <c r="E839" s="1" t="s">
        <v>355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 t="s">
        <v>63</v>
      </c>
      <c r="U839" s="1"/>
      <c r="V839" s="27"/>
      <c r="W839" s="27"/>
      <c r="X839" s="27"/>
      <c r="Y839" s="27"/>
      <c r="Z839" s="26" t="s">
        <v>62</v>
      </c>
      <c r="AA839" s="28">
        <v>4580.6</v>
      </c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6" t="s">
        <v>62</v>
      </c>
    </row>
    <row r="840" spans="1:52" ht="33.75" customHeight="1">
      <c r="A840" s="26" t="s">
        <v>356</v>
      </c>
      <c r="B840" s="1" t="s">
        <v>838</v>
      </c>
      <c r="C840" s="1" t="s">
        <v>760</v>
      </c>
      <c r="D840" s="1"/>
      <c r="E840" s="1" t="s">
        <v>357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7"/>
      <c r="W840" s="27"/>
      <c r="X840" s="27"/>
      <c r="Y840" s="27"/>
      <c r="Z840" s="26" t="s">
        <v>356</v>
      </c>
      <c r="AA840" s="28">
        <v>998.41</v>
      </c>
      <c r="AB840" s="28"/>
      <c r="AC840" s="28">
        <v>925.06</v>
      </c>
      <c r="AD840" s="28">
        <v>73.35</v>
      </c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6" t="s">
        <v>356</v>
      </c>
    </row>
    <row r="841" spans="1:52" ht="51" customHeight="1">
      <c r="A841" s="26" t="s">
        <v>62</v>
      </c>
      <c r="B841" s="1" t="s">
        <v>838</v>
      </c>
      <c r="C841" s="1" t="s">
        <v>760</v>
      </c>
      <c r="D841" s="1"/>
      <c r="E841" s="1" t="s">
        <v>357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 t="s">
        <v>63</v>
      </c>
      <c r="U841" s="1"/>
      <c r="V841" s="27"/>
      <c r="W841" s="27"/>
      <c r="X841" s="27"/>
      <c r="Y841" s="27"/>
      <c r="Z841" s="26" t="s">
        <v>62</v>
      </c>
      <c r="AA841" s="28">
        <v>998.41</v>
      </c>
      <c r="AB841" s="28"/>
      <c r="AC841" s="28">
        <v>925.06</v>
      </c>
      <c r="AD841" s="28">
        <v>73.35</v>
      </c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6" t="s">
        <v>62</v>
      </c>
    </row>
    <row r="842" spans="1:52" ht="51" customHeight="1">
      <c r="A842" s="26" t="s">
        <v>352</v>
      </c>
      <c r="B842" s="1" t="s">
        <v>838</v>
      </c>
      <c r="C842" s="1" t="s">
        <v>760</v>
      </c>
      <c r="D842" s="1"/>
      <c r="E842" s="1" t="s">
        <v>358</v>
      </c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7"/>
      <c r="W842" s="27"/>
      <c r="X842" s="27"/>
      <c r="Y842" s="27"/>
      <c r="Z842" s="26" t="s">
        <v>352</v>
      </c>
      <c r="AA842" s="28">
        <v>5599.43</v>
      </c>
      <c r="AB842" s="28"/>
      <c r="AC842" s="28">
        <v>2799.72</v>
      </c>
      <c r="AD842" s="28">
        <v>2799.72</v>
      </c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>
        <v>737.48</v>
      </c>
      <c r="AQ842" s="28"/>
      <c r="AR842" s="28"/>
      <c r="AS842" s="28">
        <v>737.48</v>
      </c>
      <c r="AT842" s="28"/>
      <c r="AU842" s="28">
        <v>615.06</v>
      </c>
      <c r="AV842" s="28"/>
      <c r="AW842" s="28"/>
      <c r="AX842" s="28">
        <v>615.06</v>
      </c>
      <c r="AY842" s="28"/>
      <c r="AZ842" s="26" t="s">
        <v>352</v>
      </c>
    </row>
    <row r="843" spans="1:52" ht="51" customHeight="1">
      <c r="A843" s="26" t="s">
        <v>175</v>
      </c>
      <c r="B843" s="1" t="s">
        <v>838</v>
      </c>
      <c r="C843" s="1" t="s">
        <v>760</v>
      </c>
      <c r="D843" s="1"/>
      <c r="E843" s="1" t="s">
        <v>358</v>
      </c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 t="s">
        <v>176</v>
      </c>
      <c r="U843" s="1"/>
      <c r="V843" s="27"/>
      <c r="W843" s="27"/>
      <c r="X843" s="27"/>
      <c r="Y843" s="27"/>
      <c r="Z843" s="26" t="s">
        <v>175</v>
      </c>
      <c r="AA843" s="28">
        <v>5599.43</v>
      </c>
      <c r="AB843" s="28"/>
      <c r="AC843" s="28">
        <v>2799.72</v>
      </c>
      <c r="AD843" s="28">
        <v>2799.72</v>
      </c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>
        <v>737.48</v>
      </c>
      <c r="AQ843" s="28"/>
      <c r="AR843" s="28"/>
      <c r="AS843" s="28">
        <v>737.48</v>
      </c>
      <c r="AT843" s="28"/>
      <c r="AU843" s="28">
        <v>615.06</v>
      </c>
      <c r="AV843" s="28"/>
      <c r="AW843" s="28"/>
      <c r="AX843" s="28">
        <v>615.06</v>
      </c>
      <c r="AY843" s="28"/>
      <c r="AZ843" s="26" t="s">
        <v>175</v>
      </c>
    </row>
    <row r="844" spans="1:52" ht="85.5" customHeight="1">
      <c r="A844" s="26" t="s">
        <v>359</v>
      </c>
      <c r="B844" s="1" t="s">
        <v>838</v>
      </c>
      <c r="C844" s="1" t="s">
        <v>760</v>
      </c>
      <c r="D844" s="1"/>
      <c r="E844" s="1" t="s">
        <v>360</v>
      </c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7"/>
      <c r="W844" s="27"/>
      <c r="X844" s="27"/>
      <c r="Y844" s="27"/>
      <c r="Z844" s="26" t="s">
        <v>359</v>
      </c>
      <c r="AA844" s="28">
        <v>11000</v>
      </c>
      <c r="AB844" s="28"/>
      <c r="AC844" s="28">
        <v>10998.9</v>
      </c>
      <c r="AD844" s="28">
        <v>1.1</v>
      </c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6" t="s">
        <v>359</v>
      </c>
    </row>
    <row r="845" spans="1:52" ht="51" customHeight="1">
      <c r="A845" s="26" t="s">
        <v>62</v>
      </c>
      <c r="B845" s="1" t="s">
        <v>838</v>
      </c>
      <c r="C845" s="1" t="s">
        <v>760</v>
      </c>
      <c r="D845" s="1"/>
      <c r="E845" s="1" t="s">
        <v>360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 t="s">
        <v>63</v>
      </c>
      <c r="U845" s="1"/>
      <c r="V845" s="27"/>
      <c r="W845" s="27"/>
      <c r="X845" s="27"/>
      <c r="Y845" s="27"/>
      <c r="Z845" s="26" t="s">
        <v>62</v>
      </c>
      <c r="AA845" s="28">
        <v>11000</v>
      </c>
      <c r="AB845" s="28"/>
      <c r="AC845" s="28">
        <v>10998.9</v>
      </c>
      <c r="AD845" s="28">
        <v>1.1</v>
      </c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6" t="s">
        <v>62</v>
      </c>
    </row>
    <row r="846" spans="1:52" ht="51" customHeight="1">
      <c r="A846" s="26" t="s">
        <v>481</v>
      </c>
      <c r="B846" s="1" t="s">
        <v>838</v>
      </c>
      <c r="C846" s="1" t="s">
        <v>760</v>
      </c>
      <c r="D846" s="1"/>
      <c r="E846" s="1" t="s">
        <v>482</v>
      </c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7"/>
      <c r="W846" s="27"/>
      <c r="X846" s="27"/>
      <c r="Y846" s="27"/>
      <c r="Z846" s="26" t="s">
        <v>481</v>
      </c>
      <c r="AA846" s="28">
        <v>1632.55</v>
      </c>
      <c r="AB846" s="28"/>
      <c r="AC846" s="28">
        <v>1469.29</v>
      </c>
      <c r="AD846" s="28">
        <v>163.25</v>
      </c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6" t="s">
        <v>481</v>
      </c>
    </row>
    <row r="847" spans="1:52" ht="33.75" customHeight="1">
      <c r="A847" s="26" t="s">
        <v>483</v>
      </c>
      <c r="B847" s="1" t="s">
        <v>838</v>
      </c>
      <c r="C847" s="1" t="s">
        <v>760</v>
      </c>
      <c r="D847" s="1"/>
      <c r="E847" s="1" t="s">
        <v>484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7"/>
      <c r="W847" s="27"/>
      <c r="X847" s="27"/>
      <c r="Y847" s="27"/>
      <c r="Z847" s="26" t="s">
        <v>483</v>
      </c>
      <c r="AA847" s="28">
        <v>1632.55</v>
      </c>
      <c r="AB847" s="28"/>
      <c r="AC847" s="28">
        <v>1469.29</v>
      </c>
      <c r="AD847" s="28">
        <v>163.25</v>
      </c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6" t="s">
        <v>483</v>
      </c>
    </row>
    <row r="848" spans="1:52" ht="68.25" customHeight="1">
      <c r="A848" s="26" t="s">
        <v>485</v>
      </c>
      <c r="B848" s="1" t="s">
        <v>838</v>
      </c>
      <c r="C848" s="1" t="s">
        <v>760</v>
      </c>
      <c r="D848" s="1"/>
      <c r="E848" s="1" t="s">
        <v>486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7"/>
      <c r="W848" s="27"/>
      <c r="X848" s="27"/>
      <c r="Y848" s="27"/>
      <c r="Z848" s="26" t="s">
        <v>485</v>
      </c>
      <c r="AA848" s="28">
        <v>1632.55</v>
      </c>
      <c r="AB848" s="28"/>
      <c r="AC848" s="28">
        <v>1469.29</v>
      </c>
      <c r="AD848" s="28">
        <v>163.25</v>
      </c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6" t="s">
        <v>485</v>
      </c>
    </row>
    <row r="849" spans="1:52" ht="51" customHeight="1">
      <c r="A849" s="26" t="s">
        <v>487</v>
      </c>
      <c r="B849" s="1" t="s">
        <v>838</v>
      </c>
      <c r="C849" s="1" t="s">
        <v>760</v>
      </c>
      <c r="D849" s="1"/>
      <c r="E849" s="1" t="s">
        <v>488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7"/>
      <c r="W849" s="27"/>
      <c r="X849" s="27"/>
      <c r="Y849" s="27"/>
      <c r="Z849" s="26" t="s">
        <v>487</v>
      </c>
      <c r="AA849" s="28">
        <v>1632.55</v>
      </c>
      <c r="AB849" s="28"/>
      <c r="AC849" s="28">
        <v>1469.29</v>
      </c>
      <c r="AD849" s="28">
        <v>163.25</v>
      </c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6" t="s">
        <v>487</v>
      </c>
    </row>
    <row r="850" spans="1:52" ht="51" customHeight="1">
      <c r="A850" s="26" t="s">
        <v>175</v>
      </c>
      <c r="B850" s="1" t="s">
        <v>838</v>
      </c>
      <c r="C850" s="1" t="s">
        <v>760</v>
      </c>
      <c r="D850" s="1"/>
      <c r="E850" s="1" t="s">
        <v>488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 t="s">
        <v>176</v>
      </c>
      <c r="U850" s="1"/>
      <c r="V850" s="27"/>
      <c r="W850" s="27"/>
      <c r="X850" s="27"/>
      <c r="Y850" s="27"/>
      <c r="Z850" s="26" t="s">
        <v>175</v>
      </c>
      <c r="AA850" s="28">
        <v>1632.55</v>
      </c>
      <c r="AB850" s="28"/>
      <c r="AC850" s="28">
        <v>1469.29</v>
      </c>
      <c r="AD850" s="28">
        <v>163.25</v>
      </c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6" t="s">
        <v>175</v>
      </c>
    </row>
    <row r="851" spans="1:52" ht="16.5" customHeight="1">
      <c r="A851" s="26" t="s">
        <v>761</v>
      </c>
      <c r="B851" s="1" t="s">
        <v>838</v>
      </c>
      <c r="C851" s="1" t="s">
        <v>762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7"/>
      <c r="W851" s="27"/>
      <c r="X851" s="27"/>
      <c r="Y851" s="27"/>
      <c r="Z851" s="26" t="s">
        <v>761</v>
      </c>
      <c r="AA851" s="28">
        <f>24714.68-14.22-72.82</f>
        <v>24627.64</v>
      </c>
      <c r="AB851" s="28">
        <v>6874.29</v>
      </c>
      <c r="AC851" s="28">
        <v>2439.76</v>
      </c>
      <c r="AD851" s="28">
        <v>6088.62</v>
      </c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>
        <v>18196.2</v>
      </c>
      <c r="AQ851" s="28">
        <v>7389.35</v>
      </c>
      <c r="AR851" s="28">
        <v>388.91</v>
      </c>
      <c r="AS851" s="28">
        <v>3674.87</v>
      </c>
      <c r="AT851" s="28"/>
      <c r="AU851" s="28">
        <v>18343.97</v>
      </c>
      <c r="AV851" s="28">
        <v>7722.2</v>
      </c>
      <c r="AW851" s="28">
        <v>406.43</v>
      </c>
      <c r="AX851" s="28">
        <v>3638.85</v>
      </c>
      <c r="AY851" s="28"/>
      <c r="AZ851" s="26" t="s">
        <v>761</v>
      </c>
    </row>
    <row r="852" spans="1:52" ht="51" customHeight="1">
      <c r="A852" s="26" t="s">
        <v>481</v>
      </c>
      <c r="B852" s="1" t="s">
        <v>838</v>
      </c>
      <c r="C852" s="1" t="s">
        <v>762</v>
      </c>
      <c r="D852" s="1"/>
      <c r="E852" s="1" t="s">
        <v>482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7"/>
      <c r="W852" s="27"/>
      <c r="X852" s="27"/>
      <c r="Y852" s="27"/>
      <c r="Z852" s="26" t="s">
        <v>481</v>
      </c>
      <c r="AA852" s="28">
        <v>728.11</v>
      </c>
      <c r="AB852" s="28"/>
      <c r="AC852" s="28">
        <v>655.3</v>
      </c>
      <c r="AD852" s="28">
        <v>72.81</v>
      </c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6" t="s">
        <v>481</v>
      </c>
    </row>
    <row r="853" spans="1:52" ht="33.75" customHeight="1">
      <c r="A853" s="26" t="s">
        <v>483</v>
      </c>
      <c r="B853" s="1" t="s">
        <v>838</v>
      </c>
      <c r="C853" s="1" t="s">
        <v>762</v>
      </c>
      <c r="D853" s="1"/>
      <c r="E853" s="1" t="s">
        <v>484</v>
      </c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7"/>
      <c r="W853" s="27"/>
      <c r="X853" s="27"/>
      <c r="Y853" s="27"/>
      <c r="Z853" s="26" t="s">
        <v>483</v>
      </c>
      <c r="AA853" s="28">
        <v>728.11</v>
      </c>
      <c r="AB853" s="28"/>
      <c r="AC853" s="28">
        <v>655.3</v>
      </c>
      <c r="AD853" s="28">
        <v>72.81</v>
      </c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6" t="s">
        <v>483</v>
      </c>
    </row>
    <row r="854" spans="1:52" ht="68.25" customHeight="1">
      <c r="A854" s="26" t="s">
        <v>485</v>
      </c>
      <c r="B854" s="1" t="s">
        <v>838</v>
      </c>
      <c r="C854" s="1" t="s">
        <v>762</v>
      </c>
      <c r="D854" s="1"/>
      <c r="E854" s="1" t="s">
        <v>486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7"/>
      <c r="W854" s="27"/>
      <c r="X854" s="27"/>
      <c r="Y854" s="27"/>
      <c r="Z854" s="26" t="s">
        <v>485</v>
      </c>
      <c r="AA854" s="28">
        <v>728.11</v>
      </c>
      <c r="AB854" s="28"/>
      <c r="AC854" s="28">
        <v>655.3</v>
      </c>
      <c r="AD854" s="28">
        <v>72.81</v>
      </c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6" t="s">
        <v>485</v>
      </c>
    </row>
    <row r="855" spans="1:52" ht="51" customHeight="1">
      <c r="A855" s="26" t="s">
        <v>487</v>
      </c>
      <c r="B855" s="1" t="s">
        <v>838</v>
      </c>
      <c r="C855" s="1" t="s">
        <v>762</v>
      </c>
      <c r="D855" s="1"/>
      <c r="E855" s="1" t="s">
        <v>488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7"/>
      <c r="W855" s="27"/>
      <c r="X855" s="27"/>
      <c r="Y855" s="27"/>
      <c r="Z855" s="26" t="s">
        <v>487</v>
      </c>
      <c r="AA855" s="28">
        <v>728.11</v>
      </c>
      <c r="AB855" s="28"/>
      <c r="AC855" s="28">
        <v>655.3</v>
      </c>
      <c r="AD855" s="28">
        <v>72.81</v>
      </c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6" t="s">
        <v>487</v>
      </c>
    </row>
    <row r="856" spans="1:52" ht="51" customHeight="1">
      <c r="A856" s="26" t="s">
        <v>175</v>
      </c>
      <c r="B856" s="1" t="s">
        <v>838</v>
      </c>
      <c r="C856" s="1" t="s">
        <v>762</v>
      </c>
      <c r="D856" s="1"/>
      <c r="E856" s="1" t="s">
        <v>488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 t="s">
        <v>176</v>
      </c>
      <c r="U856" s="1"/>
      <c r="V856" s="27"/>
      <c r="W856" s="27"/>
      <c r="X856" s="27"/>
      <c r="Y856" s="27"/>
      <c r="Z856" s="26" t="s">
        <v>175</v>
      </c>
      <c r="AA856" s="28">
        <v>728.11</v>
      </c>
      <c r="AB856" s="28"/>
      <c r="AC856" s="28">
        <v>655.3</v>
      </c>
      <c r="AD856" s="28">
        <v>72.81</v>
      </c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6" t="s">
        <v>175</v>
      </c>
    </row>
    <row r="857" spans="1:52" ht="68.25" customHeight="1">
      <c r="A857" s="26" t="s">
        <v>521</v>
      </c>
      <c r="B857" s="1" t="s">
        <v>838</v>
      </c>
      <c r="C857" s="1" t="s">
        <v>762</v>
      </c>
      <c r="D857" s="1"/>
      <c r="E857" s="1" t="s">
        <v>522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7"/>
      <c r="W857" s="27"/>
      <c r="X857" s="27"/>
      <c r="Y857" s="27"/>
      <c r="Z857" s="26" t="s">
        <v>521</v>
      </c>
      <c r="AA857" s="28">
        <f>8368.59-14.22-72.82</f>
        <v>8281.550000000001</v>
      </c>
      <c r="AB857" s="28">
        <v>6874.29</v>
      </c>
      <c r="AC857" s="28">
        <v>504.01</v>
      </c>
      <c r="AD857" s="28">
        <v>818.23</v>
      </c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>
        <v>8827.46</v>
      </c>
      <c r="AQ857" s="28">
        <v>7389.35</v>
      </c>
      <c r="AR857" s="28">
        <v>388.91</v>
      </c>
      <c r="AS857" s="28">
        <v>864.25</v>
      </c>
      <c r="AT857" s="28"/>
      <c r="AU857" s="28">
        <v>9225.09</v>
      </c>
      <c r="AV857" s="28">
        <v>7722.2</v>
      </c>
      <c r="AW857" s="28">
        <v>406.43</v>
      </c>
      <c r="AX857" s="28">
        <v>903.18</v>
      </c>
      <c r="AY857" s="28"/>
      <c r="AZ857" s="26" t="s">
        <v>521</v>
      </c>
    </row>
    <row r="858" spans="1:52" ht="51" customHeight="1">
      <c r="A858" s="26" t="s">
        <v>523</v>
      </c>
      <c r="B858" s="1" t="s">
        <v>838</v>
      </c>
      <c r="C858" s="1" t="s">
        <v>762</v>
      </c>
      <c r="D858" s="1"/>
      <c r="E858" s="1" t="s">
        <v>524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7"/>
      <c r="W858" s="27"/>
      <c r="X858" s="27"/>
      <c r="Y858" s="27"/>
      <c r="Z858" s="26" t="s">
        <v>523</v>
      </c>
      <c r="AA858" s="28">
        <f>8368.59-14.22-72.82</f>
        <v>8281.550000000001</v>
      </c>
      <c r="AB858" s="28">
        <v>6874.29</v>
      </c>
      <c r="AC858" s="28">
        <v>504.01</v>
      </c>
      <c r="AD858" s="28">
        <v>818.23</v>
      </c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>
        <v>8827.46</v>
      </c>
      <c r="AQ858" s="28">
        <v>7389.35</v>
      </c>
      <c r="AR858" s="28">
        <v>388.91</v>
      </c>
      <c r="AS858" s="28">
        <v>864.25</v>
      </c>
      <c r="AT858" s="28"/>
      <c r="AU858" s="28">
        <v>9225.09</v>
      </c>
      <c r="AV858" s="28">
        <v>7722.2</v>
      </c>
      <c r="AW858" s="28">
        <v>406.43</v>
      </c>
      <c r="AX858" s="28">
        <v>903.18</v>
      </c>
      <c r="AY858" s="28"/>
      <c r="AZ858" s="26" t="s">
        <v>523</v>
      </c>
    </row>
    <row r="859" spans="1:52" ht="51" customHeight="1">
      <c r="A859" s="26" t="s">
        <v>525</v>
      </c>
      <c r="B859" s="1" t="s">
        <v>838</v>
      </c>
      <c r="C859" s="1" t="s">
        <v>762</v>
      </c>
      <c r="D859" s="1"/>
      <c r="E859" s="1" t="s">
        <v>526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7"/>
      <c r="W859" s="27"/>
      <c r="X859" s="27"/>
      <c r="Y859" s="27"/>
      <c r="Z859" s="26" t="s">
        <v>525</v>
      </c>
      <c r="AA859" s="28">
        <f>328.48-14.22-72.82</f>
        <v>241.44</v>
      </c>
      <c r="AB859" s="28"/>
      <c r="AC859" s="28">
        <v>142.21</v>
      </c>
      <c r="AD859" s="28">
        <v>14.22</v>
      </c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>
        <v>184.95</v>
      </c>
      <c r="AQ859" s="28"/>
      <c r="AR859" s="28"/>
      <c r="AS859" s="28"/>
      <c r="AT859" s="28"/>
      <c r="AU859" s="28">
        <v>193.28</v>
      </c>
      <c r="AV859" s="28"/>
      <c r="AW859" s="28"/>
      <c r="AX859" s="28"/>
      <c r="AY859" s="28"/>
      <c r="AZ859" s="26" t="s">
        <v>525</v>
      </c>
    </row>
    <row r="860" spans="1:52" ht="33.75" customHeight="1">
      <c r="A860" s="26" t="s">
        <v>527</v>
      </c>
      <c r="B860" s="1" t="s">
        <v>838</v>
      </c>
      <c r="C860" s="1" t="s">
        <v>762</v>
      </c>
      <c r="D860" s="1"/>
      <c r="E860" s="1" t="s">
        <v>528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7"/>
      <c r="W860" s="27"/>
      <c r="X860" s="27"/>
      <c r="Y860" s="27"/>
      <c r="Z860" s="26" t="s">
        <v>527</v>
      </c>
      <c r="AA860" s="28">
        <f>172.06-72.82</f>
        <v>99.24000000000001</v>
      </c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>
        <v>184.95</v>
      </c>
      <c r="AQ860" s="28"/>
      <c r="AR860" s="28"/>
      <c r="AS860" s="28"/>
      <c r="AT860" s="28"/>
      <c r="AU860" s="28">
        <v>193.28</v>
      </c>
      <c r="AV860" s="28"/>
      <c r="AW860" s="28"/>
      <c r="AX860" s="28"/>
      <c r="AY860" s="28"/>
      <c r="AZ860" s="26" t="s">
        <v>527</v>
      </c>
    </row>
    <row r="861" spans="1:52" ht="51" customHeight="1">
      <c r="A861" s="26" t="s">
        <v>175</v>
      </c>
      <c r="B861" s="1" t="s">
        <v>838</v>
      </c>
      <c r="C861" s="1" t="s">
        <v>762</v>
      </c>
      <c r="D861" s="1"/>
      <c r="E861" s="1" t="s">
        <v>528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 t="s">
        <v>176</v>
      </c>
      <c r="U861" s="1"/>
      <c r="V861" s="27"/>
      <c r="W861" s="27"/>
      <c r="X861" s="27"/>
      <c r="Y861" s="27"/>
      <c r="Z861" s="26" t="s">
        <v>175</v>
      </c>
      <c r="AA861" s="28">
        <f>172.06-72.82</f>
        <v>99.24000000000001</v>
      </c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>
        <v>184.95</v>
      </c>
      <c r="AQ861" s="28"/>
      <c r="AR861" s="28"/>
      <c r="AS861" s="28"/>
      <c r="AT861" s="28"/>
      <c r="AU861" s="28">
        <v>193.28</v>
      </c>
      <c r="AV861" s="28"/>
      <c r="AW861" s="28"/>
      <c r="AX861" s="28"/>
      <c r="AY861" s="28"/>
      <c r="AZ861" s="26" t="s">
        <v>175</v>
      </c>
    </row>
    <row r="862" spans="1:52" ht="85.5" customHeight="1">
      <c r="A862" s="26" t="s">
        <v>529</v>
      </c>
      <c r="B862" s="1" t="s">
        <v>838</v>
      </c>
      <c r="C862" s="1" t="s">
        <v>762</v>
      </c>
      <c r="D862" s="1"/>
      <c r="E862" s="1" t="s">
        <v>530</v>
      </c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7"/>
      <c r="W862" s="27"/>
      <c r="X862" s="27"/>
      <c r="Y862" s="27"/>
      <c r="Z862" s="26" t="s">
        <v>529</v>
      </c>
      <c r="AA862" s="28">
        <f>156.43-14.22</f>
        <v>142.21</v>
      </c>
      <c r="AB862" s="28"/>
      <c r="AC862" s="28">
        <v>142.21</v>
      </c>
      <c r="AD862" s="28">
        <v>14.22</v>
      </c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6" t="s">
        <v>529</v>
      </c>
    </row>
    <row r="863" spans="1:52" ht="51" customHeight="1">
      <c r="A863" s="26" t="s">
        <v>175</v>
      </c>
      <c r="B863" s="1" t="s">
        <v>838</v>
      </c>
      <c r="C863" s="1" t="s">
        <v>762</v>
      </c>
      <c r="D863" s="1"/>
      <c r="E863" s="1" t="s">
        <v>530</v>
      </c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 t="s">
        <v>176</v>
      </c>
      <c r="U863" s="1"/>
      <c r="V863" s="27"/>
      <c r="W863" s="27"/>
      <c r="X863" s="27"/>
      <c r="Y863" s="27"/>
      <c r="Z863" s="26" t="s">
        <v>175</v>
      </c>
      <c r="AA863" s="28">
        <f>156.43-14.22</f>
        <v>142.21</v>
      </c>
      <c r="AB863" s="28"/>
      <c r="AC863" s="28">
        <v>142.21</v>
      </c>
      <c r="AD863" s="28">
        <v>14.22</v>
      </c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6" t="s">
        <v>175</v>
      </c>
    </row>
    <row r="864" spans="1:52" ht="68.25" customHeight="1">
      <c r="A864" s="26" t="s">
        <v>531</v>
      </c>
      <c r="B864" s="1" t="s">
        <v>838</v>
      </c>
      <c r="C864" s="1" t="s">
        <v>762</v>
      </c>
      <c r="D864" s="1"/>
      <c r="E864" s="1" t="s">
        <v>532</v>
      </c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7"/>
      <c r="W864" s="27"/>
      <c r="X864" s="27"/>
      <c r="Y864" s="27"/>
      <c r="Z864" s="26" t="s">
        <v>531</v>
      </c>
      <c r="AA864" s="28">
        <v>8040.1</v>
      </c>
      <c r="AB864" s="28">
        <v>6874.29</v>
      </c>
      <c r="AC864" s="28">
        <v>361.8</v>
      </c>
      <c r="AD864" s="28">
        <v>804.01</v>
      </c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>
        <v>8642.51</v>
      </c>
      <c r="AQ864" s="28">
        <v>7389.35</v>
      </c>
      <c r="AR864" s="28">
        <v>388.91</v>
      </c>
      <c r="AS864" s="28">
        <v>864.25</v>
      </c>
      <c r="AT864" s="28"/>
      <c r="AU864" s="28">
        <v>9031.81</v>
      </c>
      <c r="AV864" s="28">
        <v>7722.2</v>
      </c>
      <c r="AW864" s="28">
        <v>406.43</v>
      </c>
      <c r="AX864" s="28">
        <v>903.18</v>
      </c>
      <c r="AY864" s="28"/>
      <c r="AZ864" s="26" t="s">
        <v>531</v>
      </c>
    </row>
    <row r="865" spans="1:52" ht="51" customHeight="1">
      <c r="A865" s="26" t="s">
        <v>533</v>
      </c>
      <c r="B865" s="1" t="s">
        <v>838</v>
      </c>
      <c r="C865" s="1" t="s">
        <v>762</v>
      </c>
      <c r="D865" s="1"/>
      <c r="E865" s="1" t="s">
        <v>534</v>
      </c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7"/>
      <c r="W865" s="27"/>
      <c r="X865" s="27"/>
      <c r="Y865" s="27"/>
      <c r="Z865" s="26" t="s">
        <v>533</v>
      </c>
      <c r="AA865" s="28">
        <v>8040.1</v>
      </c>
      <c r="AB865" s="28">
        <v>6874.29</v>
      </c>
      <c r="AC865" s="28">
        <v>361.8</v>
      </c>
      <c r="AD865" s="28">
        <v>804.01</v>
      </c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>
        <v>8642.51</v>
      </c>
      <c r="AQ865" s="28">
        <v>7389.35</v>
      </c>
      <c r="AR865" s="28">
        <v>388.91</v>
      </c>
      <c r="AS865" s="28">
        <v>864.25</v>
      </c>
      <c r="AT865" s="28"/>
      <c r="AU865" s="28">
        <v>9031.81</v>
      </c>
      <c r="AV865" s="28">
        <v>7722.2</v>
      </c>
      <c r="AW865" s="28">
        <v>406.43</v>
      </c>
      <c r="AX865" s="28">
        <v>903.18</v>
      </c>
      <c r="AY865" s="28"/>
      <c r="AZ865" s="26" t="s">
        <v>533</v>
      </c>
    </row>
    <row r="866" spans="1:52" ht="51" customHeight="1">
      <c r="A866" s="26" t="s">
        <v>175</v>
      </c>
      <c r="B866" s="1" t="s">
        <v>838</v>
      </c>
      <c r="C866" s="1" t="s">
        <v>762</v>
      </c>
      <c r="D866" s="1"/>
      <c r="E866" s="1" t="s">
        <v>534</v>
      </c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 t="s">
        <v>176</v>
      </c>
      <c r="U866" s="1"/>
      <c r="V866" s="27"/>
      <c r="W866" s="27"/>
      <c r="X866" s="27"/>
      <c r="Y866" s="27"/>
      <c r="Z866" s="26" t="s">
        <v>175</v>
      </c>
      <c r="AA866" s="28">
        <v>8040.1</v>
      </c>
      <c r="AB866" s="28">
        <v>6874.29</v>
      </c>
      <c r="AC866" s="28">
        <v>361.8</v>
      </c>
      <c r="AD866" s="28">
        <v>804.01</v>
      </c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>
        <v>8642.51</v>
      </c>
      <c r="AQ866" s="28">
        <v>7389.35</v>
      </c>
      <c r="AR866" s="28">
        <v>388.91</v>
      </c>
      <c r="AS866" s="28">
        <v>864.25</v>
      </c>
      <c r="AT866" s="28"/>
      <c r="AU866" s="28">
        <v>9031.81</v>
      </c>
      <c r="AV866" s="28">
        <v>7722.2</v>
      </c>
      <c r="AW866" s="28">
        <v>406.43</v>
      </c>
      <c r="AX866" s="28">
        <v>903.18</v>
      </c>
      <c r="AY866" s="28"/>
      <c r="AZ866" s="26" t="s">
        <v>175</v>
      </c>
    </row>
    <row r="867" spans="1:52" ht="85.5" customHeight="1">
      <c r="A867" s="26" t="s">
        <v>557</v>
      </c>
      <c r="B867" s="1" t="s">
        <v>838</v>
      </c>
      <c r="C867" s="1" t="s">
        <v>762</v>
      </c>
      <c r="D867" s="1"/>
      <c r="E867" s="1" t="s">
        <v>558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7"/>
      <c r="W867" s="27"/>
      <c r="X867" s="27"/>
      <c r="Y867" s="27"/>
      <c r="Z867" s="26" t="s">
        <v>557</v>
      </c>
      <c r="AA867" s="28">
        <v>15617.99</v>
      </c>
      <c r="AB867" s="28"/>
      <c r="AC867" s="28">
        <v>1280.46</v>
      </c>
      <c r="AD867" s="28">
        <v>5197.58</v>
      </c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>
        <v>9368.74</v>
      </c>
      <c r="AQ867" s="28"/>
      <c r="AR867" s="28"/>
      <c r="AS867" s="28">
        <v>2810.62</v>
      </c>
      <c r="AT867" s="28"/>
      <c r="AU867" s="28">
        <v>9118.88</v>
      </c>
      <c r="AV867" s="28"/>
      <c r="AW867" s="28"/>
      <c r="AX867" s="28">
        <v>2735.66</v>
      </c>
      <c r="AY867" s="28"/>
      <c r="AZ867" s="26" t="s">
        <v>557</v>
      </c>
    </row>
    <row r="868" spans="1:52" ht="51" customHeight="1">
      <c r="A868" s="26" t="s">
        <v>559</v>
      </c>
      <c r="B868" s="1" t="s">
        <v>838</v>
      </c>
      <c r="C868" s="1" t="s">
        <v>762</v>
      </c>
      <c r="D868" s="1"/>
      <c r="E868" s="1" t="s">
        <v>560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7"/>
      <c r="W868" s="27"/>
      <c r="X868" s="27"/>
      <c r="Y868" s="27"/>
      <c r="Z868" s="26" t="s">
        <v>559</v>
      </c>
      <c r="AA868" s="28">
        <v>15617.99</v>
      </c>
      <c r="AB868" s="28"/>
      <c r="AC868" s="28">
        <v>1280.46</v>
      </c>
      <c r="AD868" s="28">
        <v>5197.58</v>
      </c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>
        <v>9368.74</v>
      </c>
      <c r="AQ868" s="28"/>
      <c r="AR868" s="28"/>
      <c r="AS868" s="28">
        <v>2810.62</v>
      </c>
      <c r="AT868" s="28"/>
      <c r="AU868" s="28">
        <v>9118.88</v>
      </c>
      <c r="AV868" s="28"/>
      <c r="AW868" s="28"/>
      <c r="AX868" s="28">
        <v>2735.66</v>
      </c>
      <c r="AY868" s="28"/>
      <c r="AZ868" s="26" t="s">
        <v>559</v>
      </c>
    </row>
    <row r="869" spans="1:52" ht="68.25" customHeight="1">
      <c r="A869" s="26" t="s">
        <v>587</v>
      </c>
      <c r="B869" s="1" t="s">
        <v>838</v>
      </c>
      <c r="C869" s="1" t="s">
        <v>762</v>
      </c>
      <c r="D869" s="1"/>
      <c r="E869" s="1" t="s">
        <v>588</v>
      </c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7"/>
      <c r="W869" s="27"/>
      <c r="X869" s="27"/>
      <c r="Y869" s="27"/>
      <c r="Z869" s="26" t="s">
        <v>587</v>
      </c>
      <c r="AA869" s="28">
        <v>13057.08</v>
      </c>
      <c r="AB869" s="28"/>
      <c r="AC869" s="28"/>
      <c r="AD869" s="28">
        <v>3917.12</v>
      </c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>
        <v>9368.74</v>
      </c>
      <c r="AQ869" s="28"/>
      <c r="AR869" s="28"/>
      <c r="AS869" s="28">
        <v>2810.62</v>
      </c>
      <c r="AT869" s="28"/>
      <c r="AU869" s="28">
        <v>9118.88</v>
      </c>
      <c r="AV869" s="28"/>
      <c r="AW869" s="28"/>
      <c r="AX869" s="28">
        <v>2735.66</v>
      </c>
      <c r="AY869" s="28"/>
      <c r="AZ869" s="26" t="s">
        <v>587</v>
      </c>
    </row>
    <row r="870" spans="1:52" ht="51" customHeight="1">
      <c r="A870" s="26" t="s">
        <v>589</v>
      </c>
      <c r="B870" s="1" t="s">
        <v>838</v>
      </c>
      <c r="C870" s="1" t="s">
        <v>762</v>
      </c>
      <c r="D870" s="1"/>
      <c r="E870" s="1" t="s">
        <v>590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7"/>
      <c r="W870" s="27"/>
      <c r="X870" s="27"/>
      <c r="Y870" s="27"/>
      <c r="Z870" s="26" t="s">
        <v>589</v>
      </c>
      <c r="AA870" s="28">
        <v>13057.08</v>
      </c>
      <c r="AB870" s="28"/>
      <c r="AC870" s="28"/>
      <c r="AD870" s="28">
        <v>3917.12</v>
      </c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>
        <v>9368.74</v>
      </c>
      <c r="AQ870" s="28"/>
      <c r="AR870" s="28"/>
      <c r="AS870" s="28">
        <v>2810.62</v>
      </c>
      <c r="AT870" s="28"/>
      <c r="AU870" s="28">
        <v>9118.88</v>
      </c>
      <c r="AV870" s="28"/>
      <c r="AW870" s="28"/>
      <c r="AX870" s="28">
        <v>2735.66</v>
      </c>
      <c r="AY870" s="28"/>
      <c r="AZ870" s="26" t="s">
        <v>589</v>
      </c>
    </row>
    <row r="871" spans="1:52" ht="51" customHeight="1">
      <c r="A871" s="26" t="s">
        <v>175</v>
      </c>
      <c r="B871" s="1" t="s">
        <v>838</v>
      </c>
      <c r="C871" s="1" t="s">
        <v>762</v>
      </c>
      <c r="D871" s="1"/>
      <c r="E871" s="1" t="s">
        <v>590</v>
      </c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 t="s">
        <v>176</v>
      </c>
      <c r="U871" s="1"/>
      <c r="V871" s="27"/>
      <c r="W871" s="27"/>
      <c r="X871" s="27"/>
      <c r="Y871" s="27"/>
      <c r="Z871" s="26" t="s">
        <v>175</v>
      </c>
      <c r="AA871" s="28">
        <v>13057.08</v>
      </c>
      <c r="AB871" s="28"/>
      <c r="AC871" s="28"/>
      <c r="AD871" s="28">
        <v>3917.12</v>
      </c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>
        <v>9368.74</v>
      </c>
      <c r="AQ871" s="28"/>
      <c r="AR871" s="28"/>
      <c r="AS871" s="28">
        <v>2810.62</v>
      </c>
      <c r="AT871" s="28"/>
      <c r="AU871" s="28">
        <v>9118.88</v>
      </c>
      <c r="AV871" s="28"/>
      <c r="AW871" s="28"/>
      <c r="AX871" s="28">
        <v>2735.66</v>
      </c>
      <c r="AY871" s="28"/>
      <c r="AZ871" s="26" t="s">
        <v>175</v>
      </c>
    </row>
    <row r="872" spans="1:52" ht="85.5" customHeight="1">
      <c r="A872" s="26" t="s">
        <v>68</v>
      </c>
      <c r="B872" s="1" t="s">
        <v>838</v>
      </c>
      <c r="C872" s="1" t="s">
        <v>762</v>
      </c>
      <c r="D872" s="1"/>
      <c r="E872" s="1" t="s">
        <v>591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7"/>
      <c r="W872" s="27"/>
      <c r="X872" s="27"/>
      <c r="Y872" s="27"/>
      <c r="Z872" s="26" t="s">
        <v>68</v>
      </c>
      <c r="AA872" s="28">
        <v>2560.91</v>
      </c>
      <c r="AB872" s="28"/>
      <c r="AC872" s="28">
        <v>1280.46</v>
      </c>
      <c r="AD872" s="28">
        <v>1280.46</v>
      </c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6" t="s">
        <v>68</v>
      </c>
    </row>
    <row r="873" spans="1:52" ht="68.25" customHeight="1">
      <c r="A873" s="26" t="s">
        <v>222</v>
      </c>
      <c r="B873" s="1" t="s">
        <v>838</v>
      </c>
      <c r="C873" s="1" t="s">
        <v>762</v>
      </c>
      <c r="D873" s="1"/>
      <c r="E873" s="1" t="s">
        <v>592</v>
      </c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7"/>
      <c r="W873" s="27"/>
      <c r="X873" s="27"/>
      <c r="Y873" s="27"/>
      <c r="Z873" s="26" t="s">
        <v>222</v>
      </c>
      <c r="AA873" s="28">
        <v>2560.91</v>
      </c>
      <c r="AB873" s="28"/>
      <c r="AC873" s="28">
        <v>1280.46</v>
      </c>
      <c r="AD873" s="28">
        <v>1280.46</v>
      </c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6" t="s">
        <v>222</v>
      </c>
    </row>
    <row r="874" spans="1:52" ht="51" customHeight="1">
      <c r="A874" s="26" t="s">
        <v>175</v>
      </c>
      <c r="B874" s="1" t="s">
        <v>838</v>
      </c>
      <c r="C874" s="1" t="s">
        <v>762</v>
      </c>
      <c r="D874" s="1"/>
      <c r="E874" s="1" t="s">
        <v>592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 t="s">
        <v>176</v>
      </c>
      <c r="U874" s="1"/>
      <c r="V874" s="27"/>
      <c r="W874" s="27"/>
      <c r="X874" s="27"/>
      <c r="Y874" s="27"/>
      <c r="Z874" s="26" t="s">
        <v>175</v>
      </c>
      <c r="AA874" s="28">
        <v>2560.91</v>
      </c>
      <c r="AB874" s="28"/>
      <c r="AC874" s="28">
        <v>1280.46</v>
      </c>
      <c r="AD874" s="28">
        <v>1280.46</v>
      </c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6" t="s">
        <v>175</v>
      </c>
    </row>
    <row r="875" spans="1:52" ht="16.5" customHeight="1">
      <c r="A875" s="26" t="s">
        <v>771</v>
      </c>
      <c r="B875" s="1" t="s">
        <v>838</v>
      </c>
      <c r="C875" s="1" t="s">
        <v>772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7"/>
      <c r="W875" s="27"/>
      <c r="X875" s="27"/>
      <c r="Y875" s="27"/>
      <c r="Z875" s="26" t="s">
        <v>771</v>
      </c>
      <c r="AA875" s="28">
        <v>8538.42</v>
      </c>
      <c r="AB875" s="28">
        <v>3596.14</v>
      </c>
      <c r="AC875" s="28">
        <v>3155.08</v>
      </c>
      <c r="AD875" s="28">
        <v>858.67</v>
      </c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6" t="s">
        <v>771</v>
      </c>
    </row>
    <row r="876" spans="1:52" ht="16.5" customHeight="1">
      <c r="A876" s="26" t="s">
        <v>831</v>
      </c>
      <c r="B876" s="1" t="s">
        <v>838</v>
      </c>
      <c r="C876" s="1" t="s">
        <v>832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7"/>
      <c r="W876" s="27"/>
      <c r="X876" s="27"/>
      <c r="Y876" s="27"/>
      <c r="Z876" s="26" t="s">
        <v>831</v>
      </c>
      <c r="AA876" s="28">
        <v>8538.42</v>
      </c>
      <c r="AB876" s="28">
        <v>3596.14</v>
      </c>
      <c r="AC876" s="28">
        <v>3155.08</v>
      </c>
      <c r="AD876" s="28">
        <v>858.67</v>
      </c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6" t="s">
        <v>831</v>
      </c>
    </row>
    <row r="877" spans="1:52" ht="68.25" customHeight="1">
      <c r="A877" s="26" t="s">
        <v>330</v>
      </c>
      <c r="B877" s="1" t="s">
        <v>838</v>
      </c>
      <c r="C877" s="1" t="s">
        <v>832</v>
      </c>
      <c r="D877" s="1"/>
      <c r="E877" s="1" t="s">
        <v>331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7"/>
      <c r="W877" s="27"/>
      <c r="X877" s="27"/>
      <c r="Y877" s="27"/>
      <c r="Z877" s="26" t="s">
        <v>330</v>
      </c>
      <c r="AA877" s="28">
        <v>8538.42</v>
      </c>
      <c r="AB877" s="28">
        <v>3596.14</v>
      </c>
      <c r="AC877" s="28">
        <v>3155.08</v>
      </c>
      <c r="AD877" s="28">
        <v>858.67</v>
      </c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6" t="s">
        <v>330</v>
      </c>
    </row>
    <row r="878" spans="1:52" ht="68.25" customHeight="1">
      <c r="A878" s="26" t="s">
        <v>332</v>
      </c>
      <c r="B878" s="1" t="s">
        <v>838</v>
      </c>
      <c r="C878" s="1" t="s">
        <v>832</v>
      </c>
      <c r="D878" s="1"/>
      <c r="E878" s="1" t="s">
        <v>333</v>
      </c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7"/>
      <c r="W878" s="27"/>
      <c r="X878" s="27"/>
      <c r="Y878" s="27"/>
      <c r="Z878" s="26" t="s">
        <v>332</v>
      </c>
      <c r="AA878" s="28">
        <v>8538.42</v>
      </c>
      <c r="AB878" s="28">
        <v>3596.14</v>
      </c>
      <c r="AC878" s="28">
        <v>3155.08</v>
      </c>
      <c r="AD878" s="28">
        <v>858.67</v>
      </c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6" t="s">
        <v>332</v>
      </c>
    </row>
    <row r="879" spans="1:52" ht="68.25" customHeight="1">
      <c r="A879" s="26" t="s">
        <v>334</v>
      </c>
      <c r="B879" s="1" t="s">
        <v>838</v>
      </c>
      <c r="C879" s="1" t="s">
        <v>832</v>
      </c>
      <c r="D879" s="1"/>
      <c r="E879" s="1" t="s">
        <v>335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7"/>
      <c r="W879" s="27"/>
      <c r="X879" s="27"/>
      <c r="Y879" s="27"/>
      <c r="Z879" s="26" t="s">
        <v>334</v>
      </c>
      <c r="AA879" s="28">
        <v>3612.2</v>
      </c>
      <c r="AB879" s="28"/>
      <c r="AC879" s="28">
        <v>1825</v>
      </c>
      <c r="AD879" s="28">
        <v>858.67</v>
      </c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6" t="s">
        <v>334</v>
      </c>
    </row>
    <row r="880" spans="1:52" ht="102" customHeight="1">
      <c r="A880" s="26" t="s">
        <v>61</v>
      </c>
      <c r="B880" s="1" t="s">
        <v>838</v>
      </c>
      <c r="C880" s="1" t="s">
        <v>832</v>
      </c>
      <c r="D880" s="1"/>
      <c r="E880" s="1" t="s">
        <v>336</v>
      </c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7"/>
      <c r="W880" s="27"/>
      <c r="X880" s="27"/>
      <c r="Y880" s="27"/>
      <c r="Z880" s="26" t="s">
        <v>61</v>
      </c>
      <c r="AA880" s="28">
        <v>928.53</v>
      </c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6" t="s">
        <v>61</v>
      </c>
    </row>
    <row r="881" spans="1:52" ht="51" customHeight="1">
      <c r="A881" s="26" t="s">
        <v>62</v>
      </c>
      <c r="B881" s="1" t="s">
        <v>838</v>
      </c>
      <c r="C881" s="1" t="s">
        <v>832</v>
      </c>
      <c r="D881" s="1"/>
      <c r="E881" s="1" t="s">
        <v>336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 t="s">
        <v>63</v>
      </c>
      <c r="U881" s="1"/>
      <c r="V881" s="27"/>
      <c r="W881" s="27"/>
      <c r="X881" s="27"/>
      <c r="Y881" s="27"/>
      <c r="Z881" s="26" t="s">
        <v>62</v>
      </c>
      <c r="AA881" s="28">
        <v>928.53</v>
      </c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6" t="s">
        <v>62</v>
      </c>
    </row>
    <row r="882" spans="1:52" ht="171" customHeight="1">
      <c r="A882" s="2" t="s">
        <v>337</v>
      </c>
      <c r="B882" s="1" t="s">
        <v>838</v>
      </c>
      <c r="C882" s="1" t="s">
        <v>832</v>
      </c>
      <c r="D882" s="1"/>
      <c r="E882" s="1" t="s">
        <v>338</v>
      </c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7"/>
      <c r="W882" s="27"/>
      <c r="X882" s="27"/>
      <c r="Y882" s="27"/>
      <c r="Z882" s="2" t="s">
        <v>337</v>
      </c>
      <c r="AA882" s="28">
        <v>2683.67</v>
      </c>
      <c r="AB882" s="28"/>
      <c r="AC882" s="28">
        <v>1825</v>
      </c>
      <c r="AD882" s="28">
        <v>858.67</v>
      </c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" t="s">
        <v>337</v>
      </c>
    </row>
    <row r="883" spans="1:52" ht="51" customHeight="1">
      <c r="A883" s="26" t="s">
        <v>62</v>
      </c>
      <c r="B883" s="1" t="s">
        <v>838</v>
      </c>
      <c r="C883" s="1" t="s">
        <v>832</v>
      </c>
      <c r="D883" s="1"/>
      <c r="E883" s="1" t="s">
        <v>338</v>
      </c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 t="s">
        <v>63</v>
      </c>
      <c r="U883" s="1"/>
      <c r="V883" s="27"/>
      <c r="W883" s="27"/>
      <c r="X883" s="27"/>
      <c r="Y883" s="27"/>
      <c r="Z883" s="26" t="s">
        <v>62</v>
      </c>
      <c r="AA883" s="28">
        <v>2683.67</v>
      </c>
      <c r="AB883" s="28"/>
      <c r="AC883" s="28">
        <v>1825</v>
      </c>
      <c r="AD883" s="28">
        <v>858.67</v>
      </c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6" t="s">
        <v>62</v>
      </c>
    </row>
    <row r="884" spans="1:52" ht="85.5" customHeight="1">
      <c r="A884" s="26" t="s">
        <v>367</v>
      </c>
      <c r="B884" s="1" t="s">
        <v>838</v>
      </c>
      <c r="C884" s="1" t="s">
        <v>832</v>
      </c>
      <c r="D884" s="1"/>
      <c r="E884" s="1" t="s">
        <v>368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7"/>
      <c r="W884" s="27"/>
      <c r="X884" s="27"/>
      <c r="Y884" s="27"/>
      <c r="Z884" s="26" t="s">
        <v>367</v>
      </c>
      <c r="AA884" s="28">
        <v>4926.22</v>
      </c>
      <c r="AB884" s="28">
        <v>3596.14</v>
      </c>
      <c r="AC884" s="28">
        <v>1330.08</v>
      </c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6" t="s">
        <v>367</v>
      </c>
    </row>
    <row r="885" spans="1:52" ht="136.5" customHeight="1">
      <c r="A885" s="26" t="s">
        <v>369</v>
      </c>
      <c r="B885" s="1" t="s">
        <v>838</v>
      </c>
      <c r="C885" s="1" t="s">
        <v>832</v>
      </c>
      <c r="D885" s="1"/>
      <c r="E885" s="1" t="s">
        <v>370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7"/>
      <c r="W885" s="27"/>
      <c r="X885" s="27"/>
      <c r="Y885" s="27"/>
      <c r="Z885" s="26" t="s">
        <v>369</v>
      </c>
      <c r="AA885" s="28">
        <v>4926.22</v>
      </c>
      <c r="AB885" s="28">
        <v>3596.14</v>
      </c>
      <c r="AC885" s="28">
        <v>1330.08</v>
      </c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6" t="s">
        <v>369</v>
      </c>
    </row>
    <row r="886" spans="1:52" ht="51" customHeight="1">
      <c r="A886" s="26" t="s">
        <v>62</v>
      </c>
      <c r="B886" s="1" t="s">
        <v>838</v>
      </c>
      <c r="C886" s="1" t="s">
        <v>832</v>
      </c>
      <c r="D886" s="1"/>
      <c r="E886" s="1" t="s">
        <v>370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 t="s">
        <v>63</v>
      </c>
      <c r="U886" s="1"/>
      <c r="V886" s="27"/>
      <c r="W886" s="27"/>
      <c r="X886" s="27"/>
      <c r="Y886" s="27"/>
      <c r="Z886" s="26" t="s">
        <v>62</v>
      </c>
      <c r="AA886" s="28">
        <v>4926.22</v>
      </c>
      <c r="AB886" s="28">
        <v>3596.14</v>
      </c>
      <c r="AC886" s="28">
        <v>1330.08</v>
      </c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6" t="s">
        <v>62</v>
      </c>
    </row>
    <row r="887" spans="1:52" ht="16.5" customHeight="1">
      <c r="A887" s="26" t="s">
        <v>765</v>
      </c>
      <c r="B887" s="1" t="s">
        <v>838</v>
      </c>
      <c r="C887" s="1" t="s">
        <v>766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7"/>
      <c r="W887" s="27"/>
      <c r="X887" s="27"/>
      <c r="Y887" s="27"/>
      <c r="Z887" s="26" t="s">
        <v>765</v>
      </c>
      <c r="AA887" s="28">
        <v>1160</v>
      </c>
      <c r="AB887" s="28"/>
      <c r="AC887" s="28">
        <v>870</v>
      </c>
      <c r="AD887" s="28">
        <v>290</v>
      </c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6" t="s">
        <v>765</v>
      </c>
    </row>
    <row r="888" spans="1:52" ht="16.5" customHeight="1">
      <c r="A888" s="26" t="s">
        <v>767</v>
      </c>
      <c r="B888" s="1" t="s">
        <v>838</v>
      </c>
      <c r="C888" s="1" t="s">
        <v>768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7"/>
      <c r="W888" s="27"/>
      <c r="X888" s="27"/>
      <c r="Y888" s="27"/>
      <c r="Z888" s="26" t="s">
        <v>767</v>
      </c>
      <c r="AA888" s="28">
        <v>1160</v>
      </c>
      <c r="AB888" s="28"/>
      <c r="AC888" s="28">
        <v>870</v>
      </c>
      <c r="AD888" s="28">
        <v>290</v>
      </c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6" t="s">
        <v>767</v>
      </c>
    </row>
    <row r="889" spans="1:52" ht="85.5" customHeight="1">
      <c r="A889" s="26" t="s">
        <v>390</v>
      </c>
      <c r="B889" s="1" t="s">
        <v>838</v>
      </c>
      <c r="C889" s="1" t="s">
        <v>768</v>
      </c>
      <c r="D889" s="1"/>
      <c r="E889" s="1" t="s">
        <v>391</v>
      </c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7"/>
      <c r="W889" s="27"/>
      <c r="X889" s="27"/>
      <c r="Y889" s="27"/>
      <c r="Z889" s="26" t="s">
        <v>390</v>
      </c>
      <c r="AA889" s="28">
        <v>1160</v>
      </c>
      <c r="AB889" s="28"/>
      <c r="AC889" s="28">
        <v>870</v>
      </c>
      <c r="AD889" s="28">
        <v>290</v>
      </c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6" t="s">
        <v>390</v>
      </c>
    </row>
    <row r="890" spans="1:52" ht="51" customHeight="1">
      <c r="A890" s="26" t="s">
        <v>392</v>
      </c>
      <c r="B890" s="1" t="s">
        <v>838</v>
      </c>
      <c r="C890" s="1" t="s">
        <v>768</v>
      </c>
      <c r="D890" s="1"/>
      <c r="E890" s="1" t="s">
        <v>393</v>
      </c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7"/>
      <c r="W890" s="27"/>
      <c r="X890" s="27"/>
      <c r="Y890" s="27"/>
      <c r="Z890" s="26" t="s">
        <v>392</v>
      </c>
      <c r="AA890" s="28">
        <v>1160</v>
      </c>
      <c r="AB890" s="28"/>
      <c r="AC890" s="28">
        <v>870</v>
      </c>
      <c r="AD890" s="28">
        <v>290</v>
      </c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6" t="s">
        <v>392</v>
      </c>
    </row>
    <row r="891" spans="1:52" ht="68.25" customHeight="1">
      <c r="A891" s="26" t="s">
        <v>408</v>
      </c>
      <c r="B891" s="1" t="s">
        <v>838</v>
      </c>
      <c r="C891" s="1" t="s">
        <v>768</v>
      </c>
      <c r="D891" s="1"/>
      <c r="E891" s="1" t="s">
        <v>409</v>
      </c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7"/>
      <c r="W891" s="27"/>
      <c r="X891" s="27"/>
      <c r="Y891" s="27"/>
      <c r="Z891" s="26" t="s">
        <v>408</v>
      </c>
      <c r="AA891" s="28">
        <v>1160</v>
      </c>
      <c r="AB891" s="28"/>
      <c r="AC891" s="28">
        <v>870</v>
      </c>
      <c r="AD891" s="28">
        <v>290</v>
      </c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6" t="s">
        <v>408</v>
      </c>
    </row>
    <row r="892" spans="1:52" ht="85.5" customHeight="1">
      <c r="A892" s="26" t="s">
        <v>410</v>
      </c>
      <c r="B892" s="1" t="s">
        <v>838</v>
      </c>
      <c r="C892" s="1" t="s">
        <v>768</v>
      </c>
      <c r="D892" s="1"/>
      <c r="E892" s="1" t="s">
        <v>418</v>
      </c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7"/>
      <c r="W892" s="27"/>
      <c r="X892" s="27"/>
      <c r="Y892" s="27"/>
      <c r="Z892" s="26" t="s">
        <v>410</v>
      </c>
      <c r="AA892" s="28">
        <v>1160</v>
      </c>
      <c r="AB892" s="28"/>
      <c r="AC892" s="28">
        <v>870</v>
      </c>
      <c r="AD892" s="28">
        <v>290</v>
      </c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6" t="s">
        <v>410</v>
      </c>
    </row>
    <row r="893" spans="1:52" ht="51" customHeight="1">
      <c r="A893" s="26" t="s">
        <v>175</v>
      </c>
      <c r="B893" s="1" t="s">
        <v>838</v>
      </c>
      <c r="C893" s="1" t="s">
        <v>768</v>
      </c>
      <c r="D893" s="1"/>
      <c r="E893" s="1" t="s">
        <v>418</v>
      </c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 t="s">
        <v>176</v>
      </c>
      <c r="U893" s="1"/>
      <c r="V893" s="27"/>
      <c r="W893" s="27"/>
      <c r="X893" s="27"/>
      <c r="Y893" s="27"/>
      <c r="Z893" s="26" t="s">
        <v>175</v>
      </c>
      <c r="AA893" s="28">
        <v>1160</v>
      </c>
      <c r="AB893" s="28"/>
      <c r="AC893" s="28">
        <v>870</v>
      </c>
      <c r="AD893" s="28">
        <v>290</v>
      </c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6" t="s">
        <v>175</v>
      </c>
    </row>
    <row r="894" spans="1:52" ht="16.5" customHeight="1">
      <c r="A894" s="26" t="s">
        <v>841</v>
      </c>
      <c r="B894" s="1" t="s">
        <v>838</v>
      </c>
      <c r="C894" s="1" t="s">
        <v>842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7"/>
      <c r="W894" s="27"/>
      <c r="X894" s="27"/>
      <c r="Y894" s="27"/>
      <c r="Z894" s="26" t="s">
        <v>841</v>
      </c>
      <c r="AA894" s="28">
        <v>2195.07</v>
      </c>
      <c r="AB894" s="28"/>
      <c r="AC894" s="28">
        <v>2135.07</v>
      </c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6" t="s">
        <v>841</v>
      </c>
    </row>
    <row r="895" spans="1:52" ht="16.5" customHeight="1">
      <c r="A895" s="26" t="s">
        <v>843</v>
      </c>
      <c r="B895" s="1" t="s">
        <v>838</v>
      </c>
      <c r="C895" s="1" t="s">
        <v>844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7"/>
      <c r="W895" s="27"/>
      <c r="X895" s="27"/>
      <c r="Y895" s="27"/>
      <c r="Z895" s="26" t="s">
        <v>843</v>
      </c>
      <c r="AA895" s="28">
        <v>2195.07</v>
      </c>
      <c r="AB895" s="28"/>
      <c r="AC895" s="28">
        <v>2135.07</v>
      </c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6" t="s">
        <v>843</v>
      </c>
    </row>
    <row r="896" spans="1:52" ht="51" customHeight="1">
      <c r="A896" s="26" t="s">
        <v>695</v>
      </c>
      <c r="B896" s="1" t="s">
        <v>838</v>
      </c>
      <c r="C896" s="1" t="s">
        <v>844</v>
      </c>
      <c r="D896" s="1"/>
      <c r="E896" s="1" t="s">
        <v>696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7"/>
      <c r="W896" s="27"/>
      <c r="X896" s="27"/>
      <c r="Y896" s="27"/>
      <c r="Z896" s="26" t="s">
        <v>695</v>
      </c>
      <c r="AA896" s="28">
        <v>2195.07</v>
      </c>
      <c r="AB896" s="28"/>
      <c r="AC896" s="28">
        <v>2135.07</v>
      </c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6" t="s">
        <v>695</v>
      </c>
    </row>
    <row r="897" spans="1:52" ht="68.25" customHeight="1">
      <c r="A897" s="26" t="s">
        <v>697</v>
      </c>
      <c r="B897" s="1" t="s">
        <v>838</v>
      </c>
      <c r="C897" s="1" t="s">
        <v>844</v>
      </c>
      <c r="D897" s="1"/>
      <c r="E897" s="1" t="s">
        <v>698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7"/>
      <c r="W897" s="27"/>
      <c r="X897" s="27"/>
      <c r="Y897" s="27"/>
      <c r="Z897" s="26" t="s">
        <v>697</v>
      </c>
      <c r="AA897" s="28">
        <v>2135.07</v>
      </c>
      <c r="AB897" s="28"/>
      <c r="AC897" s="28">
        <v>2135.07</v>
      </c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6" t="s">
        <v>697</v>
      </c>
    </row>
    <row r="898" spans="1:52" ht="51" customHeight="1">
      <c r="A898" s="26" t="s">
        <v>175</v>
      </c>
      <c r="B898" s="1" t="s">
        <v>838</v>
      </c>
      <c r="C898" s="1" t="s">
        <v>844</v>
      </c>
      <c r="D898" s="1"/>
      <c r="E898" s="1" t="s">
        <v>698</v>
      </c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 t="s">
        <v>176</v>
      </c>
      <c r="U898" s="1"/>
      <c r="V898" s="27"/>
      <c r="W898" s="27"/>
      <c r="X898" s="27"/>
      <c r="Y898" s="27"/>
      <c r="Z898" s="26" t="s">
        <v>175</v>
      </c>
      <c r="AA898" s="28">
        <v>2135.07</v>
      </c>
      <c r="AB898" s="28"/>
      <c r="AC898" s="28">
        <v>2135.07</v>
      </c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6" t="s">
        <v>175</v>
      </c>
    </row>
    <row r="899" spans="1:52" ht="51" customHeight="1">
      <c r="A899" s="26" t="s">
        <v>709</v>
      </c>
      <c r="B899" s="1" t="s">
        <v>838</v>
      </c>
      <c r="C899" s="1" t="s">
        <v>844</v>
      </c>
      <c r="D899" s="1"/>
      <c r="E899" s="1" t="s">
        <v>710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7"/>
      <c r="W899" s="27"/>
      <c r="X899" s="27"/>
      <c r="Y899" s="27"/>
      <c r="Z899" s="26" t="s">
        <v>709</v>
      </c>
      <c r="AA899" s="28">
        <v>60</v>
      </c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6" t="s">
        <v>709</v>
      </c>
    </row>
    <row r="900" spans="1:52" ht="51" customHeight="1">
      <c r="A900" s="26" t="s">
        <v>175</v>
      </c>
      <c r="B900" s="1" t="s">
        <v>838</v>
      </c>
      <c r="C900" s="1" t="s">
        <v>844</v>
      </c>
      <c r="D900" s="1"/>
      <c r="E900" s="1" t="s">
        <v>710</v>
      </c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 t="s">
        <v>176</v>
      </c>
      <c r="U900" s="1"/>
      <c r="V900" s="27"/>
      <c r="W900" s="27"/>
      <c r="X900" s="27"/>
      <c r="Y900" s="27"/>
      <c r="Z900" s="26" t="s">
        <v>175</v>
      </c>
      <c r="AA900" s="28">
        <v>60</v>
      </c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6" t="s">
        <v>175</v>
      </c>
    </row>
    <row r="901" spans="1:52" ht="51" customHeight="1">
      <c r="A901" s="23" t="s">
        <v>845</v>
      </c>
      <c r="B901" s="3" t="s">
        <v>846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24"/>
      <c r="W901" s="24"/>
      <c r="X901" s="24"/>
      <c r="Y901" s="24"/>
      <c r="Z901" s="23" t="s">
        <v>845</v>
      </c>
      <c r="AA901" s="25">
        <v>1399.8</v>
      </c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>
        <v>1399.8</v>
      </c>
      <c r="AQ901" s="25"/>
      <c r="AR901" s="25"/>
      <c r="AS901" s="25"/>
      <c r="AT901" s="25"/>
      <c r="AU901" s="25">
        <v>1399.8</v>
      </c>
      <c r="AV901" s="25"/>
      <c r="AW901" s="25"/>
      <c r="AX901" s="25"/>
      <c r="AY901" s="25"/>
      <c r="AZ901" s="23" t="s">
        <v>845</v>
      </c>
    </row>
    <row r="902" spans="1:52" ht="16.5" customHeight="1">
      <c r="A902" s="26" t="s">
        <v>731</v>
      </c>
      <c r="B902" s="1" t="s">
        <v>846</v>
      </c>
      <c r="C902" s="1" t="s">
        <v>732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7"/>
      <c r="W902" s="27"/>
      <c r="X902" s="27"/>
      <c r="Y902" s="27"/>
      <c r="Z902" s="26" t="s">
        <v>731</v>
      </c>
      <c r="AA902" s="28">
        <v>1399.8</v>
      </c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>
        <v>1399.8</v>
      </c>
      <c r="AQ902" s="28"/>
      <c r="AR902" s="28"/>
      <c r="AS902" s="28"/>
      <c r="AT902" s="28"/>
      <c r="AU902" s="28">
        <v>1399.8</v>
      </c>
      <c r="AV902" s="28"/>
      <c r="AW902" s="28"/>
      <c r="AX902" s="28"/>
      <c r="AY902" s="28"/>
      <c r="AZ902" s="26" t="s">
        <v>731</v>
      </c>
    </row>
    <row r="903" spans="1:52" ht="85.5" customHeight="1">
      <c r="A903" s="26" t="s">
        <v>777</v>
      </c>
      <c r="B903" s="1" t="s">
        <v>846</v>
      </c>
      <c r="C903" s="1" t="s">
        <v>778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7"/>
      <c r="W903" s="27"/>
      <c r="X903" s="27"/>
      <c r="Y903" s="27"/>
      <c r="Z903" s="26" t="s">
        <v>777</v>
      </c>
      <c r="AA903" s="28">
        <v>1399.8</v>
      </c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>
        <v>1399.8</v>
      </c>
      <c r="AQ903" s="28"/>
      <c r="AR903" s="28"/>
      <c r="AS903" s="28"/>
      <c r="AT903" s="28"/>
      <c r="AU903" s="28">
        <v>1399.8</v>
      </c>
      <c r="AV903" s="28"/>
      <c r="AW903" s="28"/>
      <c r="AX903" s="28"/>
      <c r="AY903" s="28"/>
      <c r="AZ903" s="26" t="s">
        <v>777</v>
      </c>
    </row>
    <row r="904" spans="1:52" ht="68.25" customHeight="1">
      <c r="A904" s="26" t="s">
        <v>659</v>
      </c>
      <c r="B904" s="1" t="s">
        <v>846</v>
      </c>
      <c r="C904" s="1" t="s">
        <v>778</v>
      </c>
      <c r="D904" s="1"/>
      <c r="E904" s="1" t="s">
        <v>660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7"/>
      <c r="W904" s="27"/>
      <c r="X904" s="27"/>
      <c r="Y904" s="27"/>
      <c r="Z904" s="26" t="s">
        <v>659</v>
      </c>
      <c r="AA904" s="28">
        <v>1399.8</v>
      </c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>
        <v>1399.8</v>
      </c>
      <c r="AQ904" s="28"/>
      <c r="AR904" s="28"/>
      <c r="AS904" s="28"/>
      <c r="AT904" s="28"/>
      <c r="AU904" s="28">
        <v>1399.8</v>
      </c>
      <c r="AV904" s="28"/>
      <c r="AW904" s="28"/>
      <c r="AX904" s="28"/>
      <c r="AY904" s="28"/>
      <c r="AZ904" s="26" t="s">
        <v>659</v>
      </c>
    </row>
    <row r="905" spans="1:52" ht="51" customHeight="1">
      <c r="A905" s="26" t="s">
        <v>661</v>
      </c>
      <c r="B905" s="1" t="s">
        <v>846</v>
      </c>
      <c r="C905" s="1" t="s">
        <v>778</v>
      </c>
      <c r="D905" s="1"/>
      <c r="E905" s="1" t="s">
        <v>662</v>
      </c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7"/>
      <c r="W905" s="27"/>
      <c r="X905" s="27"/>
      <c r="Y905" s="27"/>
      <c r="Z905" s="26" t="s">
        <v>661</v>
      </c>
      <c r="AA905" s="28">
        <v>815.7</v>
      </c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>
        <v>815.7</v>
      </c>
      <c r="AQ905" s="28"/>
      <c r="AR905" s="28"/>
      <c r="AS905" s="28"/>
      <c r="AT905" s="28"/>
      <c r="AU905" s="28">
        <v>815.7</v>
      </c>
      <c r="AV905" s="28"/>
      <c r="AW905" s="28"/>
      <c r="AX905" s="28"/>
      <c r="AY905" s="28"/>
      <c r="AZ905" s="26" t="s">
        <v>661</v>
      </c>
    </row>
    <row r="906" spans="1:52" ht="136.5" customHeight="1">
      <c r="A906" s="26" t="s">
        <v>187</v>
      </c>
      <c r="B906" s="1" t="s">
        <v>846</v>
      </c>
      <c r="C906" s="1" t="s">
        <v>778</v>
      </c>
      <c r="D906" s="1"/>
      <c r="E906" s="1" t="s">
        <v>662</v>
      </c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 t="s">
        <v>188</v>
      </c>
      <c r="U906" s="1"/>
      <c r="V906" s="27"/>
      <c r="W906" s="27"/>
      <c r="X906" s="27"/>
      <c r="Y906" s="27"/>
      <c r="Z906" s="26" t="s">
        <v>187</v>
      </c>
      <c r="AA906" s="28">
        <v>815.7</v>
      </c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>
        <v>815.7</v>
      </c>
      <c r="AQ906" s="28"/>
      <c r="AR906" s="28"/>
      <c r="AS906" s="28"/>
      <c r="AT906" s="28"/>
      <c r="AU906" s="28">
        <v>815.7</v>
      </c>
      <c r="AV906" s="28"/>
      <c r="AW906" s="28"/>
      <c r="AX906" s="28"/>
      <c r="AY906" s="28"/>
      <c r="AZ906" s="26" t="s">
        <v>187</v>
      </c>
    </row>
    <row r="907" spans="1:52" ht="33.75" customHeight="1">
      <c r="A907" s="26" t="s">
        <v>185</v>
      </c>
      <c r="B907" s="1" t="s">
        <v>846</v>
      </c>
      <c r="C907" s="1" t="s">
        <v>778</v>
      </c>
      <c r="D907" s="1"/>
      <c r="E907" s="1" t="s">
        <v>665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7"/>
      <c r="W907" s="27"/>
      <c r="X907" s="27"/>
      <c r="Y907" s="27"/>
      <c r="Z907" s="26" t="s">
        <v>185</v>
      </c>
      <c r="AA907" s="28">
        <v>584.1</v>
      </c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>
        <v>584.1</v>
      </c>
      <c r="AQ907" s="28"/>
      <c r="AR907" s="28"/>
      <c r="AS907" s="28"/>
      <c r="AT907" s="28"/>
      <c r="AU907" s="28">
        <v>584.1</v>
      </c>
      <c r="AV907" s="28"/>
      <c r="AW907" s="28"/>
      <c r="AX907" s="28"/>
      <c r="AY907" s="28"/>
      <c r="AZ907" s="26" t="s">
        <v>185</v>
      </c>
    </row>
    <row r="908" spans="1:52" ht="136.5" customHeight="1">
      <c r="A908" s="26" t="s">
        <v>187</v>
      </c>
      <c r="B908" s="1" t="s">
        <v>846</v>
      </c>
      <c r="C908" s="1" t="s">
        <v>778</v>
      </c>
      <c r="D908" s="1"/>
      <c r="E908" s="1" t="s">
        <v>665</v>
      </c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 t="s">
        <v>188</v>
      </c>
      <c r="U908" s="1"/>
      <c r="V908" s="27"/>
      <c r="W908" s="27"/>
      <c r="X908" s="27"/>
      <c r="Y908" s="27"/>
      <c r="Z908" s="26" t="s">
        <v>187</v>
      </c>
      <c r="AA908" s="28">
        <v>494.1</v>
      </c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>
        <v>494.1</v>
      </c>
      <c r="AQ908" s="28"/>
      <c r="AR908" s="28"/>
      <c r="AS908" s="28"/>
      <c r="AT908" s="28"/>
      <c r="AU908" s="28">
        <v>494.1</v>
      </c>
      <c r="AV908" s="28"/>
      <c r="AW908" s="28"/>
      <c r="AX908" s="28"/>
      <c r="AY908" s="28"/>
      <c r="AZ908" s="26" t="s">
        <v>187</v>
      </c>
    </row>
    <row r="909" spans="1:52" ht="51" customHeight="1">
      <c r="A909" s="26" t="s">
        <v>175</v>
      </c>
      <c r="B909" s="1" t="s">
        <v>846</v>
      </c>
      <c r="C909" s="1" t="s">
        <v>778</v>
      </c>
      <c r="D909" s="1"/>
      <c r="E909" s="1" t="s">
        <v>665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 t="s">
        <v>176</v>
      </c>
      <c r="U909" s="1"/>
      <c r="V909" s="27"/>
      <c r="W909" s="27"/>
      <c r="X909" s="27"/>
      <c r="Y909" s="27"/>
      <c r="Z909" s="26" t="s">
        <v>175</v>
      </c>
      <c r="AA909" s="28">
        <v>90</v>
      </c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>
        <v>90</v>
      </c>
      <c r="AQ909" s="28"/>
      <c r="AR909" s="28"/>
      <c r="AS909" s="28"/>
      <c r="AT909" s="28"/>
      <c r="AU909" s="28">
        <v>90</v>
      </c>
      <c r="AV909" s="28"/>
      <c r="AW909" s="28"/>
      <c r="AX909" s="28"/>
      <c r="AY909" s="28"/>
      <c r="AZ909" s="26" t="s">
        <v>175</v>
      </c>
    </row>
    <row r="910" spans="1:52" ht="33.75" customHeight="1">
      <c r="A910" s="23" t="s">
        <v>847</v>
      </c>
      <c r="B910" s="3" t="s">
        <v>848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24"/>
      <c r="W910" s="24"/>
      <c r="X910" s="24"/>
      <c r="Y910" s="24"/>
      <c r="Z910" s="23" t="s">
        <v>847</v>
      </c>
      <c r="AA910" s="25">
        <v>1737</v>
      </c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>
        <v>1737</v>
      </c>
      <c r="AQ910" s="25"/>
      <c r="AR910" s="25"/>
      <c r="AS910" s="25"/>
      <c r="AT910" s="25"/>
      <c r="AU910" s="25">
        <v>1737</v>
      </c>
      <c r="AV910" s="25"/>
      <c r="AW910" s="25"/>
      <c r="AX910" s="25"/>
      <c r="AY910" s="25"/>
      <c r="AZ910" s="23" t="s">
        <v>847</v>
      </c>
    </row>
    <row r="911" spans="1:52" ht="24" customHeight="1">
      <c r="A911" s="26" t="s">
        <v>731</v>
      </c>
      <c r="B911" s="1" t="s">
        <v>848</v>
      </c>
      <c r="C911" s="1" t="s">
        <v>732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7"/>
      <c r="W911" s="27"/>
      <c r="X911" s="27"/>
      <c r="Y911" s="27"/>
      <c r="Z911" s="26" t="s">
        <v>731</v>
      </c>
      <c r="AA911" s="28">
        <v>1737</v>
      </c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>
        <v>1737</v>
      </c>
      <c r="AQ911" s="28"/>
      <c r="AR911" s="28"/>
      <c r="AS911" s="28"/>
      <c r="AT911" s="28"/>
      <c r="AU911" s="28">
        <v>1737</v>
      </c>
      <c r="AV911" s="28"/>
      <c r="AW911" s="28"/>
      <c r="AX911" s="28"/>
      <c r="AY911" s="28"/>
      <c r="AZ911" s="26" t="s">
        <v>731</v>
      </c>
    </row>
    <row r="912" spans="1:52" ht="102" customHeight="1">
      <c r="A912" s="26" t="s">
        <v>733</v>
      </c>
      <c r="B912" s="1" t="s">
        <v>848</v>
      </c>
      <c r="C912" s="1" t="s">
        <v>734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7"/>
      <c r="W912" s="27"/>
      <c r="X912" s="27"/>
      <c r="Y912" s="27"/>
      <c r="Z912" s="26" t="s">
        <v>733</v>
      </c>
      <c r="AA912" s="28">
        <v>1437</v>
      </c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>
        <v>1437</v>
      </c>
      <c r="AQ912" s="28"/>
      <c r="AR912" s="28"/>
      <c r="AS912" s="28"/>
      <c r="AT912" s="28"/>
      <c r="AU912" s="28">
        <v>1437</v>
      </c>
      <c r="AV912" s="28"/>
      <c r="AW912" s="28"/>
      <c r="AX912" s="28"/>
      <c r="AY912" s="28"/>
      <c r="AZ912" s="26" t="s">
        <v>733</v>
      </c>
    </row>
    <row r="913" spans="1:52" ht="68.25" customHeight="1">
      <c r="A913" s="26" t="s">
        <v>659</v>
      </c>
      <c r="B913" s="1" t="s">
        <v>848</v>
      </c>
      <c r="C913" s="1" t="s">
        <v>734</v>
      </c>
      <c r="D913" s="1"/>
      <c r="E913" s="1" t="s">
        <v>660</v>
      </c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7"/>
      <c r="W913" s="27"/>
      <c r="X913" s="27"/>
      <c r="Y913" s="27"/>
      <c r="Z913" s="26" t="s">
        <v>659</v>
      </c>
      <c r="AA913" s="28">
        <v>1437</v>
      </c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>
        <v>1437</v>
      </c>
      <c r="AQ913" s="28"/>
      <c r="AR913" s="28"/>
      <c r="AS913" s="28"/>
      <c r="AT913" s="28"/>
      <c r="AU913" s="28">
        <v>1437</v>
      </c>
      <c r="AV913" s="28"/>
      <c r="AW913" s="28"/>
      <c r="AX913" s="28"/>
      <c r="AY913" s="28"/>
      <c r="AZ913" s="26" t="s">
        <v>659</v>
      </c>
    </row>
    <row r="914" spans="1:52" ht="33.75" customHeight="1">
      <c r="A914" s="26" t="s">
        <v>663</v>
      </c>
      <c r="B914" s="1" t="s">
        <v>848</v>
      </c>
      <c r="C914" s="1" t="s">
        <v>734</v>
      </c>
      <c r="D914" s="1"/>
      <c r="E914" s="1" t="s">
        <v>664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7"/>
      <c r="W914" s="27"/>
      <c r="X914" s="27"/>
      <c r="Y914" s="27"/>
      <c r="Z914" s="26" t="s">
        <v>663</v>
      </c>
      <c r="AA914" s="28">
        <v>193.6</v>
      </c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>
        <v>193.6</v>
      </c>
      <c r="AQ914" s="28"/>
      <c r="AR914" s="28"/>
      <c r="AS914" s="28"/>
      <c r="AT914" s="28"/>
      <c r="AU914" s="28">
        <v>193.6</v>
      </c>
      <c r="AV914" s="28"/>
      <c r="AW914" s="28"/>
      <c r="AX914" s="28"/>
      <c r="AY914" s="28"/>
      <c r="AZ914" s="26" t="s">
        <v>663</v>
      </c>
    </row>
    <row r="915" spans="1:52" ht="136.5" customHeight="1">
      <c r="A915" s="26" t="s">
        <v>187</v>
      </c>
      <c r="B915" s="1" t="s">
        <v>848</v>
      </c>
      <c r="C915" s="1" t="s">
        <v>734</v>
      </c>
      <c r="D915" s="1"/>
      <c r="E915" s="1" t="s">
        <v>664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 t="s">
        <v>188</v>
      </c>
      <c r="U915" s="1"/>
      <c r="V915" s="27"/>
      <c r="W915" s="27"/>
      <c r="X915" s="27"/>
      <c r="Y915" s="27"/>
      <c r="Z915" s="26" t="s">
        <v>187</v>
      </c>
      <c r="AA915" s="28">
        <v>193.6</v>
      </c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>
        <v>193.6</v>
      </c>
      <c r="AQ915" s="28"/>
      <c r="AR915" s="28"/>
      <c r="AS915" s="28"/>
      <c r="AT915" s="28"/>
      <c r="AU915" s="28">
        <v>193.6</v>
      </c>
      <c r="AV915" s="28"/>
      <c r="AW915" s="28"/>
      <c r="AX915" s="28"/>
      <c r="AY915" s="28"/>
      <c r="AZ915" s="26" t="s">
        <v>187</v>
      </c>
    </row>
    <row r="916" spans="1:52" ht="33.75" customHeight="1">
      <c r="A916" s="26" t="s">
        <v>185</v>
      </c>
      <c r="B916" s="1" t="s">
        <v>848</v>
      </c>
      <c r="C916" s="1" t="s">
        <v>734</v>
      </c>
      <c r="D916" s="1"/>
      <c r="E916" s="1" t="s">
        <v>665</v>
      </c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7"/>
      <c r="W916" s="27"/>
      <c r="X916" s="27"/>
      <c r="Y916" s="27"/>
      <c r="Z916" s="26" t="s">
        <v>185</v>
      </c>
      <c r="AA916" s="28">
        <v>1243.4</v>
      </c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>
        <v>1243.4</v>
      </c>
      <c r="AQ916" s="28"/>
      <c r="AR916" s="28"/>
      <c r="AS916" s="28"/>
      <c r="AT916" s="28"/>
      <c r="AU916" s="28">
        <v>1243.4</v>
      </c>
      <c r="AV916" s="28"/>
      <c r="AW916" s="28"/>
      <c r="AX916" s="28"/>
      <c r="AY916" s="28"/>
      <c r="AZ916" s="26" t="s">
        <v>185</v>
      </c>
    </row>
    <row r="917" spans="1:52" ht="136.5" customHeight="1">
      <c r="A917" s="26" t="s">
        <v>187</v>
      </c>
      <c r="B917" s="1" t="s">
        <v>848</v>
      </c>
      <c r="C917" s="1" t="s">
        <v>734</v>
      </c>
      <c r="D917" s="1"/>
      <c r="E917" s="1" t="s">
        <v>665</v>
      </c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 t="s">
        <v>188</v>
      </c>
      <c r="U917" s="1"/>
      <c r="V917" s="27"/>
      <c r="W917" s="27"/>
      <c r="X917" s="27"/>
      <c r="Y917" s="27"/>
      <c r="Z917" s="26" t="s">
        <v>187</v>
      </c>
      <c r="AA917" s="28">
        <v>1003.4</v>
      </c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>
        <v>1003.4</v>
      </c>
      <c r="AQ917" s="28"/>
      <c r="AR917" s="28"/>
      <c r="AS917" s="28"/>
      <c r="AT917" s="28"/>
      <c r="AU917" s="28">
        <v>1003.4</v>
      </c>
      <c r="AV917" s="28"/>
      <c r="AW917" s="28"/>
      <c r="AX917" s="28"/>
      <c r="AY917" s="28"/>
      <c r="AZ917" s="26" t="s">
        <v>187</v>
      </c>
    </row>
    <row r="918" spans="1:52" ht="51" customHeight="1">
      <c r="A918" s="26" t="s">
        <v>175</v>
      </c>
      <c r="B918" s="1" t="s">
        <v>848</v>
      </c>
      <c r="C918" s="1" t="s">
        <v>734</v>
      </c>
      <c r="D918" s="1"/>
      <c r="E918" s="1" t="s">
        <v>665</v>
      </c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 t="s">
        <v>176</v>
      </c>
      <c r="U918" s="1"/>
      <c r="V918" s="27"/>
      <c r="W918" s="27"/>
      <c r="X918" s="27"/>
      <c r="Y918" s="27"/>
      <c r="Z918" s="26" t="s">
        <v>175</v>
      </c>
      <c r="AA918" s="28">
        <v>240</v>
      </c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>
        <v>240</v>
      </c>
      <c r="AQ918" s="28"/>
      <c r="AR918" s="28"/>
      <c r="AS918" s="28"/>
      <c r="AT918" s="28"/>
      <c r="AU918" s="28">
        <v>240</v>
      </c>
      <c r="AV918" s="28"/>
      <c r="AW918" s="28"/>
      <c r="AX918" s="28"/>
      <c r="AY918" s="28"/>
      <c r="AZ918" s="26" t="s">
        <v>175</v>
      </c>
    </row>
    <row r="919" spans="1:52" ht="33.75" customHeight="1">
      <c r="A919" s="26" t="s">
        <v>753</v>
      </c>
      <c r="B919" s="1" t="s">
        <v>848</v>
      </c>
      <c r="C919" s="1" t="s">
        <v>754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7"/>
      <c r="W919" s="27"/>
      <c r="X919" s="27"/>
      <c r="Y919" s="27"/>
      <c r="Z919" s="26" t="s">
        <v>753</v>
      </c>
      <c r="AA919" s="28">
        <v>300</v>
      </c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>
        <v>300</v>
      </c>
      <c r="AQ919" s="28"/>
      <c r="AR919" s="28"/>
      <c r="AS919" s="28"/>
      <c r="AT919" s="28"/>
      <c r="AU919" s="28">
        <v>300</v>
      </c>
      <c r="AV919" s="28"/>
      <c r="AW919" s="28"/>
      <c r="AX919" s="28"/>
      <c r="AY919" s="28"/>
      <c r="AZ919" s="26" t="s">
        <v>753</v>
      </c>
    </row>
    <row r="920" spans="1:52" ht="51" customHeight="1">
      <c r="A920" s="26" t="s">
        <v>695</v>
      </c>
      <c r="B920" s="1" t="s">
        <v>848</v>
      </c>
      <c r="C920" s="1" t="s">
        <v>754</v>
      </c>
      <c r="D920" s="1"/>
      <c r="E920" s="1" t="s">
        <v>696</v>
      </c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7"/>
      <c r="W920" s="27"/>
      <c r="X920" s="27"/>
      <c r="Y920" s="27"/>
      <c r="Z920" s="26" t="s">
        <v>695</v>
      </c>
      <c r="AA920" s="28">
        <v>300</v>
      </c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>
        <v>300</v>
      </c>
      <c r="AQ920" s="28"/>
      <c r="AR920" s="28"/>
      <c r="AS920" s="28"/>
      <c r="AT920" s="28"/>
      <c r="AU920" s="28">
        <v>300</v>
      </c>
      <c r="AV920" s="28"/>
      <c r="AW920" s="28"/>
      <c r="AX920" s="28"/>
      <c r="AY920" s="28"/>
      <c r="AZ920" s="26" t="s">
        <v>695</v>
      </c>
    </row>
    <row r="921" spans="1:52" ht="33.75" customHeight="1">
      <c r="A921" s="26" t="s">
        <v>701</v>
      </c>
      <c r="B921" s="1" t="s">
        <v>848</v>
      </c>
      <c r="C921" s="1" t="s">
        <v>754</v>
      </c>
      <c r="D921" s="1"/>
      <c r="E921" s="1" t="s">
        <v>702</v>
      </c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7"/>
      <c r="W921" s="27"/>
      <c r="X921" s="27"/>
      <c r="Y921" s="27"/>
      <c r="Z921" s="26" t="s">
        <v>701</v>
      </c>
      <c r="AA921" s="28">
        <v>300</v>
      </c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>
        <v>300</v>
      </c>
      <c r="AQ921" s="28"/>
      <c r="AR921" s="28"/>
      <c r="AS921" s="28"/>
      <c r="AT921" s="28"/>
      <c r="AU921" s="28">
        <v>300</v>
      </c>
      <c r="AV921" s="28"/>
      <c r="AW921" s="28"/>
      <c r="AX921" s="28"/>
      <c r="AY921" s="28"/>
      <c r="AZ921" s="26" t="s">
        <v>701</v>
      </c>
    </row>
    <row r="922" spans="1:52" ht="51" customHeight="1">
      <c r="A922" s="26" t="s">
        <v>175</v>
      </c>
      <c r="B922" s="1" t="s">
        <v>848</v>
      </c>
      <c r="C922" s="1" t="s">
        <v>754</v>
      </c>
      <c r="D922" s="1"/>
      <c r="E922" s="1" t="s">
        <v>702</v>
      </c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 t="s">
        <v>176</v>
      </c>
      <c r="U922" s="1"/>
      <c r="V922" s="27"/>
      <c r="W922" s="27"/>
      <c r="X922" s="27"/>
      <c r="Y922" s="27"/>
      <c r="Z922" s="26" t="s">
        <v>175</v>
      </c>
      <c r="AA922" s="28">
        <v>300</v>
      </c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>
        <v>300</v>
      </c>
      <c r="AQ922" s="28"/>
      <c r="AR922" s="28"/>
      <c r="AS922" s="28"/>
      <c r="AT922" s="28"/>
      <c r="AU922" s="28">
        <v>300</v>
      </c>
      <c r="AV922" s="28"/>
      <c r="AW922" s="28"/>
      <c r="AX922" s="28"/>
      <c r="AY922" s="28"/>
      <c r="AZ922" s="26" t="s">
        <v>175</v>
      </c>
    </row>
    <row r="923" spans="1:52" ht="68.25" customHeight="1">
      <c r="A923" s="23" t="s">
        <v>849</v>
      </c>
      <c r="B923" s="3" t="s">
        <v>850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24"/>
      <c r="W923" s="24"/>
      <c r="X923" s="24"/>
      <c r="Y923" s="24"/>
      <c r="Z923" s="23" t="s">
        <v>849</v>
      </c>
      <c r="AA923" s="25">
        <v>9095.74</v>
      </c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>
        <v>9304</v>
      </c>
      <c r="AQ923" s="25"/>
      <c r="AR923" s="25"/>
      <c r="AS923" s="25"/>
      <c r="AT923" s="25"/>
      <c r="AU923" s="25">
        <v>9304</v>
      </c>
      <c r="AV923" s="25"/>
      <c r="AW923" s="25"/>
      <c r="AX923" s="25"/>
      <c r="AY923" s="25"/>
      <c r="AZ923" s="23" t="s">
        <v>849</v>
      </c>
    </row>
    <row r="924" spans="1:52" ht="16.5" customHeight="1">
      <c r="A924" s="26" t="s">
        <v>731</v>
      </c>
      <c r="B924" s="1" t="s">
        <v>850</v>
      </c>
      <c r="C924" s="1" t="s">
        <v>732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7"/>
      <c r="W924" s="27"/>
      <c r="X924" s="27"/>
      <c r="Y924" s="27"/>
      <c r="Z924" s="26" t="s">
        <v>731</v>
      </c>
      <c r="AA924" s="28">
        <v>9095.74</v>
      </c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>
        <v>9304</v>
      </c>
      <c r="AQ924" s="28"/>
      <c r="AR924" s="28"/>
      <c r="AS924" s="28"/>
      <c r="AT924" s="28"/>
      <c r="AU924" s="28">
        <v>9304</v>
      </c>
      <c r="AV924" s="28"/>
      <c r="AW924" s="28"/>
      <c r="AX924" s="28"/>
      <c r="AY924" s="28"/>
      <c r="AZ924" s="26" t="s">
        <v>731</v>
      </c>
    </row>
    <row r="925" spans="1:52" ht="85.5" customHeight="1">
      <c r="A925" s="26" t="s">
        <v>777</v>
      </c>
      <c r="B925" s="1" t="s">
        <v>850</v>
      </c>
      <c r="C925" s="1" t="s">
        <v>778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7"/>
      <c r="W925" s="27"/>
      <c r="X925" s="27"/>
      <c r="Y925" s="27"/>
      <c r="Z925" s="26" t="s">
        <v>777</v>
      </c>
      <c r="AA925" s="28">
        <v>8504</v>
      </c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>
        <v>8504</v>
      </c>
      <c r="AQ925" s="28"/>
      <c r="AR925" s="28"/>
      <c r="AS925" s="28"/>
      <c r="AT925" s="28"/>
      <c r="AU925" s="28">
        <v>8504</v>
      </c>
      <c r="AV925" s="28"/>
      <c r="AW925" s="28"/>
      <c r="AX925" s="28"/>
      <c r="AY925" s="28"/>
      <c r="AZ925" s="26" t="s">
        <v>777</v>
      </c>
    </row>
    <row r="926" spans="1:52" ht="85.5" customHeight="1">
      <c r="A926" s="26" t="s">
        <v>468</v>
      </c>
      <c r="B926" s="1" t="s">
        <v>850</v>
      </c>
      <c r="C926" s="1" t="s">
        <v>778</v>
      </c>
      <c r="D926" s="1"/>
      <c r="E926" s="1" t="s">
        <v>469</v>
      </c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7"/>
      <c r="W926" s="27"/>
      <c r="X926" s="27"/>
      <c r="Y926" s="27"/>
      <c r="Z926" s="26" t="s">
        <v>468</v>
      </c>
      <c r="AA926" s="28">
        <v>8504</v>
      </c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>
        <v>8504</v>
      </c>
      <c r="AQ926" s="28"/>
      <c r="AR926" s="28"/>
      <c r="AS926" s="28"/>
      <c r="AT926" s="28"/>
      <c r="AU926" s="28">
        <v>8504</v>
      </c>
      <c r="AV926" s="28"/>
      <c r="AW926" s="28"/>
      <c r="AX926" s="28"/>
      <c r="AY926" s="28"/>
      <c r="AZ926" s="26" t="s">
        <v>468</v>
      </c>
    </row>
    <row r="927" spans="1:52" ht="33.75" customHeight="1">
      <c r="A927" s="26" t="s">
        <v>476</v>
      </c>
      <c r="B927" s="1" t="s">
        <v>850</v>
      </c>
      <c r="C927" s="1" t="s">
        <v>778</v>
      </c>
      <c r="D927" s="1"/>
      <c r="E927" s="1" t="s">
        <v>477</v>
      </c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7"/>
      <c r="W927" s="27"/>
      <c r="X927" s="27"/>
      <c r="Y927" s="27"/>
      <c r="Z927" s="26" t="s">
        <v>476</v>
      </c>
      <c r="AA927" s="28">
        <v>8504</v>
      </c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>
        <v>8504</v>
      </c>
      <c r="AQ927" s="28"/>
      <c r="AR927" s="28"/>
      <c r="AS927" s="28"/>
      <c r="AT927" s="28"/>
      <c r="AU927" s="28">
        <v>8504</v>
      </c>
      <c r="AV927" s="28"/>
      <c r="AW927" s="28"/>
      <c r="AX927" s="28"/>
      <c r="AY927" s="28"/>
      <c r="AZ927" s="26" t="s">
        <v>476</v>
      </c>
    </row>
    <row r="928" spans="1:52" ht="68.25" customHeight="1">
      <c r="A928" s="26" t="s">
        <v>478</v>
      </c>
      <c r="B928" s="1" t="s">
        <v>850</v>
      </c>
      <c r="C928" s="1" t="s">
        <v>778</v>
      </c>
      <c r="D928" s="1"/>
      <c r="E928" s="1" t="s">
        <v>479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7"/>
      <c r="W928" s="27"/>
      <c r="X928" s="27"/>
      <c r="Y928" s="27"/>
      <c r="Z928" s="26" t="s">
        <v>478</v>
      </c>
      <c r="AA928" s="28">
        <v>8504</v>
      </c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>
        <v>8504</v>
      </c>
      <c r="AQ928" s="28"/>
      <c r="AR928" s="28"/>
      <c r="AS928" s="28"/>
      <c r="AT928" s="28"/>
      <c r="AU928" s="28">
        <v>8504</v>
      </c>
      <c r="AV928" s="28"/>
      <c r="AW928" s="28"/>
      <c r="AX928" s="28"/>
      <c r="AY928" s="28"/>
      <c r="AZ928" s="26" t="s">
        <v>478</v>
      </c>
    </row>
    <row r="929" spans="1:52" ht="33.75" customHeight="1">
      <c r="A929" s="26" t="s">
        <v>185</v>
      </c>
      <c r="B929" s="1" t="s">
        <v>850</v>
      </c>
      <c r="C929" s="1" t="s">
        <v>778</v>
      </c>
      <c r="D929" s="1"/>
      <c r="E929" s="1" t="s">
        <v>480</v>
      </c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7"/>
      <c r="W929" s="27"/>
      <c r="X929" s="27"/>
      <c r="Y929" s="27"/>
      <c r="Z929" s="26" t="s">
        <v>185</v>
      </c>
      <c r="AA929" s="28">
        <v>8504</v>
      </c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>
        <v>8504</v>
      </c>
      <c r="AQ929" s="28"/>
      <c r="AR929" s="28"/>
      <c r="AS929" s="28"/>
      <c r="AT929" s="28"/>
      <c r="AU929" s="28">
        <v>8504</v>
      </c>
      <c r="AV929" s="28"/>
      <c r="AW929" s="28"/>
      <c r="AX929" s="28"/>
      <c r="AY929" s="28"/>
      <c r="AZ929" s="26" t="s">
        <v>185</v>
      </c>
    </row>
    <row r="930" spans="1:52" ht="136.5" customHeight="1">
      <c r="A930" s="26" t="s">
        <v>187</v>
      </c>
      <c r="B930" s="1" t="s">
        <v>850</v>
      </c>
      <c r="C930" s="1" t="s">
        <v>778</v>
      </c>
      <c r="D930" s="1"/>
      <c r="E930" s="1" t="s">
        <v>480</v>
      </c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 t="s">
        <v>188</v>
      </c>
      <c r="U930" s="1"/>
      <c r="V930" s="27"/>
      <c r="W930" s="27"/>
      <c r="X930" s="27"/>
      <c r="Y930" s="27"/>
      <c r="Z930" s="26" t="s">
        <v>187</v>
      </c>
      <c r="AA930" s="28">
        <v>8076.72</v>
      </c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>
        <v>8104</v>
      </c>
      <c r="AQ930" s="28"/>
      <c r="AR930" s="28"/>
      <c r="AS930" s="28"/>
      <c r="AT930" s="28"/>
      <c r="AU930" s="28">
        <v>8104</v>
      </c>
      <c r="AV930" s="28"/>
      <c r="AW930" s="28"/>
      <c r="AX930" s="28"/>
      <c r="AY930" s="28"/>
      <c r="AZ930" s="26" t="s">
        <v>187</v>
      </c>
    </row>
    <row r="931" spans="1:52" ht="51" customHeight="1">
      <c r="A931" s="26" t="s">
        <v>175</v>
      </c>
      <c r="B931" s="1" t="s">
        <v>850</v>
      </c>
      <c r="C931" s="1" t="s">
        <v>778</v>
      </c>
      <c r="D931" s="1"/>
      <c r="E931" s="1" t="s">
        <v>480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 t="s">
        <v>176</v>
      </c>
      <c r="U931" s="1"/>
      <c r="V931" s="27"/>
      <c r="W931" s="27"/>
      <c r="X931" s="27"/>
      <c r="Y931" s="27"/>
      <c r="Z931" s="26" t="s">
        <v>175</v>
      </c>
      <c r="AA931" s="28">
        <v>400</v>
      </c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>
        <v>400</v>
      </c>
      <c r="AQ931" s="28"/>
      <c r="AR931" s="28"/>
      <c r="AS931" s="28"/>
      <c r="AT931" s="28"/>
      <c r="AU931" s="28">
        <v>400</v>
      </c>
      <c r="AV931" s="28"/>
      <c r="AW931" s="28"/>
      <c r="AX931" s="28"/>
      <c r="AY931" s="28"/>
      <c r="AZ931" s="26" t="s">
        <v>175</v>
      </c>
    </row>
    <row r="932" spans="1:52" ht="33.75" customHeight="1">
      <c r="A932" s="26" t="s">
        <v>123</v>
      </c>
      <c r="B932" s="1" t="s">
        <v>850</v>
      </c>
      <c r="C932" s="1" t="s">
        <v>778</v>
      </c>
      <c r="D932" s="1"/>
      <c r="E932" s="1" t="s">
        <v>480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 t="s">
        <v>124</v>
      </c>
      <c r="U932" s="1"/>
      <c r="V932" s="27"/>
      <c r="W932" s="27"/>
      <c r="X932" s="27"/>
      <c r="Y932" s="27"/>
      <c r="Z932" s="26" t="s">
        <v>123</v>
      </c>
      <c r="AA932" s="28">
        <v>27.28</v>
      </c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6" t="s">
        <v>123</v>
      </c>
    </row>
    <row r="933" spans="1:52" ht="16.5" customHeight="1">
      <c r="A933" s="26" t="s">
        <v>851</v>
      </c>
      <c r="B933" s="1" t="s">
        <v>850</v>
      </c>
      <c r="C933" s="1" t="s">
        <v>852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7"/>
      <c r="W933" s="27"/>
      <c r="X933" s="27"/>
      <c r="Y933" s="27"/>
      <c r="Z933" s="26" t="s">
        <v>851</v>
      </c>
      <c r="AA933" s="28">
        <v>591.74</v>
      </c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>
        <v>800</v>
      </c>
      <c r="AQ933" s="28"/>
      <c r="AR933" s="28"/>
      <c r="AS933" s="28"/>
      <c r="AT933" s="28"/>
      <c r="AU933" s="28">
        <v>800</v>
      </c>
      <c r="AV933" s="28"/>
      <c r="AW933" s="28"/>
      <c r="AX933" s="28"/>
      <c r="AY933" s="28"/>
      <c r="AZ933" s="26" t="s">
        <v>851</v>
      </c>
    </row>
    <row r="934" spans="1:52" ht="85.5" customHeight="1">
      <c r="A934" s="26" t="s">
        <v>468</v>
      </c>
      <c r="B934" s="1" t="s">
        <v>850</v>
      </c>
      <c r="C934" s="1" t="s">
        <v>852</v>
      </c>
      <c r="D934" s="1"/>
      <c r="E934" s="1" t="s">
        <v>469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7"/>
      <c r="W934" s="27"/>
      <c r="X934" s="27"/>
      <c r="Y934" s="27"/>
      <c r="Z934" s="26" t="s">
        <v>468</v>
      </c>
      <c r="AA934" s="28">
        <v>591.74</v>
      </c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>
        <v>800</v>
      </c>
      <c r="AQ934" s="28"/>
      <c r="AR934" s="28"/>
      <c r="AS934" s="28"/>
      <c r="AT934" s="28"/>
      <c r="AU934" s="28">
        <v>800</v>
      </c>
      <c r="AV934" s="28"/>
      <c r="AW934" s="28"/>
      <c r="AX934" s="28"/>
      <c r="AY934" s="28"/>
      <c r="AZ934" s="26" t="s">
        <v>468</v>
      </c>
    </row>
    <row r="935" spans="1:52" ht="51" customHeight="1">
      <c r="A935" s="26" t="s">
        <v>470</v>
      </c>
      <c r="B935" s="1" t="s">
        <v>850</v>
      </c>
      <c r="C935" s="1" t="s">
        <v>852</v>
      </c>
      <c r="D935" s="1"/>
      <c r="E935" s="1" t="s">
        <v>471</v>
      </c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7"/>
      <c r="W935" s="27"/>
      <c r="X935" s="27"/>
      <c r="Y935" s="27"/>
      <c r="Z935" s="26" t="s">
        <v>470</v>
      </c>
      <c r="AA935" s="28">
        <v>591.74</v>
      </c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>
        <v>800</v>
      </c>
      <c r="AQ935" s="28"/>
      <c r="AR935" s="28"/>
      <c r="AS935" s="28"/>
      <c r="AT935" s="28"/>
      <c r="AU935" s="28">
        <v>800</v>
      </c>
      <c r="AV935" s="28"/>
      <c r="AW935" s="28"/>
      <c r="AX935" s="28"/>
      <c r="AY935" s="28"/>
      <c r="AZ935" s="26" t="s">
        <v>470</v>
      </c>
    </row>
    <row r="936" spans="1:52" ht="85.5" customHeight="1">
      <c r="A936" s="26" t="s">
        <v>472</v>
      </c>
      <c r="B936" s="1" t="s">
        <v>850</v>
      </c>
      <c r="C936" s="1" t="s">
        <v>852</v>
      </c>
      <c r="D936" s="1"/>
      <c r="E936" s="1" t="s">
        <v>473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7"/>
      <c r="W936" s="27"/>
      <c r="X936" s="27"/>
      <c r="Y936" s="27"/>
      <c r="Z936" s="26" t="s">
        <v>472</v>
      </c>
      <c r="AA936" s="28">
        <v>591.74</v>
      </c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>
        <v>800</v>
      </c>
      <c r="AQ936" s="28"/>
      <c r="AR936" s="28"/>
      <c r="AS936" s="28"/>
      <c r="AT936" s="28"/>
      <c r="AU936" s="28">
        <v>800</v>
      </c>
      <c r="AV936" s="28"/>
      <c r="AW936" s="28"/>
      <c r="AX936" s="28"/>
      <c r="AY936" s="28"/>
      <c r="AZ936" s="26" t="s">
        <v>472</v>
      </c>
    </row>
    <row r="937" spans="1:52" ht="85.5" customHeight="1">
      <c r="A937" s="26" t="s">
        <v>474</v>
      </c>
      <c r="B937" s="1" t="s">
        <v>850</v>
      </c>
      <c r="C937" s="1" t="s">
        <v>852</v>
      </c>
      <c r="D937" s="1"/>
      <c r="E937" s="1" t="s">
        <v>475</v>
      </c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7"/>
      <c r="W937" s="27"/>
      <c r="X937" s="27"/>
      <c r="Y937" s="27"/>
      <c r="Z937" s="26" t="s">
        <v>474</v>
      </c>
      <c r="AA937" s="28">
        <v>591.74</v>
      </c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>
        <v>800</v>
      </c>
      <c r="AQ937" s="28"/>
      <c r="AR937" s="28"/>
      <c r="AS937" s="28"/>
      <c r="AT937" s="28"/>
      <c r="AU937" s="28">
        <v>800</v>
      </c>
      <c r="AV937" s="28"/>
      <c r="AW937" s="28"/>
      <c r="AX937" s="28"/>
      <c r="AY937" s="28"/>
      <c r="AZ937" s="26" t="s">
        <v>474</v>
      </c>
    </row>
    <row r="938" spans="1:52" ht="33.75" customHeight="1">
      <c r="A938" s="26" t="s">
        <v>107</v>
      </c>
      <c r="B938" s="1" t="s">
        <v>850</v>
      </c>
      <c r="C938" s="1" t="s">
        <v>852</v>
      </c>
      <c r="D938" s="1"/>
      <c r="E938" s="1" t="s">
        <v>475</v>
      </c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 t="s">
        <v>108</v>
      </c>
      <c r="U938" s="1"/>
      <c r="V938" s="27"/>
      <c r="W938" s="27"/>
      <c r="X938" s="27"/>
      <c r="Y938" s="27"/>
      <c r="Z938" s="26" t="s">
        <v>107</v>
      </c>
      <c r="AA938" s="28">
        <v>591.74</v>
      </c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>
        <v>800</v>
      </c>
      <c r="AQ938" s="28"/>
      <c r="AR938" s="28"/>
      <c r="AS938" s="28"/>
      <c r="AT938" s="28"/>
      <c r="AU938" s="28">
        <v>800</v>
      </c>
      <c r="AV938" s="28"/>
      <c r="AW938" s="28"/>
      <c r="AX938" s="28"/>
      <c r="AY938" s="28"/>
      <c r="AZ938" s="26" t="s">
        <v>107</v>
      </c>
    </row>
    <row r="939" spans="1:52" ht="51" customHeight="1">
      <c r="A939" s="23" t="s">
        <v>853</v>
      </c>
      <c r="B939" s="3" t="s">
        <v>854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24"/>
      <c r="W939" s="24"/>
      <c r="X939" s="24"/>
      <c r="Y939" s="24"/>
      <c r="Z939" s="23" t="s">
        <v>853</v>
      </c>
      <c r="AA939" s="25">
        <v>156.75</v>
      </c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3" t="s">
        <v>853</v>
      </c>
    </row>
    <row r="940" spans="1:52" ht="24" customHeight="1">
      <c r="A940" s="26" t="s">
        <v>731</v>
      </c>
      <c r="B940" s="1" t="s">
        <v>854</v>
      </c>
      <c r="C940" s="1" t="s">
        <v>732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7"/>
      <c r="W940" s="27"/>
      <c r="X940" s="27"/>
      <c r="Y940" s="27"/>
      <c r="Z940" s="26" t="s">
        <v>731</v>
      </c>
      <c r="AA940" s="28">
        <v>156.75</v>
      </c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6" t="s">
        <v>731</v>
      </c>
    </row>
    <row r="941" spans="1:52" ht="85.5" customHeight="1">
      <c r="A941" s="26" t="s">
        <v>777</v>
      </c>
      <c r="B941" s="1" t="s">
        <v>854</v>
      </c>
      <c r="C941" s="1" t="s">
        <v>778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7"/>
      <c r="W941" s="27"/>
      <c r="X941" s="27"/>
      <c r="Y941" s="27"/>
      <c r="Z941" s="26" t="s">
        <v>777</v>
      </c>
      <c r="AA941" s="28">
        <v>156.75</v>
      </c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6" t="s">
        <v>777</v>
      </c>
    </row>
    <row r="942" spans="1:52" ht="60.75" customHeight="1">
      <c r="A942" s="26" t="s">
        <v>659</v>
      </c>
      <c r="B942" s="1" t="s">
        <v>854</v>
      </c>
      <c r="C942" s="1" t="s">
        <v>778</v>
      </c>
      <c r="D942" s="1"/>
      <c r="E942" s="1" t="s">
        <v>660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7"/>
      <c r="W942" s="27"/>
      <c r="X942" s="27"/>
      <c r="Y942" s="27"/>
      <c r="Z942" s="26" t="s">
        <v>659</v>
      </c>
      <c r="AA942" s="28">
        <v>156.75</v>
      </c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6" t="s">
        <v>659</v>
      </c>
    </row>
    <row r="943" spans="1:52" ht="43.5" customHeight="1">
      <c r="A943" s="26" t="s">
        <v>185</v>
      </c>
      <c r="B943" s="1" t="s">
        <v>854</v>
      </c>
      <c r="C943" s="1" t="s">
        <v>778</v>
      </c>
      <c r="D943" s="1"/>
      <c r="E943" s="1" t="s">
        <v>665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7"/>
      <c r="W943" s="27"/>
      <c r="X943" s="27"/>
      <c r="Y943" s="27"/>
      <c r="Z943" s="26" t="s">
        <v>185</v>
      </c>
      <c r="AA943" s="28">
        <v>156.75</v>
      </c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6" t="s">
        <v>185</v>
      </c>
    </row>
    <row r="944" spans="1:52" ht="119.25" customHeight="1">
      <c r="A944" s="26" t="s">
        <v>187</v>
      </c>
      <c r="B944" s="1" t="s">
        <v>854</v>
      </c>
      <c r="C944" s="1" t="s">
        <v>778</v>
      </c>
      <c r="D944" s="1"/>
      <c r="E944" s="1" t="s">
        <v>665</v>
      </c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 t="s">
        <v>188</v>
      </c>
      <c r="U944" s="1"/>
      <c r="V944" s="27"/>
      <c r="W944" s="27"/>
      <c r="X944" s="27"/>
      <c r="Y944" s="27"/>
      <c r="Z944" s="26" t="s">
        <v>187</v>
      </c>
      <c r="AA944" s="28">
        <v>65.66</v>
      </c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6" t="s">
        <v>187</v>
      </c>
    </row>
    <row r="945" spans="1:52" ht="51" customHeight="1">
      <c r="A945" s="26" t="s">
        <v>175</v>
      </c>
      <c r="B945" s="1" t="s">
        <v>854</v>
      </c>
      <c r="C945" s="1" t="s">
        <v>778</v>
      </c>
      <c r="D945" s="1"/>
      <c r="E945" s="1" t="s">
        <v>665</v>
      </c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 t="s">
        <v>176</v>
      </c>
      <c r="U945" s="1"/>
      <c r="V945" s="27"/>
      <c r="W945" s="27"/>
      <c r="X945" s="27"/>
      <c r="Y945" s="27"/>
      <c r="Z945" s="26" t="s">
        <v>175</v>
      </c>
      <c r="AA945" s="28">
        <v>22.27</v>
      </c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6" t="s">
        <v>175</v>
      </c>
    </row>
    <row r="946" spans="1:52" ht="39.75" customHeight="1">
      <c r="A946" s="26" t="s">
        <v>123</v>
      </c>
      <c r="B946" s="1" t="s">
        <v>854</v>
      </c>
      <c r="C946" s="1" t="s">
        <v>778</v>
      </c>
      <c r="D946" s="1"/>
      <c r="E946" s="1" t="s">
        <v>665</v>
      </c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 t="s">
        <v>124</v>
      </c>
      <c r="U946" s="1"/>
      <c r="V946" s="27"/>
      <c r="W946" s="27"/>
      <c r="X946" s="27"/>
      <c r="Y946" s="27"/>
      <c r="Z946" s="26" t="s">
        <v>123</v>
      </c>
      <c r="AA946" s="28">
        <v>68.82</v>
      </c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6" t="s">
        <v>123</v>
      </c>
    </row>
    <row r="947" spans="1:53" ht="27" customHeight="1">
      <c r="A947" s="35" t="s">
        <v>40</v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6"/>
      <c r="W947" s="36"/>
      <c r="X947" s="36"/>
      <c r="Y947" s="36"/>
      <c r="Z947" s="35" t="s">
        <v>40</v>
      </c>
      <c r="AA947" s="37">
        <f>824395.07-14.22</f>
        <v>824380.85</v>
      </c>
      <c r="AB947" s="37">
        <v>20341.22</v>
      </c>
      <c r="AC947" s="37">
        <v>431206.96</v>
      </c>
      <c r="AD947" s="37">
        <v>41820.21</v>
      </c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>
        <v>654677.38</v>
      </c>
      <c r="AQ947" s="37">
        <v>22185.54</v>
      </c>
      <c r="AR947" s="37">
        <v>339186.88</v>
      </c>
      <c r="AS947" s="37">
        <v>11580.85</v>
      </c>
      <c r="AT947" s="37"/>
      <c r="AU947" s="37">
        <v>656258.92</v>
      </c>
      <c r="AV947" s="28">
        <v>19475.06</v>
      </c>
      <c r="AW947" s="28">
        <v>337524.69</v>
      </c>
      <c r="AX947" s="28">
        <v>11820.76</v>
      </c>
      <c r="AY947" s="28"/>
      <c r="AZ947" s="2" t="s">
        <v>40</v>
      </c>
      <c r="BA947" s="6" t="s">
        <v>14</v>
      </c>
    </row>
    <row r="948" ht="15"/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107" customWidth="1"/>
    <col min="2" max="2" width="46.8515625" style="108" customWidth="1"/>
    <col min="3" max="3" width="14.57421875" style="107" customWidth="1"/>
    <col min="4" max="4" width="13.421875" style="107" customWidth="1"/>
    <col min="5" max="5" width="13.00390625" style="107" customWidth="1"/>
    <col min="6" max="6" width="5.00390625" style="107" customWidth="1"/>
    <col min="7" max="16384" width="9.140625" style="107" customWidth="1"/>
  </cols>
  <sheetData>
    <row r="1" ht="15">
      <c r="E1" s="4" t="s">
        <v>1279</v>
      </c>
    </row>
    <row r="2" ht="15">
      <c r="E2" s="4" t="s">
        <v>9</v>
      </c>
    </row>
    <row r="3" ht="15">
      <c r="E3" s="4" t="s">
        <v>10</v>
      </c>
    </row>
    <row r="4" ht="15">
      <c r="E4" s="4" t="s">
        <v>1298</v>
      </c>
    </row>
    <row r="6" spans="1:5" ht="15">
      <c r="A6" s="139" t="s">
        <v>1287</v>
      </c>
      <c r="B6" s="140"/>
      <c r="C6" s="140"/>
      <c r="D6" s="140"/>
      <c r="E6" s="140"/>
    </row>
    <row r="7" spans="1:5" ht="15">
      <c r="A7" s="139" t="s">
        <v>1165</v>
      </c>
      <c r="B7" s="140"/>
      <c r="C7" s="140"/>
      <c r="D7" s="140"/>
      <c r="E7" s="140"/>
    </row>
    <row r="8" spans="1:5" ht="15">
      <c r="A8" s="141" t="s">
        <v>7</v>
      </c>
      <c r="B8" s="142"/>
      <c r="C8" s="142"/>
      <c r="D8" s="140"/>
      <c r="E8" s="140"/>
    </row>
    <row r="9" spans="1:5" ht="15">
      <c r="A9" s="139" t="s">
        <v>1166</v>
      </c>
      <c r="B9" s="140"/>
      <c r="C9" s="140"/>
      <c r="D9" s="140"/>
      <c r="E9" s="140"/>
    </row>
    <row r="12" spans="1:5" ht="47.25" customHeight="1">
      <c r="A12" s="143" t="s">
        <v>1288</v>
      </c>
      <c r="B12" s="143"/>
      <c r="C12" s="143"/>
      <c r="D12" s="144"/>
      <c r="E12" s="144"/>
    </row>
    <row r="13" spans="1:3" ht="10.5" customHeight="1">
      <c r="A13" s="109"/>
      <c r="B13" s="109"/>
      <c r="C13" s="109"/>
    </row>
    <row r="14" spans="1:5" ht="60" customHeight="1">
      <c r="A14" s="110" t="s">
        <v>1169</v>
      </c>
      <c r="B14" s="110" t="s">
        <v>1289</v>
      </c>
      <c r="C14" s="111" t="s">
        <v>2</v>
      </c>
      <c r="D14" s="111" t="s">
        <v>3</v>
      </c>
      <c r="E14" s="111" t="s">
        <v>8</v>
      </c>
    </row>
    <row r="15" spans="1:5" ht="12" customHeight="1">
      <c r="A15" s="112">
        <v>1</v>
      </c>
      <c r="B15" s="112">
        <v>2</v>
      </c>
      <c r="C15" s="112">
        <f>B15+1</f>
        <v>3</v>
      </c>
      <c r="D15" s="112">
        <f>C15+1</f>
        <v>4</v>
      </c>
      <c r="E15" s="112">
        <f>D15+1</f>
        <v>5</v>
      </c>
    </row>
    <row r="16" spans="1:5" ht="47.25" customHeight="1">
      <c r="A16" s="113" t="s">
        <v>1171</v>
      </c>
      <c r="B16" s="114" t="s">
        <v>1290</v>
      </c>
      <c r="C16" s="115">
        <f>C18+C19+C21</f>
        <v>140174.82182</v>
      </c>
      <c r="D16" s="115">
        <f>D18+D19+D21</f>
        <v>92354.35</v>
      </c>
      <c r="E16" s="115">
        <f>E18+E19+E21</f>
        <v>92354.35</v>
      </c>
    </row>
    <row r="17" spans="1:5" ht="18" customHeight="1">
      <c r="A17" s="113"/>
      <c r="B17" s="116" t="s">
        <v>1291</v>
      </c>
      <c r="C17" s="115"/>
      <c r="D17" s="117"/>
      <c r="E17" s="117"/>
    </row>
    <row r="18" spans="1:5" ht="36" customHeight="1">
      <c r="A18" s="118" t="s">
        <v>1173</v>
      </c>
      <c r="B18" s="119" t="s">
        <v>1292</v>
      </c>
      <c r="C18" s="115">
        <f>34703.9+58+810.02116</f>
        <v>35571.92116</v>
      </c>
      <c r="D18" s="120">
        <v>34826.9</v>
      </c>
      <c r="E18" s="120">
        <v>34826.9</v>
      </c>
    </row>
    <row r="19" spans="1:5" ht="21.75" customHeight="1">
      <c r="A19" s="118" t="s">
        <v>1174</v>
      </c>
      <c r="B19" s="121" t="s">
        <v>1293</v>
      </c>
      <c r="C19" s="91">
        <f>95065.61+4.88148+8565.35652+644.23266+72.82</f>
        <v>104352.90066</v>
      </c>
      <c r="D19" s="122">
        <v>57527.45</v>
      </c>
      <c r="E19" s="122">
        <v>57527.45</v>
      </c>
    </row>
    <row r="20" spans="1:5" ht="19.5" customHeight="1">
      <c r="A20" s="118"/>
      <c r="B20" s="121" t="s">
        <v>1294</v>
      </c>
      <c r="C20" s="91">
        <v>89832.36931</v>
      </c>
      <c r="D20" s="120">
        <v>51774.7</v>
      </c>
      <c r="E20" s="120">
        <v>51774.7</v>
      </c>
    </row>
    <row r="21" spans="1:5" ht="20.25" customHeight="1">
      <c r="A21" s="118" t="s">
        <v>1176</v>
      </c>
      <c r="B21" s="119" t="s">
        <v>15</v>
      </c>
      <c r="C21" s="123">
        <v>250</v>
      </c>
      <c r="D21" s="120"/>
      <c r="E21" s="120"/>
    </row>
    <row r="22" spans="1:5" ht="49.5" customHeight="1">
      <c r="A22" s="118" t="s">
        <v>1180</v>
      </c>
      <c r="B22" s="114" t="s">
        <v>1295</v>
      </c>
      <c r="C22" s="115">
        <f>C23</f>
        <v>1195.21651</v>
      </c>
      <c r="D22" s="115">
        <v>736.9</v>
      </c>
      <c r="E22" s="115">
        <v>1741.53</v>
      </c>
    </row>
    <row r="23" spans="1:5" ht="51.75" customHeight="1">
      <c r="A23" s="118" t="s">
        <v>1182</v>
      </c>
      <c r="B23" s="114" t="s">
        <v>1296</v>
      </c>
      <c r="C23" s="115">
        <v>1195.21651</v>
      </c>
      <c r="D23" s="115">
        <v>736.9</v>
      </c>
      <c r="E23" s="115">
        <v>1741.53</v>
      </c>
    </row>
    <row r="24" spans="1:5" ht="21.75" customHeight="1">
      <c r="A24" s="118"/>
      <c r="B24" s="121" t="s">
        <v>1294</v>
      </c>
      <c r="C24" s="115">
        <v>1036.26</v>
      </c>
      <c r="D24" s="120">
        <v>649.321</v>
      </c>
      <c r="E24" s="120">
        <v>1534.53</v>
      </c>
    </row>
    <row r="25" spans="1:6" ht="21" customHeight="1">
      <c r="A25" s="124"/>
      <c r="B25" s="125" t="s">
        <v>1278</v>
      </c>
      <c r="C25" s="126">
        <f>C16+C22</f>
        <v>141370.03833</v>
      </c>
      <c r="D25" s="126">
        <f>D16+D22</f>
        <v>93091.25</v>
      </c>
      <c r="E25" s="126">
        <f>E16+E22</f>
        <v>94095.88</v>
      </c>
      <c r="F25" s="127" t="s">
        <v>14</v>
      </c>
    </row>
  </sheetData>
  <sheetProtection/>
  <mergeCells count="5">
    <mergeCell ref="A6:E6"/>
    <mergeCell ref="A7:E7"/>
    <mergeCell ref="A8:E8"/>
    <mergeCell ref="A9:E9"/>
    <mergeCell ref="A12:E12"/>
  </mergeCells>
  <printOptions/>
  <pageMargins left="0.5" right="0.25" top="0.31" bottom="0.17" header="0.3" footer="0.17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SheetLayoutView="100" zoomScalePageLayoutView="0" workbookViewId="0" topLeftCell="A58">
      <selection activeCell="D5" sqref="D5"/>
    </sheetView>
  </sheetViews>
  <sheetFormatPr defaultColWidth="9.140625" defaultRowHeight="15"/>
  <cols>
    <col min="1" max="1" width="5.8515625" style="60" customWidth="1"/>
    <col min="2" max="2" width="77.00390625" style="60" customWidth="1"/>
    <col min="3" max="4" width="12.8515625" style="60" customWidth="1"/>
    <col min="5" max="5" width="14.28125" style="60" customWidth="1"/>
    <col min="6" max="6" width="3.28125" style="60" customWidth="1"/>
    <col min="7" max="7" width="7.8515625" style="60" customWidth="1"/>
    <col min="8" max="16384" width="9.140625" style="60" customWidth="1"/>
  </cols>
  <sheetData>
    <row r="1" spans="4:5" ht="15">
      <c r="D1" s="4"/>
      <c r="E1" s="4" t="s">
        <v>1297</v>
      </c>
    </row>
    <row r="2" spans="4:5" ht="15">
      <c r="D2" s="4"/>
      <c r="E2" s="4" t="s">
        <v>9</v>
      </c>
    </row>
    <row r="3" spans="4:5" ht="15">
      <c r="D3" s="4"/>
      <c r="E3" s="4" t="s">
        <v>10</v>
      </c>
    </row>
    <row r="4" spans="4:5" ht="15">
      <c r="D4" s="4"/>
      <c r="E4" s="4" t="s">
        <v>1298</v>
      </c>
    </row>
    <row r="5" spans="4:5" ht="15">
      <c r="D5" s="4"/>
      <c r="E5" s="4"/>
    </row>
    <row r="6" spans="4:5" ht="15">
      <c r="D6" s="4"/>
      <c r="E6" s="4"/>
    </row>
    <row r="7" spans="1:5" ht="15">
      <c r="A7" s="61"/>
      <c r="B7" s="145" t="s">
        <v>1164</v>
      </c>
      <c r="C7" s="146"/>
      <c r="D7" s="147"/>
      <c r="E7" s="147"/>
    </row>
    <row r="8" spans="1:5" ht="15">
      <c r="A8" s="139" t="s">
        <v>1165</v>
      </c>
      <c r="B8" s="146"/>
      <c r="C8" s="146"/>
      <c r="D8" s="147"/>
      <c r="E8" s="147"/>
    </row>
    <row r="9" spans="1:5" ht="15">
      <c r="A9" s="148" t="s">
        <v>7</v>
      </c>
      <c r="B9" s="146"/>
      <c r="C9" s="146"/>
      <c r="D9" s="147"/>
      <c r="E9" s="147"/>
    </row>
    <row r="10" spans="1:5" ht="15">
      <c r="A10" s="145" t="s">
        <v>1166</v>
      </c>
      <c r="B10" s="147"/>
      <c r="C10" s="147"/>
      <c r="D10" s="147"/>
      <c r="E10" s="147"/>
    </row>
    <row r="11" spans="1:3" ht="15">
      <c r="A11" s="61"/>
      <c r="B11" s="62" t="s">
        <v>1167</v>
      </c>
      <c r="C11" s="63"/>
    </row>
    <row r="12" spans="1:5" ht="30" customHeight="1">
      <c r="A12" s="149" t="s">
        <v>1168</v>
      </c>
      <c r="B12" s="150"/>
      <c r="C12" s="150"/>
      <c r="D12" s="144"/>
      <c r="E12" s="144"/>
    </row>
    <row r="13" ht="15" customHeight="1"/>
    <row r="14" spans="1:5" ht="28.5" customHeight="1">
      <c r="A14" s="64" t="s">
        <v>1169</v>
      </c>
      <c r="B14" s="65" t="s">
        <v>1170</v>
      </c>
      <c r="C14" s="66" t="s">
        <v>2</v>
      </c>
      <c r="D14" s="66" t="s">
        <v>3</v>
      </c>
      <c r="E14" s="66" t="s">
        <v>8</v>
      </c>
    </row>
    <row r="15" spans="1:5" ht="12.75" customHeight="1">
      <c r="A15" s="67">
        <v>1</v>
      </c>
      <c r="B15" s="68">
        <v>2</v>
      </c>
      <c r="C15" s="67">
        <v>3</v>
      </c>
      <c r="D15" s="67">
        <v>4</v>
      </c>
      <c r="E15" s="67">
        <v>5</v>
      </c>
    </row>
    <row r="16" spans="1:5" ht="19.5" customHeight="1">
      <c r="A16" s="69" t="s">
        <v>1171</v>
      </c>
      <c r="B16" s="70" t="s">
        <v>1172</v>
      </c>
      <c r="C16" s="71">
        <f>C17+C18+C19+C20</f>
        <v>168675.10737</v>
      </c>
      <c r="D16" s="71">
        <f>D17+D18+D19+D20</f>
        <v>126677.5</v>
      </c>
      <c r="E16" s="71">
        <f>E17+E18+E19+E20</f>
        <v>133175.2</v>
      </c>
    </row>
    <row r="17" spans="1:5" ht="16.5" customHeight="1">
      <c r="A17" s="67" t="s">
        <v>1173</v>
      </c>
      <c r="B17" s="72" t="s">
        <v>1079</v>
      </c>
      <c r="C17" s="73">
        <v>160970.5</v>
      </c>
      <c r="D17" s="73">
        <v>126677.5</v>
      </c>
      <c r="E17" s="73">
        <v>133175.2</v>
      </c>
    </row>
    <row r="18" spans="1:5" ht="19.5" customHeight="1">
      <c r="A18" s="67" t="s">
        <v>1174</v>
      </c>
      <c r="B18" s="72" t="s">
        <v>1175</v>
      </c>
      <c r="C18" s="73">
        <v>894.2</v>
      </c>
      <c r="D18" s="73"/>
      <c r="E18" s="73"/>
    </row>
    <row r="19" spans="1:5" ht="39" customHeight="1">
      <c r="A19" s="67" t="s">
        <v>1176</v>
      </c>
      <c r="B19" s="72" t="s">
        <v>1177</v>
      </c>
      <c r="C19" s="73">
        <v>6264.6</v>
      </c>
      <c r="D19" s="73"/>
      <c r="E19" s="73"/>
    </row>
    <row r="20" spans="1:5" ht="51.75" customHeight="1">
      <c r="A20" s="67" t="s">
        <v>1178</v>
      </c>
      <c r="B20" s="72" t="s">
        <v>1179</v>
      </c>
      <c r="C20" s="73">
        <f>350.0226+128.88892+66.89585</f>
        <v>545.80737</v>
      </c>
      <c r="D20" s="73"/>
      <c r="E20" s="73"/>
    </row>
    <row r="21" spans="1:5" ht="25.5" customHeight="1">
      <c r="A21" s="69" t="s">
        <v>1180</v>
      </c>
      <c r="B21" s="74" t="s">
        <v>1181</v>
      </c>
      <c r="C21" s="71">
        <f>SUM(C22:C41)</f>
        <v>238845.40831999996</v>
      </c>
      <c r="D21" s="71">
        <f>SUM(D22:D41)</f>
        <v>251685.24758999998</v>
      </c>
      <c r="E21" s="71">
        <f>SUM(E22:E41)</f>
        <v>255266.81718999994</v>
      </c>
    </row>
    <row r="22" spans="1:5" ht="42" customHeight="1">
      <c r="A22" s="68" t="s">
        <v>1182</v>
      </c>
      <c r="B22" s="75" t="s">
        <v>1183</v>
      </c>
      <c r="C22" s="76">
        <f>212443-4248.2+4599.996</f>
        <v>212794.796</v>
      </c>
      <c r="D22" s="76">
        <f>232177-7667.4</f>
        <v>224509.6</v>
      </c>
      <c r="E22" s="76">
        <f>235179.8-7327.7</f>
        <v>227852.09999999998</v>
      </c>
    </row>
    <row r="23" spans="1:5" ht="42" customHeight="1">
      <c r="A23" s="68" t="s">
        <v>1184</v>
      </c>
      <c r="B23" s="77" t="s">
        <v>1185</v>
      </c>
      <c r="C23" s="76">
        <v>1596</v>
      </c>
      <c r="D23" s="76">
        <v>1755.6</v>
      </c>
      <c r="E23" s="78">
        <v>1931.2</v>
      </c>
    </row>
    <row r="24" spans="1:5" ht="41.25" customHeight="1">
      <c r="A24" s="68" t="s">
        <v>1186</v>
      </c>
      <c r="B24" s="75" t="s">
        <v>1187</v>
      </c>
      <c r="C24" s="76">
        <v>1064.3</v>
      </c>
      <c r="D24" s="76">
        <v>1064.3</v>
      </c>
      <c r="E24" s="76">
        <v>1064.3</v>
      </c>
    </row>
    <row r="25" spans="1:5" ht="41.25" customHeight="1">
      <c r="A25" s="68" t="s">
        <v>1188</v>
      </c>
      <c r="B25" s="75" t="s">
        <v>1189</v>
      </c>
      <c r="C25" s="76">
        <v>11.7</v>
      </c>
      <c r="D25" s="76">
        <v>11.7</v>
      </c>
      <c r="E25" s="76">
        <v>11.7</v>
      </c>
    </row>
    <row r="26" spans="1:5" ht="48.75" customHeight="1">
      <c r="A26" s="68" t="s">
        <v>1190</v>
      </c>
      <c r="B26" s="75" t="s">
        <v>1191</v>
      </c>
      <c r="C26" s="76">
        <v>432.2</v>
      </c>
      <c r="D26" s="76">
        <v>432.2</v>
      </c>
      <c r="E26" s="76">
        <v>432.2</v>
      </c>
    </row>
    <row r="27" spans="1:5" ht="45.75" customHeight="1">
      <c r="A27" s="68" t="s">
        <v>1192</v>
      </c>
      <c r="B27" s="75" t="s">
        <v>1193</v>
      </c>
      <c r="C27" s="76">
        <v>58.3</v>
      </c>
      <c r="D27" s="76">
        <v>58.3</v>
      </c>
      <c r="E27" s="76">
        <v>58.3</v>
      </c>
    </row>
    <row r="28" spans="1:5" ht="46.5" customHeight="1">
      <c r="A28" s="68" t="s">
        <v>1194</v>
      </c>
      <c r="B28" s="79" t="s">
        <v>1195</v>
      </c>
      <c r="C28" s="76">
        <v>409</v>
      </c>
      <c r="D28" s="76">
        <v>409</v>
      </c>
      <c r="E28" s="76">
        <v>409</v>
      </c>
    </row>
    <row r="29" spans="1:5" ht="87.75" customHeight="1">
      <c r="A29" s="68" t="s">
        <v>1196</v>
      </c>
      <c r="B29" s="75" t="s">
        <v>1197</v>
      </c>
      <c r="C29" s="76">
        <v>7655.3</v>
      </c>
      <c r="D29" s="76">
        <v>7655.3</v>
      </c>
      <c r="E29" s="76">
        <v>7655.3</v>
      </c>
    </row>
    <row r="30" spans="1:5" ht="41.25" customHeight="1">
      <c r="A30" s="68" t="s">
        <v>1198</v>
      </c>
      <c r="B30" s="79" t="s">
        <v>1199</v>
      </c>
      <c r="C30" s="76">
        <v>1032.3</v>
      </c>
      <c r="D30" s="76">
        <v>896.6</v>
      </c>
      <c r="E30" s="80">
        <v>949.1</v>
      </c>
    </row>
    <row r="31" spans="1:5" ht="38.25" customHeight="1">
      <c r="A31" s="68" t="s">
        <v>1200</v>
      </c>
      <c r="B31" s="77" t="s">
        <v>1201</v>
      </c>
      <c r="C31" s="76">
        <v>51.78</v>
      </c>
      <c r="D31" s="76">
        <v>16.97</v>
      </c>
      <c r="E31" s="76"/>
    </row>
    <row r="32" spans="1:5" ht="53.25" customHeight="1">
      <c r="A32" s="68" t="s">
        <v>1202</v>
      </c>
      <c r="B32" s="77" t="s">
        <v>1203</v>
      </c>
      <c r="C32" s="76">
        <v>4.89</v>
      </c>
      <c r="D32" s="76">
        <v>1.6</v>
      </c>
      <c r="E32" s="76"/>
    </row>
    <row r="33" spans="1:5" ht="62.25" customHeight="1">
      <c r="A33" s="68" t="s">
        <v>1204</v>
      </c>
      <c r="B33" s="75" t="s">
        <v>1205</v>
      </c>
      <c r="C33" s="76">
        <v>1.3</v>
      </c>
      <c r="D33" s="76">
        <v>1.3</v>
      </c>
      <c r="E33" s="76">
        <v>1.3</v>
      </c>
    </row>
    <row r="34" spans="1:5" ht="48.75" customHeight="1">
      <c r="A34" s="68" t="s">
        <v>1206</v>
      </c>
      <c r="B34" s="77" t="s">
        <v>1207</v>
      </c>
      <c r="C34" s="76">
        <v>4.7</v>
      </c>
      <c r="D34" s="76">
        <v>3.5</v>
      </c>
      <c r="E34" s="80">
        <v>28.2</v>
      </c>
    </row>
    <row r="35" spans="1:5" ht="49.5" customHeight="1">
      <c r="A35" s="68" t="s">
        <v>1208</v>
      </c>
      <c r="B35" s="75" t="s">
        <v>1209</v>
      </c>
      <c r="C35" s="76">
        <v>13.7</v>
      </c>
      <c r="D35" s="76">
        <v>13.7</v>
      </c>
      <c r="E35" s="76">
        <v>13.7</v>
      </c>
    </row>
    <row r="36" spans="1:5" ht="36" customHeight="1">
      <c r="A36" s="68" t="s">
        <v>1210</v>
      </c>
      <c r="B36" s="77" t="s">
        <v>1211</v>
      </c>
      <c r="C36" s="76">
        <v>4204.3</v>
      </c>
      <c r="D36" s="76">
        <v>4204.3</v>
      </c>
      <c r="E36" s="76">
        <v>4204.3</v>
      </c>
    </row>
    <row r="37" spans="1:5" ht="66.75" customHeight="1">
      <c r="A37" s="68" t="s">
        <v>1212</v>
      </c>
      <c r="B37" s="79" t="s">
        <v>1213</v>
      </c>
      <c r="C37" s="76">
        <v>69.3</v>
      </c>
      <c r="D37" s="76">
        <v>69.3</v>
      </c>
      <c r="E37" s="76">
        <v>69.3</v>
      </c>
    </row>
    <row r="38" spans="1:5" ht="55.5" customHeight="1">
      <c r="A38" s="68" t="s">
        <v>1214</v>
      </c>
      <c r="B38" s="77" t="s">
        <v>1215</v>
      </c>
      <c r="C38" s="76">
        <v>105.82056</v>
      </c>
      <c r="D38" s="76">
        <v>144.02811</v>
      </c>
      <c r="E38" s="76">
        <v>148.86771</v>
      </c>
    </row>
    <row r="39" spans="1:5" ht="87" customHeight="1">
      <c r="A39" s="68" t="s">
        <v>1216</v>
      </c>
      <c r="B39" s="77" t="s">
        <v>1217</v>
      </c>
      <c r="C39" s="76">
        <v>8817.82176</v>
      </c>
      <c r="D39" s="76">
        <v>9920.04948</v>
      </c>
      <c r="E39" s="76">
        <v>9920.04948</v>
      </c>
    </row>
    <row r="40" spans="1:5" ht="56.25" customHeight="1">
      <c r="A40" s="68" t="s">
        <v>1218</v>
      </c>
      <c r="B40" s="81" t="s">
        <v>1219</v>
      </c>
      <c r="C40" s="76">
        <v>493.6</v>
      </c>
      <c r="D40" s="76">
        <v>493.6</v>
      </c>
      <c r="E40" s="76">
        <v>493.6</v>
      </c>
    </row>
    <row r="41" spans="1:5" ht="68.25" customHeight="1">
      <c r="A41" s="68" t="s">
        <v>1220</v>
      </c>
      <c r="B41" s="81" t="s">
        <v>1221</v>
      </c>
      <c r="C41" s="76">
        <v>24.3</v>
      </c>
      <c r="D41" s="76">
        <v>24.3</v>
      </c>
      <c r="E41" s="76">
        <v>24.3</v>
      </c>
    </row>
    <row r="42" spans="1:5" ht="21.75" customHeight="1">
      <c r="A42" s="82" t="s">
        <v>1222</v>
      </c>
      <c r="B42" s="83" t="s">
        <v>1223</v>
      </c>
      <c r="C42" s="84">
        <f>SUM(C43:C63)</f>
        <v>205043.43229</v>
      </c>
      <c r="D42" s="84">
        <f>SUM(D43:D61)</f>
        <v>106566.99015000001</v>
      </c>
      <c r="E42" s="84">
        <f>SUM(E43:E61)</f>
        <v>103024.25845000001</v>
      </c>
    </row>
    <row r="43" spans="1:5" ht="151.5" customHeight="1">
      <c r="A43" s="68" t="s">
        <v>1224</v>
      </c>
      <c r="B43" s="75" t="s">
        <v>1225</v>
      </c>
      <c r="C43" s="76">
        <v>5624.6</v>
      </c>
      <c r="D43" s="76">
        <v>5624.9</v>
      </c>
      <c r="E43" s="76">
        <v>5625.2</v>
      </c>
    </row>
    <row r="44" spans="1:5" ht="39" customHeight="1">
      <c r="A44" s="68" t="s">
        <v>1226</v>
      </c>
      <c r="B44" s="77" t="s">
        <v>1227</v>
      </c>
      <c r="C44" s="76">
        <v>120.8</v>
      </c>
      <c r="D44" s="76">
        <v>120.8</v>
      </c>
      <c r="E44" s="76">
        <v>120.8</v>
      </c>
    </row>
    <row r="45" spans="1:5" ht="50.25" customHeight="1">
      <c r="A45" s="68" t="s">
        <v>1228</v>
      </c>
      <c r="B45" s="77" t="s">
        <v>1229</v>
      </c>
      <c r="C45" s="76">
        <f>17135.93363+1414.90304-6455.7+607.26637-100.1</f>
        <v>12602.303039999999</v>
      </c>
      <c r="D45" s="76">
        <f>13906.3+6455.7+100.1</f>
        <v>20462.1</v>
      </c>
      <c r="E45" s="76">
        <f>12044.92112+1094.57888</f>
        <v>13139.5</v>
      </c>
    </row>
    <row r="46" spans="1:5" ht="81" customHeight="1">
      <c r="A46" s="68" t="s">
        <v>1230</v>
      </c>
      <c r="B46" s="85" t="s">
        <v>1231</v>
      </c>
      <c r="C46" s="76">
        <v>6200.3</v>
      </c>
      <c r="D46" s="76"/>
      <c r="E46" s="76"/>
    </row>
    <row r="47" spans="1:5" ht="51.75" customHeight="1">
      <c r="A47" s="68" t="s">
        <v>1232</v>
      </c>
      <c r="B47" s="86" t="s">
        <v>1233</v>
      </c>
      <c r="C47" s="76">
        <f>56224.525+25042.48779+8565.35652</f>
        <v>89832.36931000001</v>
      </c>
      <c r="D47" s="76">
        <v>51774.7</v>
      </c>
      <c r="E47" s="76">
        <v>51774.7</v>
      </c>
    </row>
    <row r="48" spans="1:5" ht="35.25" customHeight="1">
      <c r="A48" s="68" t="s">
        <v>1234</v>
      </c>
      <c r="B48" s="86" t="s">
        <v>1235</v>
      </c>
      <c r="C48" s="76">
        <v>10000</v>
      </c>
      <c r="D48" s="76">
        <v>10000</v>
      </c>
      <c r="E48" s="76">
        <v>10000</v>
      </c>
    </row>
    <row r="49" spans="1:5" ht="35.25" customHeight="1">
      <c r="A49" s="68" t="s">
        <v>1236</v>
      </c>
      <c r="B49" s="87" t="s">
        <v>1237</v>
      </c>
      <c r="C49" s="88">
        <v>84.1</v>
      </c>
      <c r="D49" s="88">
        <v>84.1</v>
      </c>
      <c r="E49" s="88">
        <v>84.1</v>
      </c>
    </row>
    <row r="50" spans="1:5" ht="35.25" customHeight="1">
      <c r="A50" s="68" t="s">
        <v>1238</v>
      </c>
      <c r="B50" s="87" t="s">
        <v>1239</v>
      </c>
      <c r="C50" s="88">
        <v>1178.46131</v>
      </c>
      <c r="D50" s="88">
        <v>649.31656</v>
      </c>
      <c r="E50" s="88">
        <v>1534.53415</v>
      </c>
    </row>
    <row r="51" spans="1:5" ht="40.5" customHeight="1">
      <c r="A51" s="68" t="s">
        <v>1240</v>
      </c>
      <c r="B51" s="87" t="s">
        <v>1241</v>
      </c>
      <c r="C51" s="88">
        <v>7236.09032</v>
      </c>
      <c r="D51" s="88">
        <v>7778.26144</v>
      </c>
      <c r="E51" s="88">
        <v>8128.62637</v>
      </c>
    </row>
    <row r="52" spans="1:5" ht="43.5" customHeight="1">
      <c r="A52" s="68" t="s">
        <v>1242</v>
      </c>
      <c r="B52" s="87" t="s">
        <v>1243</v>
      </c>
      <c r="C52" s="88">
        <v>9139.95471</v>
      </c>
      <c r="D52" s="88">
        <v>6558.11515</v>
      </c>
      <c r="E52" s="88">
        <v>6383.21793</v>
      </c>
    </row>
    <row r="53" spans="1:5" ht="28.5" customHeight="1">
      <c r="A53" s="89" t="s">
        <v>1244</v>
      </c>
      <c r="B53" s="87" t="s">
        <v>1245</v>
      </c>
      <c r="C53" s="76">
        <v>2485.426</v>
      </c>
      <c r="D53" s="88">
        <v>3514.697</v>
      </c>
      <c r="E53" s="88">
        <v>6233.58</v>
      </c>
    </row>
    <row r="54" spans="1:5" ht="32.25" customHeight="1">
      <c r="A54" s="68" t="s">
        <v>1246</v>
      </c>
      <c r="B54" s="87" t="s">
        <v>1247</v>
      </c>
      <c r="C54" s="88">
        <v>4275.43065</v>
      </c>
      <c r="D54" s="88"/>
      <c r="E54" s="88"/>
    </row>
    <row r="55" spans="1:5" ht="32.25" customHeight="1">
      <c r="A55" s="68" t="s">
        <v>1248</v>
      </c>
      <c r="B55" s="87" t="s">
        <v>1249</v>
      </c>
      <c r="C55" s="88">
        <v>1636.76</v>
      </c>
      <c r="D55" s="88"/>
      <c r="E55" s="88"/>
    </row>
    <row r="56" spans="1:5" ht="36.75" customHeight="1">
      <c r="A56" s="68" t="s">
        <v>1250</v>
      </c>
      <c r="B56" s="87" t="s">
        <v>1251</v>
      </c>
      <c r="C56" s="88">
        <v>1870</v>
      </c>
      <c r="D56" s="88"/>
      <c r="E56" s="88"/>
    </row>
    <row r="57" spans="1:5" ht="36.75" customHeight="1">
      <c r="A57" s="68" t="s">
        <v>1252</v>
      </c>
      <c r="B57" s="87" t="s">
        <v>1253</v>
      </c>
      <c r="C57" s="88">
        <f>19590.54113-1840.4178</f>
        <v>17750.123330000002</v>
      </c>
      <c r="D57" s="88"/>
      <c r="E57" s="88"/>
    </row>
    <row r="58" spans="1:5" ht="27.75" customHeight="1">
      <c r="A58" s="68" t="s">
        <v>1254</v>
      </c>
      <c r="B58" s="90" t="s">
        <v>1255</v>
      </c>
      <c r="C58" s="91">
        <f>2813.91863+2912.719</f>
        <v>5726.63763</v>
      </c>
      <c r="D58" s="88"/>
      <c r="E58" s="88"/>
    </row>
    <row r="59" spans="1:5" ht="52.5" customHeight="1">
      <c r="A59" s="68" t="s">
        <v>1256</v>
      </c>
      <c r="B59" s="90" t="s">
        <v>1257</v>
      </c>
      <c r="C59" s="91">
        <v>1963.85235</v>
      </c>
      <c r="D59" s="88"/>
      <c r="E59" s="88"/>
    </row>
    <row r="60" spans="1:5" ht="24.75" customHeight="1">
      <c r="A60" s="68" t="s">
        <v>1258</v>
      </c>
      <c r="B60" s="90" t="s">
        <v>1259</v>
      </c>
      <c r="C60" s="91">
        <v>1113.32283</v>
      </c>
      <c r="D60" s="88"/>
      <c r="E60" s="88"/>
    </row>
    <row r="61" spans="1:5" ht="24.75" customHeight="1">
      <c r="A61" s="68" t="s">
        <v>1260</v>
      </c>
      <c r="B61" s="90" t="s">
        <v>1261</v>
      </c>
      <c r="C61" s="91">
        <v>23616.80081</v>
      </c>
      <c r="D61" s="88"/>
      <c r="E61" s="88"/>
    </row>
    <row r="62" spans="1:5" ht="39.75" customHeight="1">
      <c r="A62" s="68" t="s">
        <v>1262</v>
      </c>
      <c r="B62" s="90" t="s">
        <v>1263</v>
      </c>
      <c r="C62" s="91">
        <v>503.5</v>
      </c>
      <c r="D62" s="88"/>
      <c r="E62" s="88"/>
    </row>
    <row r="63" spans="1:5" ht="39.75" customHeight="1">
      <c r="A63" s="68" t="s">
        <v>1282</v>
      </c>
      <c r="B63" s="90" t="s">
        <v>1283</v>
      </c>
      <c r="C63" s="91">
        <v>2082.6</v>
      </c>
      <c r="D63" s="88"/>
      <c r="E63" s="88"/>
    </row>
    <row r="64" spans="1:5" ht="25.5" customHeight="1">
      <c r="A64" s="92" t="s">
        <v>1264</v>
      </c>
      <c r="B64" s="93" t="s">
        <v>1265</v>
      </c>
      <c r="C64" s="94">
        <f>SUM(C65:C72)</f>
        <v>18410.924000000003</v>
      </c>
      <c r="D64" s="94">
        <f>SUM(D65:D72)</f>
        <v>14573.449</v>
      </c>
      <c r="E64" s="94">
        <f>SUM(E65:E72)</f>
        <v>14365.353000000001</v>
      </c>
    </row>
    <row r="65" spans="1:5" ht="33.75" customHeight="1">
      <c r="A65" s="68" t="s">
        <v>1266</v>
      </c>
      <c r="B65" s="87" t="s">
        <v>1267</v>
      </c>
      <c r="C65" s="88">
        <f>1825.323+466.964</f>
        <v>2292.2870000000003</v>
      </c>
      <c r="D65" s="88">
        <v>1925.349</v>
      </c>
      <c r="E65" s="88">
        <v>2237.253</v>
      </c>
    </row>
    <row r="66" spans="1:5" ht="40.5" customHeight="1">
      <c r="A66" s="68" t="s">
        <v>1268</v>
      </c>
      <c r="B66" s="95" t="s">
        <v>1269</v>
      </c>
      <c r="C66" s="96">
        <v>2135.074</v>
      </c>
      <c r="D66" s="88"/>
      <c r="E66" s="88"/>
    </row>
    <row r="67" spans="1:5" ht="40.5" customHeight="1">
      <c r="A67" s="68" t="s">
        <v>1270</v>
      </c>
      <c r="B67" s="97" t="s">
        <v>1271</v>
      </c>
      <c r="C67" s="96">
        <v>360.56</v>
      </c>
      <c r="D67" s="88"/>
      <c r="E67" s="88"/>
    </row>
    <row r="68" spans="1:5" ht="53.25" customHeight="1">
      <c r="A68" s="68" t="s">
        <v>1272</v>
      </c>
      <c r="B68" s="97" t="s">
        <v>1273</v>
      </c>
      <c r="C68" s="96">
        <v>720</v>
      </c>
      <c r="D68" s="88">
        <v>520</v>
      </c>
      <c r="E68" s="88"/>
    </row>
    <row r="69" spans="1:5" ht="32.25" customHeight="1">
      <c r="A69" s="68" t="s">
        <v>1274</v>
      </c>
      <c r="B69" s="97" t="s">
        <v>1275</v>
      </c>
      <c r="C69" s="98">
        <v>1171</v>
      </c>
      <c r="D69" s="88"/>
      <c r="E69" s="88"/>
    </row>
    <row r="70" spans="1:5" ht="68.25" customHeight="1">
      <c r="A70" s="68" t="s">
        <v>1276</v>
      </c>
      <c r="B70" s="97" t="s">
        <v>1277</v>
      </c>
      <c r="C70" s="96">
        <v>2424.203</v>
      </c>
      <c r="D70" s="88"/>
      <c r="E70" s="88"/>
    </row>
    <row r="71" spans="1:5" ht="51.75" customHeight="1">
      <c r="A71" s="68" t="s">
        <v>1280</v>
      </c>
      <c r="B71" s="97" t="s">
        <v>1281</v>
      </c>
      <c r="C71" s="96">
        <v>5265.1</v>
      </c>
      <c r="D71" s="88"/>
      <c r="E71" s="88"/>
    </row>
    <row r="72" spans="1:5" ht="51.75" customHeight="1">
      <c r="A72" s="68" t="s">
        <v>1284</v>
      </c>
      <c r="B72" s="97" t="s">
        <v>1285</v>
      </c>
      <c r="C72" s="98">
        <v>4042.7</v>
      </c>
      <c r="D72" s="91">
        <v>12128.1</v>
      </c>
      <c r="E72" s="91">
        <v>12128.1</v>
      </c>
    </row>
    <row r="73" spans="1:6" ht="27" customHeight="1">
      <c r="A73" s="99"/>
      <c r="B73" s="100" t="s">
        <v>1278</v>
      </c>
      <c r="C73" s="101">
        <f>C16+C21+C42+C64</f>
        <v>630974.8719799999</v>
      </c>
      <c r="D73" s="101">
        <f>D16+D21+D42+D64</f>
        <v>499503.18674000003</v>
      </c>
      <c r="E73" s="101">
        <f>E16+E21+E42+E64</f>
        <v>505831.62863999995</v>
      </c>
      <c r="F73" s="102" t="s">
        <v>14</v>
      </c>
    </row>
    <row r="74" ht="12.75">
      <c r="B74" s="103"/>
    </row>
    <row r="75" spans="3:5" ht="12.75">
      <c r="C75" s="104"/>
      <c r="D75" s="104"/>
      <c r="E75" s="104"/>
    </row>
    <row r="76" spans="3:5" ht="12.75">
      <c r="C76" s="105"/>
      <c r="D76" s="105"/>
      <c r="E76" s="105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2020-09-18T04:36:03Z</cp:lastPrinted>
  <dcterms:created xsi:type="dcterms:W3CDTF">2018-10-26T11:10:33Z</dcterms:created>
  <dcterms:modified xsi:type="dcterms:W3CDTF">2020-09-18T04:36:07Z</dcterms:modified>
  <cp:category/>
  <cp:version/>
  <cp:contentType/>
  <cp:contentStatus/>
</cp:coreProperties>
</file>