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496" windowHeight="7260" tabRatio="790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xlnm.Print_Titles" localSheetId="1">'2'!$8:$9</definedName>
    <definedName name="_xlnm.Print_Area" localSheetId="1">'2'!$A$1:$AH$294</definedName>
  </definedNames>
  <calcPr fullCalcOnLoad="1"/>
</workbook>
</file>

<file path=xl/sharedStrings.xml><?xml version="1.0" encoding="utf-8"?>
<sst xmlns="http://schemas.openxmlformats.org/spreadsheetml/2006/main" count="830" uniqueCount="237">
  <si>
    <t>Наименование расходов</t>
  </si>
  <si>
    <t>Сумма</t>
  </si>
  <si>
    <t>`0100</t>
  </si>
  <si>
    <t>Общегосударственные вопросы</t>
  </si>
  <si>
    <t>`0102</t>
  </si>
  <si>
    <t>`0103</t>
  </si>
  <si>
    <t>Другие общегосударственные вопросы</t>
  </si>
  <si>
    <t>`0300</t>
  </si>
  <si>
    <t>Национальная безопасность и правоохранительная деятельность</t>
  </si>
  <si>
    <t>`0309</t>
  </si>
  <si>
    <t>`0500</t>
  </si>
  <si>
    <t>Жилищно-коммунальное хозяйство</t>
  </si>
  <si>
    <t>Культура</t>
  </si>
  <si>
    <t>Социальная политика</t>
  </si>
  <si>
    <t>Социальное обеспечение населения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</si>
  <si>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</si>
  <si>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</si>
  <si>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</si>
  <si>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</si>
  <si>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`0503</t>
  </si>
  <si>
    <t>Физическая культура</t>
  </si>
  <si>
    <t>Составление протоколов об административных правонарушениях</t>
  </si>
  <si>
    <t>Национальная экономика</t>
  </si>
  <si>
    <t>Иные бюджетные ассигнования</t>
  </si>
  <si>
    <t>Содержание автомобильных дорог и искусственных сооружений на них</t>
  </si>
  <si>
    <t>Дорожное хозяйство (дорожные фонды)</t>
  </si>
  <si>
    <t>600</t>
  </si>
  <si>
    <t>Предоставление субсидий бюджетным, автономным учреждениям и иным некоммерческим организациям</t>
  </si>
  <si>
    <t>Пенсионное обеспечение</t>
  </si>
  <si>
    <t>300</t>
  </si>
  <si>
    <t>Социальное обеспечение и иные выплаты населению</t>
  </si>
  <si>
    <t>Вед</t>
  </si>
  <si>
    <t>РЗ,ПР</t>
  </si>
  <si>
    <t>ЦСР</t>
  </si>
  <si>
    <t>ВР</t>
  </si>
  <si>
    <t>Всего расходов</t>
  </si>
  <si>
    <t>Защита населения и территории от последствий чрезвычайных ситуаций природного характера, гражданская оборона</t>
  </si>
  <si>
    <t>Совет депутатов Поедугинского сельского поселения</t>
  </si>
  <si>
    <t>Резервные фонды</t>
  </si>
  <si>
    <t>Информирование населения</t>
  </si>
  <si>
    <t xml:space="preserve">Информирование населения </t>
  </si>
  <si>
    <t>Пенсии за выслугу лет лицам, замещающим муниципальные должности муниципального образования, муниципальным служащим</t>
  </si>
  <si>
    <t>Администрация муниципального образования «Поедугинское сельское поселение»</t>
  </si>
  <si>
    <t>Участие в Совете муниципальных образований Пермского края</t>
  </si>
  <si>
    <t>03 1 00 00000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</si>
  <si>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</si>
  <si>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0111</t>
  </si>
  <si>
    <t>Культура,  кинематография</t>
  </si>
  <si>
    <t>0310</t>
  </si>
  <si>
    <t>Обеспечение пожарной безопасности</t>
  </si>
  <si>
    <t>Всего</t>
  </si>
  <si>
    <t>01 0 00 00000</t>
  </si>
  <si>
    <t>01 1 00 00000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</si>
  <si>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Развитие сферы культуры</t>
    </r>
    <r>
      <rPr>
        <sz val="11"/>
        <rFont val="Calibri"/>
        <family val="2"/>
      </rPr>
      <t>»</t>
    </r>
  </si>
  <si>
    <t>01 1 01 00000</t>
  </si>
  <si>
    <r>
      <t xml:space="preserve">Основное мероприятие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Модернизация материально-технической базы учреждений культуры</t>
    </r>
    <r>
      <rPr>
        <sz val="11"/>
        <rFont val="Calibri"/>
        <family val="2"/>
      </rPr>
      <t>»</t>
    </r>
  </si>
  <si>
    <t>01 1 01 2А010</t>
  </si>
  <si>
    <t xml:space="preserve">Приобретение оборудования и предметов длительного пользования </t>
  </si>
  <si>
    <t>200</t>
  </si>
  <si>
    <t>Закупка товаров, работ и услуг для обеспечения государственных (муниципальных) нужд</t>
  </si>
  <si>
    <t>01 1 02 00000</t>
  </si>
  <si>
    <r>
      <t xml:space="preserve">Основное мероприятие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Сохранение и формирование кадрового потенциала, повышение его профессионального уровня с учетом современных требований</t>
    </r>
    <r>
      <rPr>
        <sz val="11"/>
        <rFont val="Calibri"/>
        <family val="2"/>
      </rPr>
      <t>»</t>
    </r>
  </si>
  <si>
    <t>01 1 02 2А040</t>
  </si>
  <si>
    <t>01 1 03 00000</t>
  </si>
  <si>
    <t>01 1 03 00110</t>
  </si>
  <si>
    <t>Обеспечение деятельности (оказание услуг, выполнение работ) муниципальных учреждений (организаций)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</si>
  <si>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</si>
  <si>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02 0 00 00000</t>
  </si>
  <si>
    <t>02 1 00 00000</t>
  </si>
  <si>
    <t>02 1 01 00000</t>
  </si>
  <si>
    <t>02 1 01 2Б010</t>
  </si>
  <si>
    <t>02 1 02 00000</t>
  </si>
  <si>
    <t>02 2 00 00000</t>
  </si>
  <si>
    <t>02 2 01 00000</t>
  </si>
  <si>
    <t>02 2 01 2Б060</t>
  </si>
  <si>
    <t>03 0 00 00000</t>
  </si>
  <si>
    <t>03 1 01 00000</t>
  </si>
  <si>
    <t>03 1 01 2В020</t>
  </si>
  <si>
    <t>03 2 00 00000</t>
  </si>
  <si>
    <t>03 2 01 00000</t>
  </si>
  <si>
    <t>04 0 00 00000</t>
  </si>
  <si>
    <t>04 1 00 00000</t>
  </si>
  <si>
    <t>04 1 01 00000</t>
  </si>
  <si>
    <t>04 2 00 00000</t>
  </si>
  <si>
    <t>04 2 01 00000</t>
  </si>
  <si>
    <t>04 2 02 00000</t>
  </si>
  <si>
    <t xml:space="preserve">Обеспечение выполнения функций органами местного самоуправления </t>
  </si>
  <si>
    <t>100</t>
  </si>
  <si>
    <t>Проведение технической инвентаризации объектов недвижимого имущества</t>
  </si>
  <si>
    <t>Проведение работ по формированию и постановке на учет в государственном кадастре недвижимости земельных участков под объектами муниципальной собственности</t>
  </si>
  <si>
    <t>90 0 00 00000</t>
  </si>
  <si>
    <t>Непрограммные мероприятия</t>
  </si>
  <si>
    <t>91 0 00 00000</t>
  </si>
  <si>
    <t xml:space="preserve">Обеспечение деятельности органов местного самоуправления </t>
  </si>
  <si>
    <t>91 0 00 00010</t>
  </si>
  <si>
    <t>91 0 00 00020</t>
  </si>
  <si>
    <t>91 0 00 00030</t>
  </si>
  <si>
    <t>91 0 00 00040</t>
  </si>
  <si>
    <t>92 0 00 00000</t>
  </si>
  <si>
    <t xml:space="preserve">Мероприятия, осуществляемые в рамках непрограммных направлений расходов </t>
  </si>
  <si>
    <t>92 0 00 2Я010</t>
  </si>
  <si>
    <t>92 0 00 2Я020</t>
  </si>
  <si>
    <t>92 0 00 70010</t>
  </si>
  <si>
    <t>Ремонт автомобильных дорог и искусственных сооружений на них</t>
  </si>
  <si>
    <t>Комплектование библиотечного фонда</t>
  </si>
  <si>
    <t>01 1 01 2А030</t>
  </si>
  <si>
    <r>
      <t xml:space="preserve">Основное мероприятие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Обеспечение муниципальной услуги по организации культурно-досугового обслуживания населения"</t>
    </r>
  </si>
  <si>
    <t>01 1 04 00000</t>
  </si>
  <si>
    <t>01 1 04 00110</t>
  </si>
  <si>
    <t>Основное мероприятие "Обеспечение муниципальной услуги по организации библиотечного обслуживания населения"</t>
  </si>
  <si>
    <t>Муниципальная программа «Развитие транспортного комплекса, дорожного хозяйства и благоустройство Поедугинского сельского поселения»</t>
  </si>
  <si>
    <t>Подпрограмма «Обеспечение сохранности автомобильных дорог»</t>
  </si>
  <si>
    <r>
      <t>Основное мероприятие «Содержание автомобильных дорог и искусственных сооружений на них</t>
    </r>
    <r>
      <rPr>
        <sz val="11"/>
        <rFont val="Calibri"/>
        <family val="2"/>
      </rPr>
      <t>»</t>
    </r>
  </si>
  <si>
    <r>
      <t xml:space="preserve">Основное мероприятие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Ремонт автомобильных дорог и искусственных сооружений на них</t>
    </r>
    <r>
      <rPr>
        <sz val="11"/>
        <rFont val="Calibri"/>
        <family val="2"/>
      </rPr>
      <t>»</t>
    </r>
  </si>
  <si>
    <t>02 1 02 2Б030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</si>
  <si>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Благоустройство территории</t>
    </r>
    <r>
      <rPr>
        <sz val="11"/>
        <rFont val="Calibri"/>
        <family val="2"/>
      </rPr>
      <t>»</t>
    </r>
  </si>
  <si>
    <r>
      <t>Основное мероприятие «Озеленение</t>
    </r>
    <r>
      <rPr>
        <sz val="11"/>
        <rFont val="Calibri"/>
        <family val="2"/>
      </rPr>
      <t>»</t>
    </r>
  </si>
  <si>
    <t>Озеленение территории поселения</t>
  </si>
  <si>
    <t>Основное мероприятие «Ликвидация несанкционированных свалок и организация сбора и вывоза ТБО и мусора»</t>
  </si>
  <si>
    <t>02 2 03 00000</t>
  </si>
  <si>
    <t>02 2 03 2Б080</t>
  </si>
  <si>
    <t>Ликвидация несанкционированных свалок и организация сбора и вывоза ТБО и мусора на территории поселения</t>
  </si>
  <si>
    <t>Основное мероприятие «Организация и содержание мест захоронения»</t>
  </si>
  <si>
    <t>02 2 04 00000</t>
  </si>
  <si>
    <t>Организация и содержание мест захоронения на территории поселения</t>
  </si>
  <si>
    <t>Основное мероприятие «Устройство, восстановление парков, скверов, памятников»</t>
  </si>
  <si>
    <t>02 2 05 00000</t>
  </si>
  <si>
    <t>02 2 04 2Б090</t>
  </si>
  <si>
    <t>02 2 05 2Б100</t>
  </si>
  <si>
    <t>Устройство, восстановление парков, скверов, памятников на территории поселения</t>
  </si>
  <si>
    <r>
      <t xml:space="preserve">Муниципальная 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Управление ресурсами Поедугинского сельского поселения</t>
    </r>
    <r>
      <rPr>
        <sz val="11"/>
        <rFont val="Calibri"/>
        <family val="2"/>
      </rPr>
      <t>»</t>
    </r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</si>
  <si>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Управление имуществом Поедугинского сельского поселения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</t>
    </r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</si>
  <si>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Управление земельными ресурсами Поедугинского сельского поселения</t>
    </r>
    <r>
      <rPr>
        <sz val="11"/>
        <rFont val="Calibri"/>
        <family val="2"/>
      </rPr>
      <t>»</t>
    </r>
  </si>
  <si>
    <r>
      <t xml:space="preserve">Муниципальная 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Обеспечение безопасности населения и территории Поедугинского сельского поселения</t>
    </r>
    <r>
      <rPr>
        <sz val="11"/>
        <rFont val="Calibri"/>
        <family val="2"/>
      </rPr>
      <t>»</t>
    </r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</si>
  <si>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Профилактика терроризма и экстремизма</t>
    </r>
    <r>
      <rPr>
        <sz val="11"/>
        <rFont val="Calibri"/>
        <family val="2"/>
      </rPr>
      <t>»</t>
    </r>
  </si>
  <si>
    <r>
      <t>Основное мероприятие «Профилактика терроризма и экстремизма</t>
    </r>
    <r>
      <rPr>
        <sz val="11"/>
        <color indexed="8"/>
        <rFont val="Calibri"/>
        <family val="2"/>
      </rPr>
      <t>»</t>
    </r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</si>
  <si>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Мероприятия по гражданской обороне, защите населения и территорий от чрезвычайных ситуаций природного и техногенного характера. Обеспечение первичных мер пожарной безопасности в границах населенных пунктов поселения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</t>
    </r>
  </si>
  <si>
    <r>
      <t>Основное мероприятие «Мероприятия по гражданской обороне, защите населения и территорий от чрезвычайных ситуаций природного и техногенного характера</t>
    </r>
    <r>
      <rPr>
        <sz val="11"/>
        <rFont val="Calibri"/>
        <family val="2"/>
      </rPr>
      <t>»</t>
    </r>
  </si>
  <si>
    <t>Предупреждение и ликвидация чрезвычайных ситуаций на территории Поедугинского сельского поселения</t>
  </si>
  <si>
    <r>
      <t xml:space="preserve">Основное мероприятие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Обеспечение первичных мер пожарной безопасности в границах населенных пунктов поселения</t>
    </r>
    <r>
      <rPr>
        <sz val="11"/>
        <rFont val="Calibri"/>
        <family val="2"/>
      </rPr>
      <t>»</t>
    </r>
  </si>
  <si>
    <t>Резервные фонды местных администраций</t>
  </si>
  <si>
    <t>800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</si>
  <si>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</si>
  <si>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92 0 00 2Я030</t>
  </si>
  <si>
    <t xml:space="preserve">ИТОГО </t>
  </si>
  <si>
    <t>`0409</t>
  </si>
  <si>
    <t>`0400</t>
  </si>
  <si>
    <t>`0113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</si>
  <si>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</si>
  <si>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92 0 00 2Я050</t>
  </si>
  <si>
    <t>0800</t>
  </si>
  <si>
    <t>0801</t>
  </si>
  <si>
    <t>Обучение работников культуры по программе профессиональной переподготовки или повышение квалификации</t>
  </si>
  <si>
    <r>
      <t>Основное мероприятие «Эффективный учет и управление муниципальным имуществом</t>
    </r>
    <r>
      <rPr>
        <sz val="11"/>
        <rFont val="Calibri"/>
        <family val="2"/>
      </rPr>
      <t>»</t>
    </r>
  </si>
  <si>
    <r>
      <t>Основное мероприятие «Эффективное управление и распоряжение земельными ресурсами</t>
    </r>
    <r>
      <rPr>
        <sz val="11"/>
        <rFont val="Calibri"/>
        <family val="2"/>
      </rPr>
      <t>»</t>
    </r>
  </si>
  <si>
    <t>Глава  муниципального образования</t>
  </si>
  <si>
    <t>Проведение спортивных мероприятий</t>
  </si>
  <si>
    <t>03 2 01 2В080</t>
  </si>
  <si>
    <t xml:space="preserve">Депутаты представительного органа муниципального образования </t>
  </si>
  <si>
    <t>04 2 01 2Г020</t>
  </si>
  <si>
    <t>04 2 02 2Г030</t>
  </si>
  <si>
    <t>Обеспечение первичных мер пожарной безопасности на территории Поедугинского сельского поселения</t>
  </si>
  <si>
    <t>03 1 01 2В070</t>
  </si>
  <si>
    <t>Осуществление мероприятий в сфере коммунального хозяйства</t>
  </si>
  <si>
    <t>0502</t>
  </si>
  <si>
    <t>Коммунальное хозяйство</t>
  </si>
  <si>
    <t>Прочие мероприятия в области коммунального хозяйства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</si>
  <si>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</si>
  <si>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Муниципальная программа «Развитие сферы культуры  Поедугинского сельского поселения»</t>
  </si>
  <si>
    <t>04 1 01 2Г050</t>
  </si>
  <si>
    <t>Мероприятия по профилактике терроризма и экстремизма на территории поселения</t>
  </si>
  <si>
    <t>04 2 01 2Г060</t>
  </si>
  <si>
    <t>Подготовка населения в области гражданской обороны и защиты от чрезвычайных ситуаций природного и техногенного характера на территории поселения</t>
  </si>
  <si>
    <t>91 0 00 2П040</t>
  </si>
  <si>
    <t>91 0 00 2У100</t>
  </si>
  <si>
    <t>92 0 00 2С180</t>
  </si>
  <si>
    <t>92 0 00 2У090</t>
  </si>
  <si>
    <t>Осуществление полномочий по кассовому обслуживанию бюджета поселения</t>
  </si>
  <si>
    <t>Осуществление функций по контролю за исполнением бюджета</t>
  </si>
  <si>
    <t>91 0 00 00050</t>
  </si>
  <si>
    <t>500</t>
  </si>
  <si>
    <t>Межбюджетные трансферты</t>
  </si>
  <si>
    <t>91 0 00 00060</t>
  </si>
  <si>
    <t>Другие вопросы в области жилищно-коммунального хозяйства</t>
  </si>
  <si>
    <t>0505</t>
  </si>
  <si>
    <t>02 3 01 00110</t>
  </si>
  <si>
    <t>02 3 01 00000</t>
  </si>
  <si>
    <t xml:space="preserve"> Подпрограмма "Обеспечение реализации муниципальной программы"</t>
  </si>
  <si>
    <t>Основное мероприятие "Обеспечение реализации муниципальной программы"</t>
  </si>
  <si>
    <t>01 1 012А020</t>
  </si>
  <si>
    <t>Приведение в нормативное состояние учреждений культуры</t>
  </si>
  <si>
    <t>Приложение № 1</t>
  </si>
  <si>
    <t>02 3 00 00000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</si>
  <si>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2019 год, тыс.рублей</t>
  </si>
  <si>
    <t>01 2 00 00000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</si>
  <si>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Искусство</t>
    </r>
    <r>
      <rPr>
        <sz val="11"/>
        <rFont val="Calibri"/>
        <family val="2"/>
      </rPr>
      <t>»</t>
    </r>
  </si>
  <si>
    <t>01 2 01 00000</t>
  </si>
  <si>
    <r>
      <t>Основное мероприятие «Организация  мероприятий различного уровня, способствующих формированию культурных ценностей населения</t>
    </r>
    <r>
      <rPr>
        <sz val="11"/>
        <rFont val="Calibri"/>
        <family val="2"/>
      </rPr>
      <t>»</t>
    </r>
  </si>
  <si>
    <t>01 2 01 2А050</t>
  </si>
  <si>
    <t>Организация и проведение праздников, конкурсов, мероприятий, фестивалей различного уровня на территории Поедугинского сельского поселения</t>
  </si>
  <si>
    <t>01 2 02 00000</t>
  </si>
  <si>
    <r>
      <t>Основное мероприятие «Поддержка и развитие творческих коллективов и объединений учреждений культуры</t>
    </r>
    <r>
      <rPr>
        <sz val="11"/>
        <rFont val="Calibri"/>
        <family val="2"/>
      </rPr>
      <t>»</t>
    </r>
  </si>
  <si>
    <t>01 2 02 2А060</t>
  </si>
  <si>
    <t xml:space="preserve">Участие творческих коллективов, объединений, солистов в  конкурсах и фестивалях различного уровня </t>
  </si>
  <si>
    <t>91 0 00 00070</t>
  </si>
  <si>
    <t>Ведомственная структура расходов бюджета Поедугинского сельского поселения на                    2019 год, тыс.рублей</t>
  </si>
  <si>
    <t>0104</t>
  </si>
  <si>
    <t>Осуществление функций по ведению бюджетного учета и формированию бюджетной отчетности</t>
  </si>
  <si>
    <t>91 0 00 51180</t>
  </si>
  <si>
    <t>Осуществление первичного воинского учета на территориях,  где отсутствуют военные комиссариаты</t>
  </si>
  <si>
    <t>`0200</t>
  </si>
  <si>
    <t>Национальная оборона</t>
  </si>
  <si>
    <t>`0203</t>
  </si>
  <si>
    <t>Мобилизационная и вневойсковая подготовка</t>
  </si>
  <si>
    <t>02 1 02 ST040</t>
  </si>
  <si>
    <t>Проектирование,строительство (реконструкция),капитальный ремонт и ремонт автомобильных дорог общего пользования местного значения,находящихся на территории Пермского края</t>
  </si>
  <si>
    <t>0405</t>
  </si>
  <si>
    <t>Сельское хозяйство и рыболовство</t>
  </si>
  <si>
    <t>0501</t>
  </si>
  <si>
    <t>Жилищное хозяйство</t>
  </si>
  <si>
    <t>03 1 01 2В130</t>
  </si>
  <si>
    <t>Осуществление мероприятий в сфере жилищного хозяйства</t>
  </si>
  <si>
    <t>Администрация Суксунского муниципального района</t>
  </si>
  <si>
    <t xml:space="preserve">Финансовое управление Администрации Суксунского муниципального района </t>
  </si>
  <si>
    <t>91 0 00 00080</t>
  </si>
  <si>
    <t xml:space="preserve">Осуществление исполнительно-распорядительных
полномочий по решению вопросов местного значения
</t>
  </si>
  <si>
    <t xml:space="preserve">Осуществление исполнительно-распорядительных полномочий по решению вопросов местного значения
</t>
  </si>
  <si>
    <t>02 2 06 2Б110</t>
  </si>
  <si>
    <t>Содержание и ремонт подвесных мостов на территории поселения</t>
  </si>
  <si>
    <t>03 1 01 2В050</t>
  </si>
  <si>
    <t>Проведение независимой оценки рыночной стоимости объектов муниципальной собственности</t>
  </si>
  <si>
    <t xml:space="preserve">Приложение № 2  </t>
  </si>
  <si>
    <t xml:space="preserve">                               к Решению Думы Суксунского              городского округа от __.__.2019 № __</t>
  </si>
  <si>
    <t xml:space="preserve">                               к Решению Думы Суксунского                               городского округа от __.__.2019 № __</t>
  </si>
  <si>
    <t>»</t>
  </si>
  <si>
    <t xml:space="preserve">                                                                      «Приложение № 5                                                        к Решению Совета депутатов   Поедугинского сельского поселения от 24.12.2018 № 19</t>
  </si>
  <si>
    <t xml:space="preserve">                                                                                         «Приложение № 3                                                                        к Решению Совета депутатов                                                 Поедугинского сельского поселения от 24.12.2018 № 19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</si>
</sst>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000"/>
    <numFmt numFmtId="189" formatCode="#,##0.0"/>
    <numFmt numFmtId="190" formatCode="#,##0.000"/>
  </numFmts>
  <fonts count="71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name val="Arial Cyr"/>
      <family val="0"/>
    </font>
    <font>
      <sz val="9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b/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</borders>
  <cellStyleXfs count="2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7" fillId="14" borderId="0" applyNumberFormat="0" applyBorder="0" applyAlignment="0" applyProtection="0"/>
    <xf numFmtId="0" fontId="17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18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36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9" fillId="36" borderId="0" applyNumberFormat="0" applyBorder="0" applyAlignment="0" applyProtection="0"/>
    <xf numFmtId="0" fontId="20" fillId="50" borderId="1" applyNumberFormat="0" applyAlignment="0" applyProtection="0"/>
    <xf numFmtId="0" fontId="21" fillId="37" borderId="2" applyNumberFormat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5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48" borderId="1" applyNumberFormat="0" applyAlignment="0" applyProtection="0"/>
    <xf numFmtId="0" fontId="29" fillId="0" borderId="6" applyNumberFormat="0" applyFill="0" applyAlignment="0" applyProtection="0"/>
    <xf numFmtId="0" fontId="30" fillId="48" borderId="0" applyNumberFormat="0" applyBorder="0" applyAlignment="0" applyProtection="0"/>
    <xf numFmtId="0" fontId="31" fillId="0" borderId="0">
      <alignment/>
      <protection/>
    </xf>
    <xf numFmtId="0" fontId="0" fillId="47" borderId="7" applyNumberFormat="0" applyFont="0" applyAlignment="0" applyProtection="0"/>
    <xf numFmtId="0" fontId="32" fillId="50" borderId="8" applyNumberFormat="0" applyAlignment="0" applyProtection="0"/>
    <xf numFmtId="4" fontId="33" fillId="55" borderId="9" applyNumberFormat="0" applyProtection="0">
      <alignment vertical="center"/>
    </xf>
    <xf numFmtId="4" fontId="34" fillId="55" borderId="9" applyNumberFormat="0" applyProtection="0">
      <alignment vertical="center"/>
    </xf>
    <xf numFmtId="4" fontId="33" fillId="55" borderId="9" applyNumberFormat="0" applyProtection="0">
      <alignment horizontal="left" vertical="center" indent="1"/>
    </xf>
    <xf numFmtId="0" fontId="33" fillId="55" borderId="9" applyNumberFormat="0" applyProtection="0">
      <alignment horizontal="left" vertical="top" indent="1"/>
    </xf>
    <xf numFmtId="4" fontId="33" fillId="2" borderId="0" applyNumberFormat="0" applyProtection="0">
      <alignment horizontal="left" vertical="center" indent="1"/>
    </xf>
    <xf numFmtId="4" fontId="16" fillId="7" borderId="9" applyNumberFormat="0" applyProtection="0">
      <alignment horizontal="right" vertical="center"/>
    </xf>
    <xf numFmtId="4" fontId="16" fillId="3" borderId="9" applyNumberFormat="0" applyProtection="0">
      <alignment horizontal="right" vertical="center"/>
    </xf>
    <xf numFmtId="4" fontId="16" fillId="56" borderId="9" applyNumberFormat="0" applyProtection="0">
      <alignment horizontal="right" vertical="center"/>
    </xf>
    <xf numFmtId="4" fontId="16" fillId="57" borderId="9" applyNumberFormat="0" applyProtection="0">
      <alignment horizontal="right" vertical="center"/>
    </xf>
    <xf numFmtId="4" fontId="16" fillId="58" borderId="9" applyNumberFormat="0" applyProtection="0">
      <alignment horizontal="right" vertical="center"/>
    </xf>
    <xf numFmtId="4" fontId="16" fillId="59" borderId="9" applyNumberFormat="0" applyProtection="0">
      <alignment horizontal="right" vertical="center"/>
    </xf>
    <xf numFmtId="4" fontId="16" fillId="15" borderId="9" applyNumberFormat="0" applyProtection="0">
      <alignment horizontal="right" vertical="center"/>
    </xf>
    <xf numFmtId="4" fontId="16" fillId="60" borderId="9" applyNumberFormat="0" applyProtection="0">
      <alignment horizontal="right" vertical="center"/>
    </xf>
    <xf numFmtId="4" fontId="16" fillId="61" borderId="9" applyNumberFormat="0" applyProtection="0">
      <alignment horizontal="right" vertical="center"/>
    </xf>
    <xf numFmtId="4" fontId="33" fillId="62" borderId="10" applyNumberFormat="0" applyProtection="0">
      <alignment horizontal="left" vertical="center" indent="1"/>
    </xf>
    <xf numFmtId="4" fontId="16" fillId="63" borderId="0" applyNumberFormat="0" applyProtection="0">
      <alignment horizontal="left" vertical="center" indent="1"/>
    </xf>
    <xf numFmtId="4" fontId="35" fillId="14" borderId="0" applyNumberFormat="0" applyProtection="0">
      <alignment horizontal="left" vertical="center" indent="1"/>
    </xf>
    <xf numFmtId="4" fontId="16" fillId="2" borderId="9" applyNumberFormat="0" applyProtection="0">
      <alignment horizontal="right" vertical="center"/>
    </xf>
    <xf numFmtId="4" fontId="16" fillId="63" borderId="0" applyNumberFormat="0" applyProtection="0">
      <alignment horizontal="left" vertical="center" indent="1"/>
    </xf>
    <xf numFmtId="4" fontId="16" fillId="2" borderId="0" applyNumberFormat="0" applyProtection="0">
      <alignment horizontal="left" vertical="center" indent="1"/>
    </xf>
    <xf numFmtId="0" fontId="0" fillId="14" borderId="9" applyNumberFormat="0" applyProtection="0">
      <alignment horizontal="left" vertical="center" indent="1"/>
    </xf>
    <xf numFmtId="0" fontId="5" fillId="16" borderId="11" applyNumberFormat="0" applyProtection="0">
      <alignment horizontal="left" vertical="center" indent="1"/>
    </xf>
    <xf numFmtId="0" fontId="0" fillId="14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5" fillId="64" borderId="11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5" fillId="6" borderId="11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63" borderId="9" applyNumberFormat="0" applyProtection="0">
      <alignment horizontal="left" vertical="center" indent="1"/>
    </xf>
    <xf numFmtId="0" fontId="0" fillId="63" borderId="9" applyNumberFormat="0" applyProtection="0">
      <alignment horizontal="left" vertical="top" indent="1"/>
    </xf>
    <xf numFmtId="0" fontId="0" fillId="5" borderId="12" applyNumberFormat="0">
      <alignment/>
      <protection locked="0"/>
    </xf>
    <xf numFmtId="0" fontId="36" fillId="14" borderId="13" applyBorder="0">
      <alignment/>
      <protection/>
    </xf>
    <xf numFmtId="4" fontId="16" fillId="4" borderId="9" applyNumberFormat="0" applyProtection="0">
      <alignment vertical="center"/>
    </xf>
    <xf numFmtId="4" fontId="37" fillId="4" borderId="9" applyNumberFormat="0" applyProtection="0">
      <alignment vertical="center"/>
    </xf>
    <xf numFmtId="4" fontId="16" fillId="4" borderId="9" applyNumberFormat="0" applyProtection="0">
      <alignment horizontal="left" vertical="center" indent="1"/>
    </xf>
    <xf numFmtId="0" fontId="16" fillId="4" borderId="9" applyNumberFormat="0" applyProtection="0">
      <alignment horizontal="left" vertical="top" indent="1"/>
    </xf>
    <xf numFmtId="4" fontId="16" fillId="63" borderId="9" applyNumberFormat="0" applyProtection="0">
      <alignment horizontal="right" vertical="center"/>
    </xf>
    <xf numFmtId="4" fontId="5" fillId="0" borderId="11" applyNumberFormat="0" applyProtection="0">
      <alignment horizontal="right" vertical="center"/>
    </xf>
    <xf numFmtId="4" fontId="37" fillId="63" borderId="9" applyNumberFormat="0" applyProtection="0">
      <alignment horizontal="right" vertical="center"/>
    </xf>
    <xf numFmtId="4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top" indent="1"/>
    </xf>
    <xf numFmtId="4" fontId="38" fillId="65" borderId="0" applyNumberFormat="0" applyProtection="0">
      <alignment horizontal="left" vertical="center" indent="1"/>
    </xf>
    <xf numFmtId="0" fontId="5" fillId="66" borderId="12">
      <alignment/>
      <protection/>
    </xf>
    <xf numFmtId="4" fontId="39" fillId="63" borderId="9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54" fillId="67" borderId="0" applyNumberFormat="0" applyBorder="0" applyAlignment="0" applyProtection="0"/>
    <xf numFmtId="0" fontId="54" fillId="68" borderId="0" applyNumberFormat="0" applyBorder="0" applyAlignment="0" applyProtection="0"/>
    <xf numFmtId="0" fontId="54" fillId="69" borderId="0" applyNumberFormat="0" applyBorder="0" applyAlignment="0" applyProtection="0"/>
    <xf numFmtId="0" fontId="54" fillId="70" borderId="0" applyNumberFormat="0" applyBorder="0" applyAlignment="0" applyProtection="0"/>
    <xf numFmtId="0" fontId="54" fillId="71" borderId="0" applyNumberFormat="0" applyBorder="0" applyAlignment="0" applyProtection="0"/>
    <xf numFmtId="0" fontId="54" fillId="72" borderId="0" applyNumberFormat="0" applyBorder="0" applyAlignment="0" applyProtection="0"/>
    <xf numFmtId="0" fontId="55" fillId="73" borderId="15" applyNumberFormat="0" applyAlignment="0" applyProtection="0"/>
    <xf numFmtId="0" fontId="56" fillId="74" borderId="16" applyNumberFormat="0" applyAlignment="0" applyProtection="0"/>
    <xf numFmtId="0" fontId="57" fillId="74" borderId="15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60" fillId="0" borderId="1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62" fillId="75" borderId="21" applyNumberFormat="0" applyAlignment="0" applyProtection="0"/>
    <xf numFmtId="0" fontId="63" fillId="0" borderId="0" applyNumberFormat="0" applyFill="0" applyBorder="0" applyAlignment="0" applyProtection="0"/>
    <xf numFmtId="0" fontId="64" fillId="7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5" fillId="77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" fillId="77" borderId="0">
      <alignment/>
      <protection/>
    </xf>
    <xf numFmtId="0" fontId="4" fillId="0" borderId="0" applyNumberFormat="0" applyFill="0" applyBorder="0" applyAlignment="0" applyProtection="0"/>
    <xf numFmtId="0" fontId="65" fillId="78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23" applyNumberFormat="0" applyFill="0" applyAlignment="0" applyProtection="0"/>
    <xf numFmtId="0" fontId="42" fillId="0" borderId="0">
      <alignment/>
      <protection/>
    </xf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9" fillId="80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196" applyNumberFormat="1" applyFont="1" applyFill="1" applyBorder="1" applyAlignment="1">
      <alignment horizontal="justify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196" applyNumberFormat="1" applyFont="1" applyFill="1" applyBorder="1" applyAlignment="1">
      <alignment horizontal="center" vertical="center" wrapText="1"/>
      <protection/>
    </xf>
    <xf numFmtId="49" fontId="2" fillId="0" borderId="12" xfId="167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justify" vertical="top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justify" wrapText="1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justify" vertical="top" wrapText="1" shrinkToFit="1"/>
    </xf>
    <xf numFmtId="49" fontId="2" fillId="0" borderId="12" xfId="0" applyNumberFormat="1" applyFont="1" applyFill="1" applyBorder="1" applyAlignment="1">
      <alignment horizontal="justify" vertical="center"/>
    </xf>
    <xf numFmtId="4" fontId="2" fillId="0" borderId="12" xfId="0" applyNumberFormat="1" applyFont="1" applyFill="1" applyBorder="1" applyAlignment="1">
      <alignment horizontal="center"/>
    </xf>
    <xf numFmtId="49" fontId="2" fillId="0" borderId="12" xfId="196" applyNumberFormat="1" applyFont="1" applyFill="1" applyBorder="1" applyAlignment="1">
      <alignment horizontal="center" vertical="center"/>
      <protection/>
    </xf>
    <xf numFmtId="0" fontId="2" fillId="0" borderId="12" xfId="196" applyNumberFormat="1" applyFont="1" applyFill="1" applyBorder="1" applyAlignment="1">
      <alignment horizontal="justify" vertical="center"/>
      <protection/>
    </xf>
    <xf numFmtId="0" fontId="2" fillId="0" borderId="12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center"/>
    </xf>
    <xf numFmtId="49" fontId="2" fillId="0" borderId="24" xfId="0" applyNumberFormat="1" applyFont="1" applyFill="1" applyBorder="1" applyAlignment="1">
      <alignment horizontal="justify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12" xfId="196" applyNumberFormat="1" applyFont="1" applyFill="1" applyBorder="1" applyAlignment="1">
      <alignment horizontal="left" vertical="center" wrapText="1"/>
      <protection/>
    </xf>
    <xf numFmtId="0" fontId="9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justify" vertical="top" wrapText="1"/>
    </xf>
    <xf numFmtId="0" fontId="10" fillId="0" borderId="24" xfId="0" applyFont="1" applyFill="1" applyBorder="1" applyAlignment="1">
      <alignment horizontal="justify" vertical="top" wrapText="1"/>
    </xf>
    <xf numFmtId="0" fontId="2" fillId="0" borderId="24" xfId="0" applyNumberFormat="1" applyFont="1" applyFill="1" applyBorder="1" applyAlignment="1">
      <alignment horizontal="justify" vertical="center" wrapText="1"/>
    </xf>
    <xf numFmtId="0" fontId="70" fillId="0" borderId="12" xfId="0" applyFont="1" applyBorder="1" applyAlignment="1">
      <alignment horizontal="justify" wrapText="1"/>
    </xf>
    <xf numFmtId="0" fontId="70" fillId="0" borderId="12" xfId="0" applyFont="1" applyBorder="1" applyAlignment="1">
      <alignment horizontal="justify" vertical="center" wrapText="1"/>
    </xf>
    <xf numFmtId="0" fontId="2" fillId="0" borderId="24" xfId="0" applyNumberFormat="1" applyFont="1" applyFill="1" applyBorder="1" applyAlignment="1">
      <alignment horizontal="justify" vertical="top" wrapText="1" shrinkToFit="1"/>
    </xf>
    <xf numFmtId="18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justify" vertical="center" wrapText="1"/>
    </xf>
    <xf numFmtId="2" fontId="2" fillId="0" borderId="12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justify" vertical="center"/>
    </xf>
    <xf numFmtId="0" fontId="2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justify" wrapText="1"/>
    </xf>
    <xf numFmtId="4" fontId="9" fillId="0" borderId="12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center"/>
    </xf>
    <xf numFmtId="49" fontId="2" fillId="0" borderId="24" xfId="0" applyNumberFormat="1" applyFont="1" applyFill="1" applyBorder="1" applyAlignment="1">
      <alignment horizontal="center" vertical="top"/>
    </xf>
    <xf numFmtId="0" fontId="2" fillId="0" borderId="12" xfId="167" applyFont="1" applyFill="1" applyBorder="1" applyAlignment="1">
      <alignment horizontal="center" vertical="center" wrapText="1"/>
      <protection/>
    </xf>
    <xf numFmtId="49" fontId="2" fillId="0" borderId="12" xfId="167" applyNumberFormat="1" applyFont="1" applyFill="1" applyBorder="1" applyAlignment="1">
      <alignment horizontal="center" vertical="center"/>
      <protection/>
    </xf>
    <xf numFmtId="4" fontId="2" fillId="0" borderId="12" xfId="167" applyNumberFormat="1" applyFont="1" applyFill="1" applyBorder="1" applyAlignment="1">
      <alignment horizontal="center"/>
      <protection/>
    </xf>
    <xf numFmtId="49" fontId="2" fillId="0" borderId="12" xfId="167" applyNumberFormat="1" applyFont="1" applyFill="1" applyBorder="1" applyAlignment="1">
      <alignment horizontal="center" vertical="top"/>
      <protection/>
    </xf>
    <xf numFmtId="4" fontId="2" fillId="0" borderId="12" xfId="167" applyNumberFormat="1" applyFont="1" applyFill="1" applyBorder="1" applyAlignment="1">
      <alignment horizontal="center"/>
      <protection/>
    </xf>
    <xf numFmtId="0" fontId="2" fillId="0" borderId="12" xfId="167" applyFont="1" applyFill="1" applyBorder="1" applyAlignment="1">
      <alignment horizontal="center" vertical="top" wrapText="1"/>
      <protection/>
    </xf>
    <xf numFmtId="49" fontId="2" fillId="0" borderId="24" xfId="167" applyNumberFormat="1" applyFont="1" applyFill="1" applyBorder="1" applyAlignment="1">
      <alignment horizontal="center" vertical="center"/>
      <protection/>
    </xf>
    <xf numFmtId="0" fontId="2" fillId="0" borderId="12" xfId="167" applyFont="1" applyFill="1" applyBorder="1" applyAlignment="1">
      <alignment horizontal="center" vertical="top" wrapText="1"/>
      <protection/>
    </xf>
    <xf numFmtId="0" fontId="9" fillId="0" borderId="12" xfId="167" applyFont="1" applyFill="1" applyBorder="1" applyAlignment="1">
      <alignment horizontal="center" vertical="top" wrapText="1"/>
      <protection/>
    </xf>
    <xf numFmtId="0" fontId="9" fillId="0" borderId="12" xfId="167" applyFont="1" applyFill="1" applyBorder="1" applyAlignment="1">
      <alignment horizontal="center" vertical="top" wrapText="1"/>
      <protection/>
    </xf>
    <xf numFmtId="0" fontId="2" fillId="0" borderId="12" xfId="167" applyFont="1" applyFill="1" applyBorder="1" applyAlignment="1">
      <alignment horizontal="center" vertical="center" wrapText="1"/>
      <protection/>
    </xf>
    <xf numFmtId="49" fontId="2" fillId="0" borderId="12" xfId="167" applyNumberFormat="1" applyFont="1" applyFill="1" applyBorder="1" applyAlignment="1">
      <alignment horizontal="center" vertical="top" wrapText="1"/>
      <protection/>
    </xf>
    <xf numFmtId="49" fontId="8" fillId="0" borderId="12" xfId="167" applyNumberFormat="1" applyFont="1" applyFill="1" applyBorder="1" applyAlignment="1">
      <alignment horizontal="justify" vertical="center" wrapText="1"/>
      <protection/>
    </xf>
    <xf numFmtId="4" fontId="9" fillId="0" borderId="12" xfId="167" applyNumberFormat="1" applyFont="1" applyFill="1" applyBorder="1" applyAlignment="1">
      <alignment horizontal="center"/>
      <protection/>
    </xf>
    <xf numFmtId="4" fontId="12" fillId="0" borderId="0" xfId="167" applyNumberFormat="1" applyFont="1" applyFill="1">
      <alignment/>
      <protection/>
    </xf>
    <xf numFmtId="4" fontId="12" fillId="0" borderId="0" xfId="167" applyNumberFormat="1" applyFont="1" applyFill="1" applyAlignment="1">
      <alignment horizontal="center"/>
      <protection/>
    </xf>
    <xf numFmtId="0" fontId="12" fillId="0" borderId="0" xfId="167" applyFont="1" applyFill="1">
      <alignment/>
      <protection/>
    </xf>
    <xf numFmtId="0" fontId="6" fillId="0" borderId="0" xfId="167">
      <alignment/>
      <protection/>
    </xf>
    <xf numFmtId="0" fontId="6" fillId="0" borderId="0" xfId="167" applyAlignment="1">
      <alignment horizontal="center"/>
      <protection/>
    </xf>
    <xf numFmtId="0" fontId="15" fillId="0" borderId="0" xfId="167" applyFont="1">
      <alignment/>
      <protection/>
    </xf>
    <xf numFmtId="0" fontId="6" fillId="0" borderId="12" xfId="167" applyFill="1" applyBorder="1" applyAlignment="1">
      <alignment horizontal="center" vertical="center"/>
      <protection/>
    </xf>
    <xf numFmtId="0" fontId="6" fillId="0" borderId="12" xfId="167" applyFill="1" applyBorder="1" applyAlignment="1">
      <alignment horizontal="center"/>
      <protection/>
    </xf>
    <xf numFmtId="0" fontId="6" fillId="0" borderId="12" xfId="167" applyFill="1" applyBorder="1">
      <alignment/>
      <protection/>
    </xf>
    <xf numFmtId="0" fontId="7" fillId="0" borderId="12" xfId="167" applyFont="1" applyFill="1" applyBorder="1">
      <alignment/>
      <protection/>
    </xf>
    <xf numFmtId="0" fontId="9" fillId="0" borderId="12" xfId="167" applyFont="1" applyFill="1" applyBorder="1" applyAlignment="1">
      <alignment horizontal="center" vertical="center" wrapText="1"/>
      <protection/>
    </xf>
    <xf numFmtId="0" fontId="7" fillId="0" borderId="12" xfId="167" applyFont="1" applyFill="1" applyBorder="1" applyAlignment="1">
      <alignment horizontal="center" vertical="center"/>
      <protection/>
    </xf>
    <xf numFmtId="0" fontId="7" fillId="0" borderId="12" xfId="167" applyFont="1" applyFill="1" applyBorder="1" applyAlignment="1">
      <alignment horizontal="center"/>
      <protection/>
    </xf>
    <xf numFmtId="189" fontId="6" fillId="0" borderId="0" xfId="167" applyNumberFormat="1">
      <alignment/>
      <protection/>
    </xf>
    <xf numFmtId="0" fontId="43" fillId="0" borderId="12" xfId="167" applyFont="1" applyFill="1" applyBorder="1">
      <alignment/>
      <protection/>
    </xf>
    <xf numFmtId="0" fontId="7" fillId="0" borderId="12" xfId="167" applyFont="1" applyFill="1" applyBorder="1" applyAlignment="1">
      <alignment horizontal="center" vertical="center" wrapText="1"/>
      <protection/>
    </xf>
    <xf numFmtId="0" fontId="2" fillId="0" borderId="12" xfId="167" applyFont="1" applyFill="1" applyBorder="1" applyAlignment="1">
      <alignment horizontal="center" vertical="center"/>
      <protection/>
    </xf>
    <xf numFmtId="0" fontId="6" fillId="0" borderId="0" xfId="167" applyAlignment="1">
      <alignment horizontal="right"/>
      <protection/>
    </xf>
    <xf numFmtId="0" fontId="2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2" xfId="167" applyNumberFormat="1" applyFont="1" applyFill="1" applyBorder="1" applyAlignment="1">
      <alignment horizontal="center" vertical="top" wrapText="1"/>
      <protection/>
    </xf>
    <xf numFmtId="0" fontId="2" fillId="0" borderId="12" xfId="0" applyNumberFormat="1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/>
    </xf>
    <xf numFmtId="49" fontId="2" fillId="0" borderId="12" xfId="0" applyNumberFormat="1" applyFont="1" applyFill="1" applyBorder="1" applyAlignment="1">
      <alignment horizontal="justify" vertical="center"/>
    </xf>
    <xf numFmtId="2" fontId="2" fillId="0" borderId="12" xfId="167" applyNumberFormat="1" applyFont="1" applyFill="1" applyBorder="1" applyAlignment="1">
      <alignment horizontal="center"/>
      <protection/>
    </xf>
    <xf numFmtId="49" fontId="2" fillId="0" borderId="12" xfId="176" applyNumberFormat="1" applyFont="1" applyFill="1" applyBorder="1" applyAlignment="1">
      <alignment horizontal="center" vertical="center"/>
      <protection/>
    </xf>
    <xf numFmtId="49" fontId="2" fillId="0" borderId="12" xfId="176" applyNumberFormat="1" applyFont="1" applyFill="1" applyBorder="1" applyAlignment="1">
      <alignment horizontal="center" vertical="top"/>
      <protection/>
    </xf>
    <xf numFmtId="0" fontId="2" fillId="0" borderId="12" xfId="176" applyNumberFormat="1" applyFont="1" applyFill="1" applyBorder="1" applyAlignment="1">
      <alignment horizontal="justify" vertical="top" wrapText="1" shrinkToFit="1"/>
      <protection/>
    </xf>
    <xf numFmtId="4" fontId="2" fillId="0" borderId="12" xfId="176" applyNumberFormat="1" applyFont="1" applyFill="1" applyBorder="1" applyAlignment="1">
      <alignment horizontal="center"/>
      <protection/>
    </xf>
    <xf numFmtId="0" fontId="2" fillId="0" borderId="24" xfId="176" applyFont="1" applyFill="1" applyBorder="1" applyAlignment="1">
      <alignment horizontal="center" vertical="top" wrapText="1"/>
      <protection/>
    </xf>
    <xf numFmtId="0" fontId="2" fillId="0" borderId="12" xfId="176" applyFont="1" applyBorder="1" applyAlignment="1">
      <alignment horizontal="center" vertical="center" wrapText="1"/>
      <protection/>
    </xf>
    <xf numFmtId="0" fontId="2" fillId="0" borderId="12" xfId="176" applyFont="1" applyFill="1" applyBorder="1" applyAlignment="1">
      <alignment horizontal="center" vertical="center" wrapText="1"/>
      <protection/>
    </xf>
    <xf numFmtId="49" fontId="8" fillId="0" borderId="12" xfId="176" applyNumberFormat="1" applyFont="1" applyFill="1" applyBorder="1" applyAlignment="1">
      <alignment horizontal="justify" vertical="center" wrapText="1"/>
      <protection/>
    </xf>
    <xf numFmtId="0" fontId="7" fillId="0" borderId="12" xfId="176" applyFont="1" applyFill="1" applyBorder="1">
      <alignment/>
      <protection/>
    </xf>
    <xf numFmtId="4" fontId="1" fillId="0" borderId="0" xfId="167" applyNumberFormat="1" applyFont="1" applyFill="1" applyBorder="1" applyAlignment="1">
      <alignment horizontal="center"/>
      <protection/>
    </xf>
    <xf numFmtId="0" fontId="2" fillId="0" borderId="12" xfId="176" applyFont="1" applyFill="1" applyBorder="1" applyAlignment="1">
      <alignment horizontal="center" vertical="top" wrapText="1"/>
      <protection/>
    </xf>
    <xf numFmtId="49" fontId="2" fillId="0" borderId="24" xfId="176" applyNumberFormat="1" applyFont="1" applyFill="1" applyBorder="1" applyAlignment="1">
      <alignment horizontal="justify" vertical="center" wrapText="1"/>
      <protection/>
    </xf>
    <xf numFmtId="49" fontId="2" fillId="0" borderId="12" xfId="176" applyNumberFormat="1" applyFont="1" applyFill="1" applyBorder="1" applyAlignment="1">
      <alignment horizontal="center" vertical="center" wrapText="1"/>
      <protection/>
    </xf>
    <xf numFmtId="0" fontId="43" fillId="0" borderId="12" xfId="167" applyFont="1" applyFill="1" applyBorder="1" applyAlignment="1">
      <alignment horizontal="center"/>
      <protection/>
    </xf>
    <xf numFmtId="0" fontId="1" fillId="81" borderId="12" xfId="167" applyFont="1" applyFill="1" applyBorder="1">
      <alignment/>
      <protection/>
    </xf>
    <xf numFmtId="0" fontId="2" fillId="81" borderId="12" xfId="167" applyFont="1" applyFill="1" applyBorder="1" applyAlignment="1">
      <alignment horizontal="center" vertical="top" wrapText="1"/>
      <protection/>
    </xf>
    <xf numFmtId="0" fontId="2" fillId="81" borderId="12" xfId="0" applyFont="1" applyFill="1" applyBorder="1" applyAlignment="1">
      <alignment horizontal="center" vertical="top" wrapText="1"/>
    </xf>
    <xf numFmtId="49" fontId="2" fillId="81" borderId="24" xfId="0" applyNumberFormat="1" applyFont="1" applyFill="1" applyBorder="1" applyAlignment="1">
      <alignment horizontal="center" vertical="top"/>
    </xf>
    <xf numFmtId="0" fontId="1" fillId="0" borderId="12" xfId="167" applyFont="1" applyFill="1" applyBorder="1">
      <alignment/>
      <protection/>
    </xf>
    <xf numFmtId="0" fontId="43" fillId="0" borderId="12" xfId="167" applyFont="1" applyFill="1" applyBorder="1">
      <alignment/>
      <protection/>
    </xf>
    <xf numFmtId="49" fontId="9" fillId="0" borderId="24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 wrapText="1"/>
    </xf>
    <xf numFmtId="0" fontId="7" fillId="0" borderId="0" xfId="0" applyFont="1" applyAlignment="1">
      <alignment/>
    </xf>
    <xf numFmtId="0" fontId="7" fillId="0" borderId="0" xfId="167" applyFont="1">
      <alignment/>
      <protection/>
    </xf>
    <xf numFmtId="0" fontId="9" fillId="0" borderId="12" xfId="0" applyNumberFormat="1" applyFont="1" applyBorder="1" applyAlignment="1">
      <alignment horizontal="justify" vertical="top" wrapText="1" readingOrder="1"/>
    </xf>
    <xf numFmtId="0" fontId="2" fillId="0" borderId="12" xfId="167" applyNumberFormat="1" applyFont="1" applyFill="1" applyBorder="1" applyAlignment="1">
      <alignment horizontal="justify" vertical="top" wrapText="1" readingOrder="1"/>
      <protection/>
    </xf>
    <xf numFmtId="0" fontId="2" fillId="0" borderId="12" xfId="0" applyNumberFormat="1" applyFont="1" applyFill="1" applyBorder="1" applyAlignment="1">
      <alignment horizontal="justify" vertical="top" wrapText="1" readingOrder="1"/>
    </xf>
    <xf numFmtId="0" fontId="2" fillId="0" borderId="12" xfId="167" applyNumberFormat="1" applyFont="1" applyFill="1" applyBorder="1" applyAlignment="1">
      <alignment horizontal="justify" vertical="top" wrapText="1" shrinkToFit="1" readingOrder="1"/>
      <protection/>
    </xf>
    <xf numFmtId="0" fontId="2" fillId="0" borderId="12" xfId="0" applyNumberFormat="1" applyFont="1" applyFill="1" applyBorder="1" applyAlignment="1">
      <alignment horizontal="justify" vertical="top" wrapText="1" readingOrder="1"/>
    </xf>
    <xf numFmtId="0" fontId="2" fillId="0" borderId="12" xfId="167" applyNumberFormat="1" applyFont="1" applyFill="1" applyBorder="1" applyAlignment="1">
      <alignment horizontal="justify" vertical="top" wrapText="1" readingOrder="1"/>
      <protection/>
    </xf>
    <xf numFmtId="0" fontId="2" fillId="0" borderId="24" xfId="0" applyNumberFormat="1" applyFont="1" applyFill="1" applyBorder="1" applyAlignment="1">
      <alignment horizontal="justify" vertical="top" wrapText="1" shrinkToFit="1" readingOrder="1"/>
    </xf>
    <xf numFmtId="0" fontId="2" fillId="0" borderId="24" xfId="0" applyNumberFormat="1" applyFont="1" applyFill="1" applyBorder="1" applyAlignment="1">
      <alignment horizontal="justify" vertical="top" wrapText="1" readingOrder="1"/>
    </xf>
    <xf numFmtId="0" fontId="2" fillId="0" borderId="12" xfId="0" applyNumberFormat="1" applyFont="1" applyFill="1" applyBorder="1" applyAlignment="1">
      <alignment horizontal="justify" vertical="top" wrapText="1" shrinkToFit="1" readingOrder="1"/>
    </xf>
    <xf numFmtId="0" fontId="2" fillId="0" borderId="12" xfId="0" applyNumberFormat="1" applyFont="1" applyBorder="1" applyAlignment="1">
      <alignment horizontal="justify" vertical="top" wrapText="1" readingOrder="1"/>
    </xf>
    <xf numFmtId="0" fontId="2" fillId="0" borderId="12" xfId="176" applyNumberFormat="1" applyFont="1" applyBorder="1" applyAlignment="1">
      <alignment horizontal="justify" vertical="top" wrapText="1" readingOrder="1"/>
      <protection/>
    </xf>
    <xf numFmtId="0" fontId="10" fillId="0" borderId="12" xfId="176" applyNumberFormat="1" applyFont="1" applyBorder="1" applyAlignment="1">
      <alignment horizontal="justify" vertical="top" wrapText="1" readingOrder="1"/>
      <protection/>
    </xf>
    <xf numFmtId="0" fontId="2" fillId="0" borderId="12" xfId="176" applyNumberFormat="1" applyFont="1" applyFill="1" applyBorder="1" applyAlignment="1">
      <alignment horizontal="justify" vertical="top" wrapText="1" readingOrder="1"/>
      <protection/>
    </xf>
    <xf numFmtId="0" fontId="2" fillId="0" borderId="12" xfId="176" applyNumberFormat="1" applyFont="1" applyFill="1" applyBorder="1" applyAlignment="1">
      <alignment horizontal="justify" vertical="top" wrapText="1" shrinkToFit="1" readingOrder="1"/>
      <protection/>
    </xf>
    <xf numFmtId="0" fontId="10" fillId="0" borderId="12" xfId="0" applyNumberFormat="1" applyFont="1" applyBorder="1" applyAlignment="1">
      <alignment horizontal="justify" vertical="top" wrapText="1" readingOrder="1"/>
    </xf>
    <xf numFmtId="0" fontId="70" fillId="0" borderId="12" xfId="0" applyNumberFormat="1" applyFont="1" applyBorder="1" applyAlignment="1">
      <alignment horizontal="justify" vertical="top" wrapText="1" readingOrder="1"/>
    </xf>
    <xf numFmtId="0" fontId="10" fillId="0" borderId="12" xfId="167" applyNumberFormat="1" applyFont="1" applyFill="1" applyBorder="1" applyAlignment="1">
      <alignment horizontal="justify" vertical="top" wrapText="1" readingOrder="1"/>
      <protection/>
    </xf>
    <xf numFmtId="0" fontId="10" fillId="0" borderId="12" xfId="167" applyNumberFormat="1" applyFont="1" applyFill="1" applyBorder="1" applyAlignment="1">
      <alignment horizontal="justify" vertical="top" wrapText="1" readingOrder="1"/>
      <protection/>
    </xf>
    <xf numFmtId="0" fontId="2" fillId="0" borderId="12" xfId="0" applyNumberFormat="1" applyFont="1" applyBorder="1" applyAlignment="1">
      <alignment horizontal="justify" vertical="top" wrapText="1" readingOrder="1"/>
    </xf>
    <xf numFmtId="0" fontId="2" fillId="0" borderId="12" xfId="196" applyNumberFormat="1" applyFont="1" applyFill="1" applyBorder="1" applyAlignment="1">
      <alignment horizontal="justify" vertical="top" wrapText="1" readingOrder="1"/>
      <protection/>
    </xf>
    <xf numFmtId="0" fontId="9" fillId="81" borderId="24" xfId="0" applyNumberFormat="1" applyFont="1" applyFill="1" applyBorder="1" applyAlignment="1">
      <alignment horizontal="justify" vertical="top" wrapText="1" shrinkToFit="1" readingOrder="1"/>
    </xf>
    <xf numFmtId="0" fontId="9" fillId="0" borderId="24" xfId="0" applyNumberFormat="1" applyFont="1" applyFill="1" applyBorder="1" applyAlignment="1">
      <alignment horizontal="justify" vertical="top" wrapText="1" shrinkToFit="1" readingOrder="1"/>
    </xf>
    <xf numFmtId="0" fontId="10" fillId="0" borderId="24" xfId="0" applyNumberFormat="1" applyFont="1" applyFill="1" applyBorder="1" applyAlignment="1">
      <alignment horizontal="justify" vertical="top" wrapText="1" readingOrder="1"/>
    </xf>
    <xf numFmtId="0" fontId="10" fillId="0" borderId="24" xfId="0" applyNumberFormat="1" applyFont="1" applyFill="1" applyBorder="1" applyAlignment="1">
      <alignment horizontal="justify" vertical="top" wrapText="1" readingOrder="1"/>
    </xf>
    <xf numFmtId="0" fontId="2" fillId="0" borderId="12" xfId="176" applyNumberFormat="1" applyFont="1" applyFill="1" applyBorder="1" applyAlignment="1">
      <alignment horizontal="justify" vertical="top" wrapText="1" readingOrder="1"/>
      <protection/>
    </xf>
    <xf numFmtId="0" fontId="2" fillId="0" borderId="24" xfId="176" applyNumberFormat="1" applyFont="1" applyFill="1" applyBorder="1" applyAlignment="1">
      <alignment horizontal="justify" vertical="top" wrapText="1" readingOrder="1"/>
      <protection/>
    </xf>
    <xf numFmtId="0" fontId="1" fillId="0" borderId="12" xfId="167" applyFont="1" applyFill="1" applyBorder="1" applyAlignment="1">
      <alignment horizontal="justify" vertical="top" wrapText="1" readingOrder="1"/>
      <protection/>
    </xf>
    <xf numFmtId="0" fontId="2" fillId="0" borderId="12" xfId="0" applyNumberFormat="1" applyFont="1" applyFill="1" applyBorder="1" applyAlignment="1">
      <alignment horizontal="left" vertical="top" wrapText="1" shrinkToFit="1" readingOrder="1"/>
    </xf>
    <xf numFmtId="0" fontId="2" fillId="0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9" fillId="0" borderId="0" xfId="0" applyFont="1" applyAlignment="1">
      <alignment horizontal="center" wrapText="1"/>
    </xf>
    <xf numFmtId="0" fontId="2" fillId="0" borderId="0" xfId="167" applyFont="1" applyAlignment="1">
      <alignment horizontal="right" wrapText="1"/>
      <protection/>
    </xf>
    <xf numFmtId="0" fontId="2" fillId="0" borderId="0" xfId="0" applyFont="1" applyAlignment="1">
      <alignment horizontal="right" wrapText="1" readingOrder="1"/>
    </xf>
    <xf numFmtId="0" fontId="1" fillId="0" borderId="0" xfId="167" applyFont="1" applyAlignment="1">
      <alignment horizontal="center" wrapText="1"/>
      <protection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8" xfId="173"/>
    <cellStyle name="Обычный 2" xfId="174"/>
    <cellStyle name="Обычный 2 2" xfId="175"/>
    <cellStyle name="Обычный 2 2 2" xfId="176"/>
    <cellStyle name="Обычный 2 2 2 2" xfId="177"/>
    <cellStyle name="Обычный 2 2 2 3" xfId="178"/>
    <cellStyle name="Обычный 2 2 3" xfId="179"/>
    <cellStyle name="Обычный 2 3" xfId="180"/>
    <cellStyle name="Обычный 20" xfId="181"/>
    <cellStyle name="Обычный 3" xfId="182"/>
    <cellStyle name="Обычный 3 2" xfId="183"/>
    <cellStyle name="Обычный 3 2 2" xfId="184"/>
    <cellStyle name="Обычный 3 2 3" xfId="185"/>
    <cellStyle name="Обычный 3 2 4" xfId="186"/>
    <cellStyle name="Обычный 3 2 5" xfId="187"/>
    <cellStyle name="Обычный 3 6" xfId="188"/>
    <cellStyle name="Обычный 4" xfId="189"/>
    <cellStyle name="Обычный 4 2" xfId="190"/>
    <cellStyle name="Обычный 5" xfId="191"/>
    <cellStyle name="Обычный 6" xfId="192"/>
    <cellStyle name="Обычный 7" xfId="193"/>
    <cellStyle name="Обычный 7 2" xfId="194"/>
    <cellStyle name="Обычный 8" xfId="195"/>
    <cellStyle name="Обычный 9" xfId="196"/>
    <cellStyle name="Followed Hyperlink" xfId="197"/>
    <cellStyle name="Плохой" xfId="198"/>
    <cellStyle name="Пояснение" xfId="199"/>
    <cellStyle name="Примечание" xfId="200"/>
    <cellStyle name="Percent" xfId="201"/>
    <cellStyle name="Процентный 6" xfId="202"/>
    <cellStyle name="Связанная ячейка" xfId="203"/>
    <cellStyle name="Стиль 1" xfId="204"/>
    <cellStyle name="Текст предупреждения" xfId="205"/>
    <cellStyle name="Comma" xfId="206"/>
    <cellStyle name="Comma [0]" xfId="207"/>
    <cellStyle name="Финансовый 2" xfId="208"/>
    <cellStyle name="Финансовый 3" xfId="209"/>
    <cellStyle name="Финансовый 4" xfId="210"/>
    <cellStyle name="Финансовый 4 2" xfId="211"/>
    <cellStyle name="Хороший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3\&#1076;&#1086;&#1082;&#1091;&#1084;&#1077;&#1085;&#1090;&#1099;\Documents%20and%20Settings\7\&#1056;&#1072;&#1073;&#1086;&#1095;&#1080;&#1081;%20&#1089;&#1090;&#1086;&#1083;\&#1056;&#1077;&#1096;&#1077;&#1085;&#1080;&#1077;%20&#1086;%20&#1073;&#1102;&#1076;&#1078;&#1077;&#1090;&#1077;%202014-2016\&#1055;&#1088;&#1080;&#1083;&#1086;&#1078;&#1077;&#1085;&#1080;&#1103;%202%20&#1095;&#1090;&#1077;&#1085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3\&#1076;&#1086;&#1082;&#1091;&#1084;&#1077;&#1085;&#1090;&#1099;\&#1042;&#1085;&#1077;&#1089;&#1077;&#1085;&#1080;&#1077;%20&#1080;&#1079;&#1084;&#1077;&#1085;&#1077;&#1085;&#1080;&#1081;%20&#1086;&#1082;&#1090;&#1103;&#1073;&#1088;&#1100;%202014\&#1055;&#1088;&#1080;&#1083;&#1086;&#1078;&#1077;&#1085;&#1080;&#1103;%20&#1091;&#1090;&#1086;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."/>
      <sheetName val="4"/>
      <sheetName val="5"/>
      <sheetName val="6"/>
      <sheetName val="7."/>
      <sheetName val="8"/>
      <sheetName val="9"/>
      <sheetName val="10"/>
      <sheetName val="11"/>
      <sheetName val="12"/>
      <sheetName val="13"/>
      <sheetName val="14."/>
      <sheetName val="15."/>
      <sheetName val="16."/>
      <sheetName val="17."/>
      <sheetName val="18."/>
      <sheetName val="19."/>
      <sheetName val="20."/>
      <sheetName val="21."/>
      <sheetName val="22."/>
      <sheetName val="23."/>
      <sheetName val="24."/>
      <sheetName val="25."/>
      <sheetName val="26."/>
      <sheetName val="27."/>
      <sheetName val="28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"/>
      <sheetName val="3."/>
      <sheetName val="4"/>
      <sheetName val="5"/>
      <sheetName val="6."/>
      <sheetName val="7"/>
      <sheetName val="8"/>
    </sheetNames>
    <sheetDataSet>
      <sheetData sheetId="0">
        <row r="488">
          <cell r="E488">
            <v>541422.975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13.8515625" style="13" customWidth="1"/>
    <col min="2" max="2" width="5.421875" style="14" customWidth="1"/>
    <col min="3" max="3" width="57.421875" style="14" customWidth="1"/>
    <col min="4" max="4" width="11.140625" style="56" customWidth="1"/>
    <col min="5" max="5" width="2.421875" style="0" customWidth="1"/>
  </cols>
  <sheetData>
    <row r="1" spans="3:4" ht="13.5">
      <c r="C1" s="151" t="s">
        <v>191</v>
      </c>
      <c r="D1" s="151"/>
    </row>
    <row r="2" spans="3:4" ht="30.75" customHeight="1">
      <c r="C2" s="151" t="s">
        <v>233</v>
      </c>
      <c r="D2" s="151"/>
    </row>
    <row r="3" spans="3:4" ht="13.5" customHeight="1">
      <c r="C3" s="120"/>
      <c r="D3" s="120"/>
    </row>
    <row r="4" spans="3:4" ht="50.25" customHeight="1">
      <c r="C4" s="152" t="s">
        <v>236</v>
      </c>
      <c r="D4" s="152"/>
    </row>
    <row r="5" spans="3:4" ht="13.5" hidden="1">
      <c r="C5" s="153"/>
      <c r="D5" s="153"/>
    </row>
    <row r="6" spans="3:4" ht="16.5" customHeight="1">
      <c r="C6" s="15"/>
      <c r="D6" s="15"/>
    </row>
    <row r="7" spans="1:4" ht="57.75" customHeight="1">
      <c r="A7" s="154" t="s">
        <v>193</v>
      </c>
      <c r="B7" s="154"/>
      <c r="C7" s="154"/>
      <c r="D7" s="154"/>
    </row>
    <row r="8" spans="2:4" ht="13.5">
      <c r="B8" s="16"/>
      <c r="C8" s="16"/>
      <c r="D8" s="17"/>
    </row>
    <row r="9" spans="1:4" ht="13.5">
      <c r="A9" s="4" t="s">
        <v>33</v>
      </c>
      <c r="B9" s="4" t="s">
        <v>34</v>
      </c>
      <c r="C9" s="4" t="s">
        <v>0</v>
      </c>
      <c r="D9" s="4" t="s">
        <v>50</v>
      </c>
    </row>
    <row r="10" spans="1:4" ht="12.75">
      <c r="A10" s="18">
        <v>1</v>
      </c>
      <c r="B10" s="18">
        <v>2</v>
      </c>
      <c r="C10" s="18">
        <v>3</v>
      </c>
      <c r="D10" s="18">
        <v>4</v>
      </c>
    </row>
    <row r="11" spans="1:4" ht="27">
      <c r="A11" s="19" t="s">
        <v>51</v>
      </c>
      <c r="B11" s="20"/>
      <c r="C11" s="96" t="s">
        <v>168</v>
      </c>
      <c r="D11" s="22">
        <f>D12+D29</f>
        <v>7399.25</v>
      </c>
    </row>
    <row r="12" spans="1:4" ht="14.25">
      <c r="A12" s="19" t="s">
        <v>52</v>
      </c>
      <c r="B12" s="20"/>
      <c r="C12" s="21" t="s">
        <v>53</v>
      </c>
      <c r="D12" s="22">
        <f>D13+D20+D23+D26</f>
        <v>7385.25</v>
      </c>
    </row>
    <row r="13" spans="1:4" ht="28.5">
      <c r="A13" s="19" t="s">
        <v>54</v>
      </c>
      <c r="B13" s="21"/>
      <c r="C13" s="11" t="s">
        <v>55</v>
      </c>
      <c r="D13" s="22">
        <f>D14+D18+D16</f>
        <v>822.95</v>
      </c>
    </row>
    <row r="14" spans="1:4" ht="27">
      <c r="A14" s="19" t="s">
        <v>56</v>
      </c>
      <c r="B14" s="23"/>
      <c r="C14" s="23" t="s">
        <v>57</v>
      </c>
      <c r="D14" s="22">
        <f>D15</f>
        <v>45</v>
      </c>
    </row>
    <row r="15" spans="1:4" ht="27">
      <c r="A15" s="19"/>
      <c r="B15" s="24" t="s">
        <v>26</v>
      </c>
      <c r="C15" s="29" t="s">
        <v>27</v>
      </c>
      <c r="D15" s="22">
        <v>45</v>
      </c>
    </row>
    <row r="16" spans="1:4" ht="13.5">
      <c r="A16" s="19" t="s">
        <v>189</v>
      </c>
      <c r="B16" s="24"/>
      <c r="C16" s="25" t="s">
        <v>190</v>
      </c>
      <c r="D16" s="22">
        <f>D17</f>
        <v>747.95</v>
      </c>
    </row>
    <row r="17" spans="1:4" ht="27">
      <c r="A17" s="19"/>
      <c r="B17" s="24" t="s">
        <v>26</v>
      </c>
      <c r="C17" s="29" t="s">
        <v>27</v>
      </c>
      <c r="D17" s="22">
        <v>747.95</v>
      </c>
    </row>
    <row r="18" spans="1:4" ht="13.5">
      <c r="A18" s="19" t="s">
        <v>105</v>
      </c>
      <c r="B18" s="24"/>
      <c r="C18" s="29" t="s">
        <v>104</v>
      </c>
      <c r="D18" s="22">
        <f>D19</f>
        <v>30</v>
      </c>
    </row>
    <row r="19" spans="1:4" ht="27">
      <c r="A19" s="19"/>
      <c r="B19" s="24" t="s">
        <v>26</v>
      </c>
      <c r="C19" s="29" t="s">
        <v>27</v>
      </c>
      <c r="D19" s="22">
        <v>30</v>
      </c>
    </row>
    <row r="20" spans="1:4" ht="42">
      <c r="A20" s="19" t="s">
        <v>60</v>
      </c>
      <c r="B20" s="26"/>
      <c r="C20" s="26" t="s">
        <v>61</v>
      </c>
      <c r="D20" s="27">
        <f>D21</f>
        <v>5</v>
      </c>
    </row>
    <row r="21" spans="1:4" ht="41.25">
      <c r="A21" s="19" t="s">
        <v>62</v>
      </c>
      <c r="B21" s="23"/>
      <c r="C21" s="23" t="s">
        <v>152</v>
      </c>
      <c r="D21" s="27">
        <f>D22</f>
        <v>5</v>
      </c>
    </row>
    <row r="22" spans="1:4" ht="27">
      <c r="A22" s="19"/>
      <c r="B22" s="28" t="s">
        <v>26</v>
      </c>
      <c r="C22" s="29" t="s">
        <v>27</v>
      </c>
      <c r="D22" s="27">
        <v>5</v>
      </c>
    </row>
    <row r="23" spans="1:4" ht="42">
      <c r="A23" s="19" t="s">
        <v>63</v>
      </c>
      <c r="B23" s="26"/>
      <c r="C23" s="26" t="s">
        <v>106</v>
      </c>
      <c r="D23" s="27">
        <f>D24</f>
        <v>5101.6</v>
      </c>
    </row>
    <row r="24" spans="1:4" ht="27">
      <c r="A24" s="19" t="s">
        <v>64</v>
      </c>
      <c r="B24" s="10"/>
      <c r="C24" s="10" t="s">
        <v>65</v>
      </c>
      <c r="D24" s="27">
        <f>D25</f>
        <v>5101.6</v>
      </c>
    </row>
    <row r="25" spans="1:4" ht="27">
      <c r="A25" s="19"/>
      <c r="B25" s="28" t="s">
        <v>26</v>
      </c>
      <c r="C25" s="29" t="s">
        <v>27</v>
      </c>
      <c r="D25" s="27">
        <v>5101.6</v>
      </c>
    </row>
    <row r="26" spans="1:4" ht="27">
      <c r="A26" s="19" t="s">
        <v>107</v>
      </c>
      <c r="B26" s="28"/>
      <c r="C26" s="29" t="s">
        <v>109</v>
      </c>
      <c r="D26" s="27">
        <f>D27</f>
        <v>1455.7</v>
      </c>
    </row>
    <row r="27" spans="1:4" ht="27">
      <c r="A27" s="19" t="s">
        <v>108</v>
      </c>
      <c r="B27" s="10"/>
      <c r="C27" s="10" t="s">
        <v>65</v>
      </c>
      <c r="D27" s="27">
        <f>D28</f>
        <v>1455.7</v>
      </c>
    </row>
    <row r="28" spans="1:4" ht="27">
      <c r="A28" s="19"/>
      <c r="B28" s="28" t="s">
        <v>26</v>
      </c>
      <c r="C28" s="29" t="s">
        <v>27</v>
      </c>
      <c r="D28" s="27">
        <v>1455.7</v>
      </c>
    </row>
    <row r="29" spans="1:4" ht="14.25">
      <c r="A29" s="19" t="s">
        <v>194</v>
      </c>
      <c r="B29" s="97"/>
      <c r="C29" s="97" t="s">
        <v>195</v>
      </c>
      <c r="D29" s="27">
        <f>D30+D33</f>
        <v>14</v>
      </c>
    </row>
    <row r="30" spans="1:4" ht="42">
      <c r="A30" s="19" t="s">
        <v>196</v>
      </c>
      <c r="B30" s="26"/>
      <c r="C30" s="26" t="s">
        <v>197</v>
      </c>
      <c r="D30" s="27">
        <f>D31</f>
        <v>7</v>
      </c>
    </row>
    <row r="31" spans="1:4" ht="41.25">
      <c r="A31" s="19" t="s">
        <v>198</v>
      </c>
      <c r="B31" s="23"/>
      <c r="C31" s="23" t="s">
        <v>199</v>
      </c>
      <c r="D31" s="27">
        <f>D32</f>
        <v>7</v>
      </c>
    </row>
    <row r="32" spans="1:4" ht="27">
      <c r="A32" s="19"/>
      <c r="B32" s="28" t="s">
        <v>26</v>
      </c>
      <c r="C32" s="29" t="s">
        <v>27</v>
      </c>
      <c r="D32" s="27">
        <v>7</v>
      </c>
    </row>
    <row r="33" spans="1:4" ht="27.75">
      <c r="A33" s="19" t="s">
        <v>200</v>
      </c>
      <c r="B33" s="26"/>
      <c r="C33" s="26" t="s">
        <v>201</v>
      </c>
      <c r="D33" s="27">
        <f>D34</f>
        <v>7</v>
      </c>
    </row>
    <row r="34" spans="1:4" ht="27">
      <c r="A34" s="19" t="s">
        <v>202</v>
      </c>
      <c r="B34" s="26"/>
      <c r="C34" s="23" t="s">
        <v>203</v>
      </c>
      <c r="D34" s="27">
        <f>D35</f>
        <v>7</v>
      </c>
    </row>
    <row r="35" spans="1:4" ht="27">
      <c r="A35" s="19"/>
      <c r="B35" s="30" t="s">
        <v>26</v>
      </c>
      <c r="C35" s="29" t="s">
        <v>27</v>
      </c>
      <c r="D35" s="27">
        <v>7</v>
      </c>
    </row>
    <row r="36" spans="1:4" ht="41.25">
      <c r="A36" s="19" t="s">
        <v>67</v>
      </c>
      <c r="B36" s="33"/>
      <c r="C36" s="34" t="s">
        <v>110</v>
      </c>
      <c r="D36" s="27">
        <f>D37+D46+D61</f>
        <v>8536.517469999999</v>
      </c>
    </row>
    <row r="37" spans="1:4" ht="27">
      <c r="A37" s="19" t="s">
        <v>68</v>
      </c>
      <c r="B37" s="31"/>
      <c r="C37" s="31" t="s">
        <v>111</v>
      </c>
      <c r="D37" s="22">
        <f>D38+D41</f>
        <v>4940.44747</v>
      </c>
    </row>
    <row r="38" spans="1:4" ht="27.75">
      <c r="A38" s="19" t="s">
        <v>69</v>
      </c>
      <c r="B38" s="31"/>
      <c r="C38" s="31" t="s">
        <v>112</v>
      </c>
      <c r="D38" s="22">
        <f>D39</f>
        <v>3854.09507</v>
      </c>
    </row>
    <row r="39" spans="1:4" ht="27">
      <c r="A39" s="19" t="s">
        <v>70</v>
      </c>
      <c r="B39" s="23"/>
      <c r="C39" s="34" t="s">
        <v>24</v>
      </c>
      <c r="D39" s="22">
        <f>D40</f>
        <v>3854.09507</v>
      </c>
    </row>
    <row r="40" spans="1:4" ht="27">
      <c r="A40" s="19"/>
      <c r="B40" s="28" t="s">
        <v>58</v>
      </c>
      <c r="C40" s="25" t="s">
        <v>59</v>
      </c>
      <c r="D40" s="63">
        <v>3854.09507</v>
      </c>
    </row>
    <row r="41" spans="1:4" ht="28.5">
      <c r="A41" s="19" t="s">
        <v>71</v>
      </c>
      <c r="B41" s="35"/>
      <c r="C41" s="35" t="s">
        <v>113</v>
      </c>
      <c r="D41" s="22">
        <f>D42+D44</f>
        <v>1086.3524</v>
      </c>
    </row>
    <row r="42" spans="1:4" ht="27">
      <c r="A42" s="19" t="s">
        <v>114</v>
      </c>
      <c r="B42" s="23"/>
      <c r="C42" s="23" t="s">
        <v>103</v>
      </c>
      <c r="D42" s="22">
        <f>D43</f>
        <v>1012</v>
      </c>
    </row>
    <row r="43" spans="1:4" ht="27">
      <c r="A43" s="19"/>
      <c r="B43" s="28" t="s">
        <v>58</v>
      </c>
      <c r="C43" s="25" t="s">
        <v>59</v>
      </c>
      <c r="D43" s="63">
        <v>1012</v>
      </c>
    </row>
    <row r="44" spans="1:4" ht="41.25">
      <c r="A44" s="99" t="s">
        <v>214</v>
      </c>
      <c r="B44" s="28"/>
      <c r="C44" s="101" t="s">
        <v>215</v>
      </c>
      <c r="D44" s="63">
        <f>D45</f>
        <v>74.3524</v>
      </c>
    </row>
    <row r="45" spans="1:4" ht="13.5">
      <c r="A45" s="19"/>
      <c r="B45" s="28" t="s">
        <v>180</v>
      </c>
      <c r="C45" s="46" t="s">
        <v>181</v>
      </c>
      <c r="D45" s="63">
        <v>74.3524</v>
      </c>
    </row>
    <row r="46" spans="1:4" ht="14.25">
      <c r="A46" s="19" t="s">
        <v>72</v>
      </c>
      <c r="B46" s="31"/>
      <c r="C46" s="31" t="s">
        <v>115</v>
      </c>
      <c r="D46" s="22">
        <f>D47+D50+D53+D56+D59</f>
        <v>419.5</v>
      </c>
    </row>
    <row r="47" spans="1:4" ht="14.25">
      <c r="A47" s="19" t="s">
        <v>73</v>
      </c>
      <c r="B47" s="31"/>
      <c r="C47" s="31" t="s">
        <v>116</v>
      </c>
      <c r="D47" s="22">
        <f>D48</f>
        <v>65</v>
      </c>
    </row>
    <row r="48" spans="1:4" ht="13.5">
      <c r="A48" s="19" t="s">
        <v>74</v>
      </c>
      <c r="B48" s="23"/>
      <c r="C48" s="23" t="s">
        <v>117</v>
      </c>
      <c r="D48" s="22">
        <f>D49</f>
        <v>65</v>
      </c>
    </row>
    <row r="49" spans="1:4" ht="27">
      <c r="A49" s="19"/>
      <c r="B49" s="28" t="s">
        <v>58</v>
      </c>
      <c r="C49" s="25" t="s">
        <v>59</v>
      </c>
      <c r="D49" s="22">
        <v>65</v>
      </c>
    </row>
    <row r="50" spans="1:4" ht="27">
      <c r="A50" s="19" t="s">
        <v>119</v>
      </c>
      <c r="B50" s="28"/>
      <c r="C50" s="25" t="s">
        <v>118</v>
      </c>
      <c r="D50" s="22">
        <f>D51</f>
        <v>195</v>
      </c>
    </row>
    <row r="51" spans="1:4" ht="27">
      <c r="A51" s="19" t="s">
        <v>120</v>
      </c>
      <c r="B51" s="23"/>
      <c r="C51" s="23" t="s">
        <v>121</v>
      </c>
      <c r="D51" s="22">
        <f>D52</f>
        <v>195</v>
      </c>
    </row>
    <row r="52" spans="1:4" ht="27">
      <c r="A52" s="19"/>
      <c r="B52" s="28" t="s">
        <v>58</v>
      </c>
      <c r="C52" s="25" t="s">
        <v>59</v>
      </c>
      <c r="D52" s="22">
        <v>195</v>
      </c>
    </row>
    <row r="53" spans="1:4" ht="27">
      <c r="A53" s="19" t="s">
        <v>123</v>
      </c>
      <c r="B53" s="28"/>
      <c r="C53" s="25" t="s">
        <v>122</v>
      </c>
      <c r="D53" s="22">
        <f>D54</f>
        <v>35</v>
      </c>
    </row>
    <row r="54" spans="1:4" ht="27">
      <c r="A54" s="19" t="s">
        <v>127</v>
      </c>
      <c r="B54" s="28"/>
      <c r="C54" s="25" t="s">
        <v>124</v>
      </c>
      <c r="D54" s="22">
        <f>D55</f>
        <v>35</v>
      </c>
    </row>
    <row r="55" spans="1:4" ht="27">
      <c r="A55" s="19"/>
      <c r="B55" s="28" t="s">
        <v>58</v>
      </c>
      <c r="C55" s="25" t="s">
        <v>59</v>
      </c>
      <c r="D55" s="22">
        <v>35</v>
      </c>
    </row>
    <row r="56" spans="1:4" ht="27">
      <c r="A56" s="19" t="s">
        <v>126</v>
      </c>
      <c r="B56" s="28"/>
      <c r="C56" s="25" t="s">
        <v>125</v>
      </c>
      <c r="D56" s="22">
        <f>D57</f>
        <v>20</v>
      </c>
    </row>
    <row r="57" spans="1:4" ht="27">
      <c r="A57" s="19" t="s">
        <v>128</v>
      </c>
      <c r="B57" s="28"/>
      <c r="C57" s="25" t="s">
        <v>129</v>
      </c>
      <c r="D57" s="22">
        <f>D58</f>
        <v>20</v>
      </c>
    </row>
    <row r="58" spans="1:4" ht="27">
      <c r="A58" s="19"/>
      <c r="B58" s="28" t="s">
        <v>58</v>
      </c>
      <c r="C58" s="25" t="s">
        <v>59</v>
      </c>
      <c r="D58" s="22">
        <v>20</v>
      </c>
    </row>
    <row r="59" spans="1:4" ht="27">
      <c r="A59" s="99" t="s">
        <v>227</v>
      </c>
      <c r="B59" s="28"/>
      <c r="C59" s="101" t="s">
        <v>228</v>
      </c>
      <c r="D59" s="22">
        <f>D60</f>
        <v>104.5</v>
      </c>
    </row>
    <row r="60" spans="1:4" ht="27">
      <c r="A60" s="99"/>
      <c r="B60" s="28" t="s">
        <v>58</v>
      </c>
      <c r="C60" s="101" t="s">
        <v>59</v>
      </c>
      <c r="D60" s="22">
        <v>104.5</v>
      </c>
    </row>
    <row r="61" spans="1:4" ht="27">
      <c r="A61" s="19" t="s">
        <v>192</v>
      </c>
      <c r="B61" s="58"/>
      <c r="C61" s="25" t="s">
        <v>187</v>
      </c>
      <c r="D61" s="22">
        <f>D62</f>
        <v>3176.5699999999997</v>
      </c>
    </row>
    <row r="62" spans="1:4" ht="27">
      <c r="A62" s="19" t="s">
        <v>186</v>
      </c>
      <c r="B62" s="58"/>
      <c r="C62" s="25" t="s">
        <v>188</v>
      </c>
      <c r="D62" s="22">
        <f>D63</f>
        <v>3176.5699999999997</v>
      </c>
    </row>
    <row r="63" spans="1:4" ht="36.75" customHeight="1">
      <c r="A63" s="19" t="s">
        <v>185</v>
      </c>
      <c r="B63" s="58"/>
      <c r="C63" s="25" t="s">
        <v>65</v>
      </c>
      <c r="D63" s="22">
        <f>D64+D65+D66</f>
        <v>3176.5699999999997</v>
      </c>
    </row>
    <row r="64" spans="1:4" ht="54.75">
      <c r="A64" s="19"/>
      <c r="B64" s="58" t="s">
        <v>87</v>
      </c>
      <c r="C64" s="25" t="s">
        <v>66</v>
      </c>
      <c r="D64" s="22">
        <v>2179.6</v>
      </c>
    </row>
    <row r="65" spans="1:4" ht="27">
      <c r="A65" s="19"/>
      <c r="B65" s="58" t="s">
        <v>58</v>
      </c>
      <c r="C65" s="25" t="s">
        <v>59</v>
      </c>
      <c r="D65" s="22">
        <v>828.37</v>
      </c>
    </row>
    <row r="66" spans="1:4" ht="13.5">
      <c r="A66" s="19"/>
      <c r="B66" s="12">
        <v>800</v>
      </c>
      <c r="C66" s="11" t="s">
        <v>23</v>
      </c>
      <c r="D66" s="22">
        <v>168.6</v>
      </c>
    </row>
    <row r="67" spans="1:4" ht="28.5">
      <c r="A67" s="19" t="s">
        <v>75</v>
      </c>
      <c r="B67" s="4"/>
      <c r="C67" s="11" t="s">
        <v>130</v>
      </c>
      <c r="D67" s="22">
        <f>D68+D78</f>
        <v>652.18</v>
      </c>
    </row>
    <row r="68" spans="1:4" ht="28.5">
      <c r="A68" s="19" t="s">
        <v>44</v>
      </c>
      <c r="B68" s="12"/>
      <c r="C68" s="31" t="s">
        <v>131</v>
      </c>
      <c r="D68" s="22">
        <f>D69</f>
        <v>602.18</v>
      </c>
    </row>
    <row r="69" spans="1:4" ht="27.75">
      <c r="A69" s="19" t="s">
        <v>76</v>
      </c>
      <c r="B69" s="36"/>
      <c r="C69" s="36" t="s">
        <v>153</v>
      </c>
      <c r="D69" s="22">
        <f>D70+D74+D76+D72</f>
        <v>602.18</v>
      </c>
    </row>
    <row r="70" spans="1:4" ht="27">
      <c r="A70" s="19" t="s">
        <v>77</v>
      </c>
      <c r="B70" s="7"/>
      <c r="C70" s="7" t="s">
        <v>88</v>
      </c>
      <c r="D70" s="22">
        <f>D71</f>
        <v>16</v>
      </c>
    </row>
    <row r="71" spans="1:4" ht="27">
      <c r="A71" s="19"/>
      <c r="B71" s="28" t="s">
        <v>58</v>
      </c>
      <c r="C71" s="25" t="s">
        <v>59</v>
      </c>
      <c r="D71" s="22">
        <v>16</v>
      </c>
    </row>
    <row r="72" spans="1:4" ht="27">
      <c r="A72" s="19" t="s">
        <v>229</v>
      </c>
      <c r="B72" s="7"/>
      <c r="C72" s="7" t="s">
        <v>230</v>
      </c>
      <c r="D72" s="22">
        <f>D73</f>
        <v>10</v>
      </c>
    </row>
    <row r="73" spans="1:4" ht="27">
      <c r="A73" s="19"/>
      <c r="B73" s="28" t="s">
        <v>58</v>
      </c>
      <c r="C73" s="25" t="s">
        <v>59</v>
      </c>
      <c r="D73" s="22">
        <v>10</v>
      </c>
    </row>
    <row r="74" spans="1:4" ht="13.5">
      <c r="A74" s="19" t="s">
        <v>162</v>
      </c>
      <c r="B74" s="28"/>
      <c r="C74" s="25" t="s">
        <v>163</v>
      </c>
      <c r="D74" s="22">
        <f>D75</f>
        <v>60</v>
      </c>
    </row>
    <row r="75" spans="1:4" ht="27">
      <c r="A75" s="19"/>
      <c r="B75" s="28" t="s">
        <v>58</v>
      </c>
      <c r="C75" s="25" t="s">
        <v>59</v>
      </c>
      <c r="D75" s="22">
        <v>60</v>
      </c>
    </row>
    <row r="76" spans="1:4" ht="13.5">
      <c r="A76" s="99" t="s">
        <v>220</v>
      </c>
      <c r="B76" s="28"/>
      <c r="C76" s="101" t="s">
        <v>221</v>
      </c>
      <c r="D76" s="22">
        <f>D77</f>
        <v>516.18</v>
      </c>
    </row>
    <row r="77" spans="1:4" ht="27">
      <c r="A77" s="111"/>
      <c r="B77" s="28" t="s">
        <v>58</v>
      </c>
      <c r="C77" s="25" t="s">
        <v>59</v>
      </c>
      <c r="D77" s="22">
        <v>516.18</v>
      </c>
    </row>
    <row r="78" spans="1:4" ht="28.5">
      <c r="A78" s="19" t="s">
        <v>78</v>
      </c>
      <c r="B78" s="12"/>
      <c r="C78" s="11" t="s">
        <v>132</v>
      </c>
      <c r="D78" s="27">
        <f>D79</f>
        <v>50</v>
      </c>
    </row>
    <row r="79" spans="1:4" ht="27.75">
      <c r="A79" s="19" t="s">
        <v>79</v>
      </c>
      <c r="B79" s="31"/>
      <c r="C79" s="31" t="s">
        <v>154</v>
      </c>
      <c r="D79" s="27">
        <f>D80</f>
        <v>50</v>
      </c>
    </row>
    <row r="80" spans="1:4" ht="41.25">
      <c r="A80" s="19" t="s">
        <v>157</v>
      </c>
      <c r="B80" s="7"/>
      <c r="C80" s="10" t="s">
        <v>89</v>
      </c>
      <c r="D80" s="27">
        <f>D81</f>
        <v>50</v>
      </c>
    </row>
    <row r="81" spans="1:4" ht="27">
      <c r="A81" s="38"/>
      <c r="B81" s="24" t="s">
        <v>58</v>
      </c>
      <c r="C81" s="25" t="s">
        <v>59</v>
      </c>
      <c r="D81" s="27">
        <v>50</v>
      </c>
    </row>
    <row r="82" spans="1:4" ht="33.75" customHeight="1">
      <c r="A82" s="19" t="s">
        <v>80</v>
      </c>
      <c r="B82" s="40"/>
      <c r="C82" s="11" t="s">
        <v>133</v>
      </c>
      <c r="D82" s="27">
        <f>D83+D87</f>
        <v>3873.2</v>
      </c>
    </row>
    <row r="83" spans="1:4" ht="14.25">
      <c r="A83" s="19" t="s">
        <v>81</v>
      </c>
      <c r="B83" s="40"/>
      <c r="C83" s="31" t="s">
        <v>134</v>
      </c>
      <c r="D83" s="27">
        <f>D84</f>
        <v>20</v>
      </c>
    </row>
    <row r="84" spans="1:4" ht="27.75">
      <c r="A84" s="19" t="s">
        <v>82</v>
      </c>
      <c r="B84" s="41"/>
      <c r="C84" s="41" t="s">
        <v>135</v>
      </c>
      <c r="D84" s="27">
        <f>D85</f>
        <v>20</v>
      </c>
    </row>
    <row r="85" spans="1:4" ht="27">
      <c r="A85" s="19" t="s">
        <v>169</v>
      </c>
      <c r="B85" s="42"/>
      <c r="C85" s="42" t="s">
        <v>170</v>
      </c>
      <c r="D85" s="27">
        <f>D86</f>
        <v>20</v>
      </c>
    </row>
    <row r="86" spans="1:4" ht="27">
      <c r="A86" s="40"/>
      <c r="B86" s="24" t="s">
        <v>58</v>
      </c>
      <c r="C86" s="25" t="s">
        <v>59</v>
      </c>
      <c r="D86" s="27">
        <v>20</v>
      </c>
    </row>
    <row r="87" spans="1:4" ht="69.75">
      <c r="A87" s="19" t="s">
        <v>83</v>
      </c>
      <c r="B87" s="12"/>
      <c r="C87" s="31" t="s">
        <v>136</v>
      </c>
      <c r="D87" s="27">
        <f>D88+D93</f>
        <v>3853.2</v>
      </c>
    </row>
    <row r="88" spans="1:4" ht="42">
      <c r="A88" s="19" t="s">
        <v>84</v>
      </c>
      <c r="B88" s="31"/>
      <c r="C88" s="31" t="s">
        <v>137</v>
      </c>
      <c r="D88" s="27">
        <f>D89+D91</f>
        <v>94</v>
      </c>
    </row>
    <row r="89" spans="1:4" ht="27">
      <c r="A89" s="19" t="s">
        <v>159</v>
      </c>
      <c r="B89" s="44"/>
      <c r="C89" s="45" t="s">
        <v>138</v>
      </c>
      <c r="D89" s="27">
        <f>D90</f>
        <v>70</v>
      </c>
    </row>
    <row r="90" spans="1:4" ht="27">
      <c r="A90" s="19"/>
      <c r="B90" s="24" t="s">
        <v>58</v>
      </c>
      <c r="C90" s="25" t="s">
        <v>59</v>
      </c>
      <c r="D90" s="27">
        <v>70</v>
      </c>
    </row>
    <row r="91" spans="1:4" ht="41.25">
      <c r="A91" s="19" t="s">
        <v>171</v>
      </c>
      <c r="B91" s="24"/>
      <c r="C91" s="25" t="s">
        <v>172</v>
      </c>
      <c r="D91" s="27">
        <f>D92</f>
        <v>24</v>
      </c>
    </row>
    <row r="92" spans="1:4" ht="27">
      <c r="A92" s="19"/>
      <c r="B92" s="24" t="s">
        <v>58</v>
      </c>
      <c r="C92" s="25" t="s">
        <v>59</v>
      </c>
      <c r="D92" s="27">
        <v>24</v>
      </c>
    </row>
    <row r="93" spans="1:4" ht="42">
      <c r="A93" s="19" t="s">
        <v>85</v>
      </c>
      <c r="B93" s="31"/>
      <c r="C93" s="31" t="s">
        <v>139</v>
      </c>
      <c r="D93" s="27">
        <f>D94</f>
        <v>3759.2</v>
      </c>
    </row>
    <row r="94" spans="1:4" ht="27">
      <c r="A94" s="19" t="s">
        <v>160</v>
      </c>
      <c r="B94" s="23"/>
      <c r="C94" s="23" t="s">
        <v>161</v>
      </c>
      <c r="D94" s="27">
        <f>D96+D97+D95</f>
        <v>3759.2</v>
      </c>
    </row>
    <row r="95" spans="1:4" ht="54.75">
      <c r="A95" s="19"/>
      <c r="B95" s="58" t="s">
        <v>87</v>
      </c>
      <c r="C95" s="25" t="s">
        <v>66</v>
      </c>
      <c r="D95" s="27">
        <v>1843.5</v>
      </c>
    </row>
    <row r="96" spans="1:4" ht="27">
      <c r="A96" s="19"/>
      <c r="B96" s="24" t="s">
        <v>58</v>
      </c>
      <c r="C96" s="25" t="s">
        <v>59</v>
      </c>
      <c r="D96" s="27">
        <v>485</v>
      </c>
    </row>
    <row r="97" spans="1:4" ht="13.5">
      <c r="A97" s="19"/>
      <c r="B97" s="58" t="s">
        <v>180</v>
      </c>
      <c r="C97" s="46" t="s">
        <v>181</v>
      </c>
      <c r="D97" s="27">
        <v>1430.7</v>
      </c>
    </row>
    <row r="98" spans="1:4" ht="13.5">
      <c r="A98" s="24" t="s">
        <v>90</v>
      </c>
      <c r="B98" s="24"/>
      <c r="C98" s="95" t="s">
        <v>91</v>
      </c>
      <c r="D98" s="27">
        <f>D99+D126</f>
        <v>5170.6</v>
      </c>
    </row>
    <row r="99" spans="1:4" ht="19.5" customHeight="1">
      <c r="A99" s="19" t="s">
        <v>92</v>
      </c>
      <c r="B99" s="50"/>
      <c r="C99" s="31" t="s">
        <v>93</v>
      </c>
      <c r="D99" s="27">
        <f>D100+D102+D106+D110+D120+D122+D112+D114+D116+D124+D118</f>
        <v>4059.599</v>
      </c>
    </row>
    <row r="100" spans="1:4" ht="13.5">
      <c r="A100" s="19" t="s">
        <v>94</v>
      </c>
      <c r="B100" s="31"/>
      <c r="C100" s="31" t="s">
        <v>155</v>
      </c>
      <c r="D100" s="27">
        <f>D101</f>
        <v>68.5</v>
      </c>
    </row>
    <row r="101" spans="1:4" ht="54.75">
      <c r="A101" s="19"/>
      <c r="B101" s="24" t="s">
        <v>87</v>
      </c>
      <c r="C101" s="25" t="s">
        <v>66</v>
      </c>
      <c r="D101" s="27">
        <v>68.5</v>
      </c>
    </row>
    <row r="102" spans="1:4" ht="27">
      <c r="A102" s="19" t="s">
        <v>95</v>
      </c>
      <c r="B102" s="50"/>
      <c r="C102" s="31" t="s">
        <v>158</v>
      </c>
      <c r="D102" s="27">
        <f>D103+D105+D104</f>
        <v>67.3</v>
      </c>
    </row>
    <row r="103" spans="1:4" ht="54.75">
      <c r="A103" s="19"/>
      <c r="B103" s="24" t="s">
        <v>87</v>
      </c>
      <c r="C103" s="25" t="s">
        <v>66</v>
      </c>
      <c r="D103" s="51">
        <v>58.49</v>
      </c>
    </row>
    <row r="104" spans="1:4" ht="27">
      <c r="A104" s="19"/>
      <c r="B104" s="24" t="s">
        <v>58</v>
      </c>
      <c r="C104" s="25" t="s">
        <v>59</v>
      </c>
      <c r="D104" s="51">
        <v>8.8</v>
      </c>
    </row>
    <row r="105" spans="1:4" ht="13.5">
      <c r="A105" s="19"/>
      <c r="B105" s="12">
        <v>800</v>
      </c>
      <c r="C105" s="11" t="s">
        <v>23</v>
      </c>
      <c r="D105" s="51">
        <v>0.01</v>
      </c>
    </row>
    <row r="106" spans="1:4" ht="27">
      <c r="A106" s="19" t="s">
        <v>96</v>
      </c>
      <c r="B106" s="32"/>
      <c r="C106" s="31" t="s">
        <v>86</v>
      </c>
      <c r="D106" s="27">
        <f>D107+D108+D109</f>
        <v>1519.349</v>
      </c>
    </row>
    <row r="107" spans="1:4" ht="54.75">
      <c r="A107" s="12"/>
      <c r="B107" s="24" t="s">
        <v>87</v>
      </c>
      <c r="C107" s="25" t="s">
        <v>66</v>
      </c>
      <c r="D107" s="27">
        <v>1330.8</v>
      </c>
    </row>
    <row r="108" spans="1:4" ht="27">
      <c r="A108" s="12"/>
      <c r="B108" s="24" t="s">
        <v>58</v>
      </c>
      <c r="C108" s="25" t="s">
        <v>59</v>
      </c>
      <c r="D108" s="27">
        <v>163.299</v>
      </c>
    </row>
    <row r="109" spans="1:4" ht="13.5">
      <c r="A109" s="12"/>
      <c r="B109" s="12">
        <v>800</v>
      </c>
      <c r="C109" s="11" t="s">
        <v>23</v>
      </c>
      <c r="D109" s="27">
        <v>25.25</v>
      </c>
    </row>
    <row r="110" spans="1:4" ht="15">
      <c r="A110" s="19" t="s">
        <v>97</v>
      </c>
      <c r="B110" s="50"/>
      <c r="C110" s="11" t="s">
        <v>43</v>
      </c>
      <c r="D110" s="22">
        <f>D111</f>
        <v>25</v>
      </c>
    </row>
    <row r="111" spans="1:4" ht="13.5">
      <c r="A111" s="24"/>
      <c r="B111" s="12">
        <v>800</v>
      </c>
      <c r="C111" s="11" t="s">
        <v>23</v>
      </c>
      <c r="D111" s="22">
        <v>25</v>
      </c>
    </row>
    <row r="112" spans="1:4" ht="27">
      <c r="A112" s="19" t="s">
        <v>179</v>
      </c>
      <c r="B112" s="58"/>
      <c r="C112" s="46" t="s">
        <v>178</v>
      </c>
      <c r="D112" s="22">
        <f>D113</f>
        <v>100.4</v>
      </c>
    </row>
    <row r="113" spans="1:4" ht="13.5">
      <c r="A113" s="24"/>
      <c r="B113" s="58" t="s">
        <v>180</v>
      </c>
      <c r="C113" s="46" t="s">
        <v>181</v>
      </c>
      <c r="D113" s="22">
        <v>100.4</v>
      </c>
    </row>
    <row r="114" spans="1:4" ht="27">
      <c r="A114" s="19" t="s">
        <v>182</v>
      </c>
      <c r="B114" s="58"/>
      <c r="C114" s="46" t="s">
        <v>177</v>
      </c>
      <c r="D114" s="22">
        <f>D115</f>
        <v>53.1</v>
      </c>
    </row>
    <row r="115" spans="1:4" ht="13.5">
      <c r="A115" s="24"/>
      <c r="B115" s="58" t="s">
        <v>180</v>
      </c>
      <c r="C115" s="46" t="s">
        <v>181</v>
      </c>
      <c r="D115" s="22">
        <v>53.1</v>
      </c>
    </row>
    <row r="116" spans="1:4" ht="27">
      <c r="A116" s="19" t="s">
        <v>204</v>
      </c>
      <c r="B116" s="58"/>
      <c r="C116" s="46" t="s">
        <v>207</v>
      </c>
      <c r="D116" s="22">
        <f>D117</f>
        <v>326</v>
      </c>
    </row>
    <row r="117" spans="1:4" ht="13.5">
      <c r="A117" s="19"/>
      <c r="B117" s="58" t="s">
        <v>180</v>
      </c>
      <c r="C117" s="46" t="s">
        <v>181</v>
      </c>
      <c r="D117" s="22">
        <v>326</v>
      </c>
    </row>
    <row r="118" spans="1:4" ht="35.25" customHeight="1">
      <c r="A118" s="19" t="s">
        <v>224</v>
      </c>
      <c r="B118" s="58"/>
      <c r="C118" s="46" t="s">
        <v>225</v>
      </c>
      <c r="D118" s="22">
        <f>D119</f>
        <v>1674.25</v>
      </c>
    </row>
    <row r="119" spans="1:4" ht="13.5">
      <c r="A119" s="19"/>
      <c r="B119" s="58" t="s">
        <v>180</v>
      </c>
      <c r="C119" s="46" t="s">
        <v>181</v>
      </c>
      <c r="D119" s="22">
        <v>1674.25</v>
      </c>
    </row>
    <row r="120" spans="1:4" ht="27">
      <c r="A120" s="19" t="s">
        <v>173</v>
      </c>
      <c r="B120" s="52"/>
      <c r="C120" s="43" t="s">
        <v>21</v>
      </c>
      <c r="D120" s="27">
        <f>D121</f>
        <v>1.9</v>
      </c>
    </row>
    <row r="121" spans="1:4" ht="27">
      <c r="A121" s="49"/>
      <c r="B121" s="24" t="s">
        <v>58</v>
      </c>
      <c r="C121" s="25" t="s">
        <v>59</v>
      </c>
      <c r="D121" s="27">
        <v>1.9</v>
      </c>
    </row>
    <row r="122" spans="1:4" ht="69">
      <c r="A122" s="19" t="s">
        <v>174</v>
      </c>
      <c r="B122" s="58"/>
      <c r="C122" s="46" t="s">
        <v>167</v>
      </c>
      <c r="D122" s="27">
        <f>D123</f>
        <v>3</v>
      </c>
    </row>
    <row r="123" spans="1:4" ht="27">
      <c r="A123" s="12"/>
      <c r="B123" s="24" t="s">
        <v>58</v>
      </c>
      <c r="C123" s="25" t="s">
        <v>59</v>
      </c>
      <c r="D123" s="27">
        <v>3</v>
      </c>
    </row>
    <row r="124" spans="1:4" ht="27">
      <c r="A124" s="99" t="s">
        <v>208</v>
      </c>
      <c r="B124" s="100"/>
      <c r="C124" s="101" t="s">
        <v>209</v>
      </c>
      <c r="D124" s="102">
        <f>D125</f>
        <v>220.8</v>
      </c>
    </row>
    <row r="125" spans="1:4" ht="54.75">
      <c r="A125" s="103"/>
      <c r="B125" s="100" t="s">
        <v>87</v>
      </c>
      <c r="C125" s="101" t="s">
        <v>66</v>
      </c>
      <c r="D125" s="102">
        <v>220.8</v>
      </c>
    </row>
    <row r="126" spans="1:4" ht="27">
      <c r="A126" s="19" t="s">
        <v>98</v>
      </c>
      <c r="B126" s="32"/>
      <c r="C126" s="31" t="s">
        <v>99</v>
      </c>
      <c r="D126" s="27">
        <f>D127+D130+D132+D134+D136+D138+D140</f>
        <v>1111.001</v>
      </c>
    </row>
    <row r="127" spans="1:4" ht="69">
      <c r="A127" s="19" t="s">
        <v>175</v>
      </c>
      <c r="B127" s="52"/>
      <c r="C127" s="43" t="s">
        <v>45</v>
      </c>
      <c r="D127" s="27">
        <f>D128+D129</f>
        <v>245.39999999999998</v>
      </c>
    </row>
    <row r="128" spans="1:4" ht="13.5">
      <c r="A128" s="37"/>
      <c r="B128" s="8" t="s">
        <v>29</v>
      </c>
      <c r="C128" s="2" t="s">
        <v>30</v>
      </c>
      <c r="D128" s="27">
        <v>57.8</v>
      </c>
    </row>
    <row r="129" spans="1:4" ht="27">
      <c r="A129" s="49"/>
      <c r="B129" s="24" t="s">
        <v>26</v>
      </c>
      <c r="C129" s="2" t="s">
        <v>27</v>
      </c>
      <c r="D129" s="27">
        <v>187.6</v>
      </c>
    </row>
    <row r="130" spans="1:4" ht="41.25">
      <c r="A130" s="19" t="s">
        <v>176</v>
      </c>
      <c r="B130" s="52"/>
      <c r="C130" s="43" t="s">
        <v>142</v>
      </c>
      <c r="D130" s="27">
        <f>D131</f>
        <v>48.4</v>
      </c>
    </row>
    <row r="131" spans="1:4" ht="27">
      <c r="A131" s="12"/>
      <c r="B131" s="24" t="s">
        <v>58</v>
      </c>
      <c r="C131" s="25" t="s">
        <v>59</v>
      </c>
      <c r="D131" s="27">
        <v>48.4</v>
      </c>
    </row>
    <row r="132" spans="1:4" ht="13.5">
      <c r="A132" s="19" t="s">
        <v>100</v>
      </c>
      <c r="B132" s="58"/>
      <c r="C132" s="46" t="s">
        <v>39</v>
      </c>
      <c r="D132" s="27">
        <f>D133</f>
        <v>30</v>
      </c>
    </row>
    <row r="133" spans="1:4" ht="27">
      <c r="A133" s="49"/>
      <c r="B133" s="58" t="s">
        <v>58</v>
      </c>
      <c r="C133" s="25" t="s">
        <v>59</v>
      </c>
      <c r="D133" s="27">
        <v>30</v>
      </c>
    </row>
    <row r="134" spans="1:4" ht="13.5">
      <c r="A134" s="19" t="s">
        <v>101</v>
      </c>
      <c r="B134" s="58"/>
      <c r="C134" s="46" t="s">
        <v>140</v>
      </c>
      <c r="D134" s="27">
        <f>D135</f>
        <v>50</v>
      </c>
    </row>
    <row r="135" spans="1:4" ht="13.5">
      <c r="A135" s="49"/>
      <c r="B135" s="58" t="s">
        <v>141</v>
      </c>
      <c r="C135" s="46" t="s">
        <v>23</v>
      </c>
      <c r="D135" s="47">
        <v>50</v>
      </c>
    </row>
    <row r="136" spans="1:4" ht="13.5">
      <c r="A136" s="19" t="s">
        <v>143</v>
      </c>
      <c r="B136" s="37"/>
      <c r="C136" s="43" t="s">
        <v>156</v>
      </c>
      <c r="D136" s="27">
        <f>D137</f>
        <v>43.601</v>
      </c>
    </row>
    <row r="137" spans="1:4" ht="27">
      <c r="A137" s="12"/>
      <c r="B137" s="24" t="s">
        <v>58</v>
      </c>
      <c r="C137" s="25" t="s">
        <v>59</v>
      </c>
      <c r="D137" s="27">
        <v>43.601</v>
      </c>
    </row>
    <row r="138" spans="1:4" ht="13.5">
      <c r="A138" s="19" t="s">
        <v>149</v>
      </c>
      <c r="B138" s="58"/>
      <c r="C138" s="46" t="s">
        <v>166</v>
      </c>
      <c r="D138" s="27">
        <f>D139</f>
        <v>370</v>
      </c>
    </row>
    <row r="139" spans="1:4" ht="27">
      <c r="A139" s="37"/>
      <c r="B139" s="58" t="s">
        <v>58</v>
      </c>
      <c r="C139" s="25" t="s">
        <v>59</v>
      </c>
      <c r="D139" s="27">
        <v>370</v>
      </c>
    </row>
    <row r="140" spans="1:4" ht="41.25">
      <c r="A140" s="19" t="s">
        <v>102</v>
      </c>
      <c r="B140" s="31"/>
      <c r="C140" s="31" t="s">
        <v>41</v>
      </c>
      <c r="D140" s="22">
        <f>D141</f>
        <v>323.6</v>
      </c>
    </row>
    <row r="141" spans="1:4" ht="13.5">
      <c r="A141" s="12"/>
      <c r="B141" s="28" t="s">
        <v>29</v>
      </c>
      <c r="C141" s="39" t="s">
        <v>30</v>
      </c>
      <c r="D141" s="22">
        <v>323.6</v>
      </c>
    </row>
    <row r="142" spans="1:5" ht="15">
      <c r="A142" s="48"/>
      <c r="B142" s="53"/>
      <c r="C142" s="54" t="s">
        <v>35</v>
      </c>
      <c r="D142" s="55">
        <f>D11+D36+D67+D82+D98</f>
        <v>25631.747470000002</v>
      </c>
      <c r="E142" s="121" t="s">
        <v>234</v>
      </c>
    </row>
    <row r="145" ht="13.5">
      <c r="D145" s="57"/>
    </row>
  </sheetData>
  <sheetProtection/>
  <mergeCells count="5">
    <mergeCell ref="C1:D1"/>
    <mergeCell ref="C2:D2"/>
    <mergeCell ref="C4:D4"/>
    <mergeCell ref="C5:D5"/>
    <mergeCell ref="A7:D7"/>
  </mergeCells>
  <printOptions/>
  <pageMargins left="0.7" right="0.21" top="0.27" bottom="0.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AG302"/>
  <sheetViews>
    <sheetView tabSelected="1" zoomScaleSheetLayoutView="100" workbookViewId="0" topLeftCell="A1">
      <selection activeCell="B6" sqref="B6:G6"/>
    </sheetView>
  </sheetViews>
  <sheetFormatPr defaultColWidth="9.140625" defaultRowHeight="12.75"/>
  <cols>
    <col min="1" max="1" width="2.421875" style="76" customWidth="1"/>
    <col min="2" max="2" width="5.421875" style="76" customWidth="1"/>
    <col min="3" max="3" width="9.140625" style="76" customWidth="1"/>
    <col min="4" max="4" width="15.7109375" style="77" customWidth="1"/>
    <col min="5" max="5" width="6.7109375" style="76" customWidth="1"/>
    <col min="6" max="6" width="42.28125" style="76" customWidth="1"/>
    <col min="7" max="7" width="17.28125" style="75" customWidth="1"/>
    <col min="8" max="8" width="2.57421875" style="76" customWidth="1"/>
    <col min="9" max="9" width="7.140625" style="76" customWidth="1"/>
    <col min="10" max="10" width="9.57421875" style="76" customWidth="1"/>
    <col min="11" max="12" width="11.00390625" style="76" customWidth="1"/>
    <col min="13" max="13" width="10.7109375" style="76" customWidth="1"/>
    <col min="14" max="14" width="17.140625" style="76" customWidth="1"/>
    <col min="15" max="15" width="10.140625" style="76" customWidth="1"/>
    <col min="16" max="16" width="19.140625" style="76" customWidth="1"/>
    <col min="17" max="17" width="15.00390625" style="76" customWidth="1"/>
    <col min="18" max="18" width="12.7109375" style="76" customWidth="1"/>
    <col min="19" max="19" width="11.00390625" style="76" customWidth="1"/>
    <col min="20" max="20" width="11.421875" style="76" customWidth="1"/>
    <col min="21" max="21" width="9.8515625" style="76" customWidth="1"/>
    <col min="22" max="22" width="11.7109375" style="76" customWidth="1"/>
    <col min="23" max="23" width="11.28125" style="76" customWidth="1"/>
    <col min="24" max="24" width="8.421875" style="76" customWidth="1"/>
    <col min="25" max="25" width="10.00390625" style="76" customWidth="1"/>
    <col min="26" max="26" width="13.140625" style="76" customWidth="1"/>
    <col min="27" max="27" width="14.140625" style="76" customWidth="1"/>
    <col min="28" max="28" width="12.7109375" style="76" customWidth="1"/>
    <col min="29" max="30" width="16.140625" style="76" customWidth="1"/>
    <col min="31" max="31" width="16.28125" style="76" customWidth="1"/>
    <col min="32" max="32" width="15.7109375" style="76" customWidth="1"/>
    <col min="33" max="33" width="2.57421875" style="76" customWidth="1"/>
    <col min="34" max="34" width="10.140625" style="76" hidden="1" customWidth="1"/>
    <col min="35" max="35" width="9.140625" style="76" bestFit="1" customWidth="1"/>
    <col min="36" max="36" width="13.28125" style="76" customWidth="1"/>
    <col min="37" max="16384" width="9.140625" style="76" customWidth="1"/>
  </cols>
  <sheetData>
    <row r="1" spans="6:7" ht="13.5">
      <c r="F1" s="155" t="s">
        <v>231</v>
      </c>
      <c r="G1" s="155"/>
    </row>
    <row r="2" spans="6:7" ht="29.25" customHeight="1">
      <c r="F2" s="151" t="s">
        <v>232</v>
      </c>
      <c r="G2" s="151"/>
    </row>
    <row r="3" spans="6:7" ht="10.5" customHeight="1">
      <c r="F3" s="120"/>
      <c r="G3" s="120"/>
    </row>
    <row r="4" spans="6:7" ht="48" customHeight="1">
      <c r="F4" s="156" t="s">
        <v>235</v>
      </c>
      <c r="G4" s="156"/>
    </row>
    <row r="5" ht="12" customHeight="1">
      <c r="F5" s="90"/>
    </row>
    <row r="6" spans="2:7" ht="40.5" customHeight="1">
      <c r="B6" s="157" t="s">
        <v>205</v>
      </c>
      <c r="C6" s="157"/>
      <c r="D6" s="157"/>
      <c r="E6" s="157"/>
      <c r="F6" s="157"/>
      <c r="G6" s="157"/>
    </row>
    <row r="8" spans="2:7" ht="18.75" customHeight="1">
      <c r="B8" s="89" t="s">
        <v>31</v>
      </c>
      <c r="C8" s="59" t="s">
        <v>32</v>
      </c>
      <c r="D8" s="59" t="s">
        <v>33</v>
      </c>
      <c r="E8" s="59" t="s">
        <v>34</v>
      </c>
      <c r="F8" s="59" t="s">
        <v>0</v>
      </c>
      <c r="G8" s="59" t="s">
        <v>1</v>
      </c>
    </row>
    <row r="9" spans="2:7" ht="12.75">
      <c r="B9" s="88">
        <v>1</v>
      </c>
      <c r="C9" s="88">
        <v>2</v>
      </c>
      <c r="D9" s="88">
        <v>3</v>
      </c>
      <c r="E9" s="88">
        <v>4</v>
      </c>
      <c r="F9" s="88">
        <v>5</v>
      </c>
      <c r="G9" s="88">
        <v>6</v>
      </c>
    </row>
    <row r="10" spans="2:7" ht="29.25" customHeight="1">
      <c r="B10" s="112">
        <v>291</v>
      </c>
      <c r="C10" s="82"/>
      <c r="D10" s="85"/>
      <c r="E10" s="84"/>
      <c r="F10" s="123" t="s">
        <v>37</v>
      </c>
      <c r="G10" s="72">
        <f>G11</f>
        <v>67.3</v>
      </c>
    </row>
    <row r="11" spans="2:30" ht="18.75" customHeight="1">
      <c r="B11" s="82"/>
      <c r="C11" s="66" t="s">
        <v>2</v>
      </c>
      <c r="D11" s="66"/>
      <c r="E11" s="69"/>
      <c r="F11" s="124" t="s">
        <v>3</v>
      </c>
      <c r="G11" s="63">
        <f>G12</f>
        <v>67.3</v>
      </c>
      <c r="AD11" s="86"/>
    </row>
    <row r="12" spans="2:30" ht="60" customHeight="1">
      <c r="B12" s="82"/>
      <c r="C12" s="69" t="s">
        <v>5</v>
      </c>
      <c r="D12" s="66"/>
      <c r="E12" s="69"/>
      <c r="F12" s="124" t="s">
        <v>17</v>
      </c>
      <c r="G12" s="63">
        <f>G13</f>
        <v>67.3</v>
      </c>
      <c r="AD12" s="86"/>
    </row>
    <row r="13" spans="2:30" ht="17.25" customHeight="1">
      <c r="B13" s="82"/>
      <c r="C13" s="66"/>
      <c r="D13" s="62" t="s">
        <v>90</v>
      </c>
      <c r="E13" s="62"/>
      <c r="F13" s="124" t="s">
        <v>91</v>
      </c>
      <c r="G13" s="63">
        <f>G14</f>
        <v>67.3</v>
      </c>
      <c r="AD13" s="86"/>
    </row>
    <row r="14" spans="2:30" ht="33" customHeight="1">
      <c r="B14" s="82"/>
      <c r="C14" s="66"/>
      <c r="D14" s="60" t="s">
        <v>92</v>
      </c>
      <c r="E14" s="71"/>
      <c r="F14" s="124" t="s">
        <v>93</v>
      </c>
      <c r="G14" s="63">
        <f>G15</f>
        <v>67.3</v>
      </c>
      <c r="AD14" s="86"/>
    </row>
    <row r="15" spans="2:30" ht="27">
      <c r="B15" s="82"/>
      <c r="C15" s="66"/>
      <c r="D15" s="60" t="s">
        <v>95</v>
      </c>
      <c r="E15" s="71"/>
      <c r="F15" s="125" t="s">
        <v>158</v>
      </c>
      <c r="G15" s="63">
        <f>G16+G18+G17</f>
        <v>67.3</v>
      </c>
      <c r="AD15" s="86"/>
    </row>
    <row r="16" spans="2:30" ht="92.25" customHeight="1">
      <c r="B16" s="82"/>
      <c r="C16" s="66"/>
      <c r="D16" s="60"/>
      <c r="E16" s="62" t="s">
        <v>87</v>
      </c>
      <c r="F16" s="126" t="s">
        <v>66</v>
      </c>
      <c r="G16" s="98">
        <v>58.49</v>
      </c>
      <c r="AD16" s="86"/>
    </row>
    <row r="17" spans="2:30" ht="49.5" customHeight="1">
      <c r="B17" s="82"/>
      <c r="C17" s="66"/>
      <c r="D17" s="60"/>
      <c r="E17" s="62" t="s">
        <v>58</v>
      </c>
      <c r="F17" s="126" t="s">
        <v>59</v>
      </c>
      <c r="G17" s="98">
        <v>8.8</v>
      </c>
      <c r="AD17" s="86"/>
    </row>
    <row r="18" spans="2:30" ht="14.25" customHeight="1">
      <c r="B18" s="82"/>
      <c r="C18" s="66"/>
      <c r="D18" s="60"/>
      <c r="E18" s="12">
        <v>800</v>
      </c>
      <c r="F18" s="127" t="s">
        <v>23</v>
      </c>
      <c r="G18" s="98">
        <v>0.01</v>
      </c>
      <c r="AD18" s="86"/>
    </row>
    <row r="19" spans="2:7" ht="46.5" customHeight="1">
      <c r="B19" s="87">
        <v>292</v>
      </c>
      <c r="C19" s="82"/>
      <c r="D19" s="85"/>
      <c r="E19" s="84"/>
      <c r="F19" s="123" t="s">
        <v>42</v>
      </c>
      <c r="G19" s="72">
        <f>G20+G55+G66+G78+G96+G109+G121+G49</f>
        <v>6768.1347399999995</v>
      </c>
    </row>
    <row r="20" spans="2:7" ht="15.75" customHeight="1">
      <c r="B20" s="87"/>
      <c r="C20" s="66" t="s">
        <v>2</v>
      </c>
      <c r="D20" s="66"/>
      <c r="E20" s="69"/>
      <c r="F20" s="124" t="s">
        <v>3</v>
      </c>
      <c r="G20" s="61">
        <f>G21+G26+G35</f>
        <v>1590.6961099999999</v>
      </c>
    </row>
    <row r="21" spans="2:7" ht="48.75" customHeight="1">
      <c r="B21" s="87"/>
      <c r="C21" s="91" t="s">
        <v>4</v>
      </c>
      <c r="D21" s="91"/>
      <c r="E21" s="3"/>
      <c r="F21" s="127" t="s">
        <v>16</v>
      </c>
      <c r="G21" s="61">
        <f>G22</f>
        <v>68.5</v>
      </c>
    </row>
    <row r="22" spans="2:7" ht="15.75" customHeight="1">
      <c r="B22" s="87"/>
      <c r="C22" s="91"/>
      <c r="D22" s="24" t="s">
        <v>90</v>
      </c>
      <c r="E22" s="24"/>
      <c r="F22" s="125" t="s">
        <v>91</v>
      </c>
      <c r="G22" s="61">
        <f>G23</f>
        <v>68.5</v>
      </c>
    </row>
    <row r="23" spans="2:7" ht="27">
      <c r="B23" s="87"/>
      <c r="C23" s="91"/>
      <c r="D23" s="19" t="s">
        <v>92</v>
      </c>
      <c r="E23" s="50"/>
      <c r="F23" s="125" t="s">
        <v>93</v>
      </c>
      <c r="G23" s="61">
        <f>G24</f>
        <v>68.5</v>
      </c>
    </row>
    <row r="24" spans="2:7" ht="15.75" customHeight="1">
      <c r="B24" s="87"/>
      <c r="C24" s="91"/>
      <c r="D24" s="19" t="s">
        <v>94</v>
      </c>
      <c r="E24" s="31"/>
      <c r="F24" s="125" t="s">
        <v>155</v>
      </c>
      <c r="G24" s="61">
        <f>G25</f>
        <v>68.5</v>
      </c>
    </row>
    <row r="25" spans="2:7" ht="76.5" customHeight="1">
      <c r="B25" s="87"/>
      <c r="C25" s="91"/>
      <c r="D25" s="19"/>
      <c r="E25" s="62" t="s">
        <v>87</v>
      </c>
      <c r="F25" s="126" t="s">
        <v>66</v>
      </c>
      <c r="G25" s="61">
        <v>68.5</v>
      </c>
    </row>
    <row r="26" spans="2:7" ht="78" customHeight="1">
      <c r="B26" s="87"/>
      <c r="C26" s="33" t="s">
        <v>206</v>
      </c>
      <c r="D26" s="19"/>
      <c r="E26" s="62"/>
      <c r="F26" s="128" t="s">
        <v>148</v>
      </c>
      <c r="G26" s="61">
        <f>G27</f>
        <v>1457.1961099999999</v>
      </c>
    </row>
    <row r="27" spans="2:7" ht="18.75" customHeight="1">
      <c r="B27" s="87"/>
      <c r="C27" s="82"/>
      <c r="D27" s="62" t="s">
        <v>90</v>
      </c>
      <c r="E27" s="62"/>
      <c r="F27" s="124" t="s">
        <v>91</v>
      </c>
      <c r="G27" s="61">
        <f>G28</f>
        <v>1457.1961099999999</v>
      </c>
    </row>
    <row r="28" spans="2:7" ht="32.25" customHeight="1">
      <c r="B28" s="87"/>
      <c r="C28" s="82"/>
      <c r="D28" s="60" t="s">
        <v>92</v>
      </c>
      <c r="E28" s="71"/>
      <c r="F28" s="124" t="s">
        <v>93</v>
      </c>
      <c r="G28" s="61">
        <f>G29+G33</f>
        <v>1457.1961099999999</v>
      </c>
    </row>
    <row r="29" spans="2:7" ht="30.75" customHeight="1">
      <c r="B29" s="87"/>
      <c r="C29" s="82"/>
      <c r="D29" s="19" t="s">
        <v>96</v>
      </c>
      <c r="E29" s="65"/>
      <c r="F29" s="125" t="s">
        <v>86</v>
      </c>
      <c r="G29" s="63">
        <f>G30+G31+G32</f>
        <v>1432.09611</v>
      </c>
    </row>
    <row r="30" spans="2:7" ht="92.25" customHeight="1">
      <c r="B30" s="87"/>
      <c r="C30" s="82"/>
      <c r="D30" s="64"/>
      <c r="E30" s="62" t="s">
        <v>87</v>
      </c>
      <c r="F30" s="126" t="s">
        <v>66</v>
      </c>
      <c r="G30" s="63">
        <v>1330.8</v>
      </c>
    </row>
    <row r="31" spans="2:7" ht="48.75" customHeight="1">
      <c r="B31" s="87"/>
      <c r="C31" s="82"/>
      <c r="D31" s="64"/>
      <c r="E31" s="62" t="s">
        <v>58</v>
      </c>
      <c r="F31" s="126" t="s">
        <v>59</v>
      </c>
      <c r="G31" s="63">
        <v>76.04611</v>
      </c>
    </row>
    <row r="32" spans="2:7" ht="16.5" customHeight="1">
      <c r="B32" s="87"/>
      <c r="C32" s="82"/>
      <c r="D32" s="64"/>
      <c r="E32" s="58" t="s">
        <v>141</v>
      </c>
      <c r="F32" s="129" t="s">
        <v>23</v>
      </c>
      <c r="G32" s="63">
        <v>25.25</v>
      </c>
    </row>
    <row r="33" spans="2:7" ht="32.25" customHeight="1">
      <c r="B33" s="87"/>
      <c r="C33" s="82"/>
      <c r="D33" s="19" t="s">
        <v>179</v>
      </c>
      <c r="E33" s="58"/>
      <c r="F33" s="129" t="s">
        <v>178</v>
      </c>
      <c r="G33" s="22">
        <f>G34</f>
        <v>25.1</v>
      </c>
    </row>
    <row r="34" spans="2:7" ht="18.75" customHeight="1">
      <c r="B34" s="87"/>
      <c r="C34" s="82"/>
      <c r="D34" s="24"/>
      <c r="E34" s="58" t="s">
        <v>180</v>
      </c>
      <c r="F34" s="129" t="s">
        <v>181</v>
      </c>
      <c r="G34" s="22">
        <v>25.1</v>
      </c>
    </row>
    <row r="35" spans="2:7" ht="20.25" customHeight="1">
      <c r="B35" s="87"/>
      <c r="C35" s="12" t="s">
        <v>147</v>
      </c>
      <c r="D35" s="12"/>
      <c r="E35" s="12"/>
      <c r="F35" s="127" t="s">
        <v>6</v>
      </c>
      <c r="G35" s="63">
        <f>G45+G36</f>
        <v>65</v>
      </c>
    </row>
    <row r="36" spans="2:7" ht="45" customHeight="1">
      <c r="B36" s="87"/>
      <c r="C36" s="12"/>
      <c r="D36" s="19" t="s">
        <v>75</v>
      </c>
      <c r="E36" s="4"/>
      <c r="F36" s="127" t="s">
        <v>130</v>
      </c>
      <c r="G36" s="22">
        <f>G37+G41</f>
        <v>40</v>
      </c>
    </row>
    <row r="37" spans="2:7" ht="33.75" customHeight="1">
      <c r="B37" s="87"/>
      <c r="C37" s="12"/>
      <c r="D37" s="19" t="s">
        <v>44</v>
      </c>
      <c r="E37" s="12"/>
      <c r="F37" s="125" t="s">
        <v>131</v>
      </c>
      <c r="G37" s="22">
        <f>G38</f>
        <v>16</v>
      </c>
    </row>
    <row r="38" spans="2:7" ht="32.25" customHeight="1">
      <c r="B38" s="87"/>
      <c r="C38" s="12"/>
      <c r="D38" s="19" t="s">
        <v>76</v>
      </c>
      <c r="E38" s="36"/>
      <c r="F38" s="130" t="s">
        <v>153</v>
      </c>
      <c r="G38" s="22">
        <f>G39</f>
        <v>16</v>
      </c>
    </row>
    <row r="39" spans="2:7" ht="33.75" customHeight="1">
      <c r="B39" s="87"/>
      <c r="C39" s="12"/>
      <c r="D39" s="19" t="s">
        <v>77</v>
      </c>
      <c r="E39" s="7"/>
      <c r="F39" s="125" t="s">
        <v>88</v>
      </c>
      <c r="G39" s="22">
        <f>G40</f>
        <v>16</v>
      </c>
    </row>
    <row r="40" spans="2:7" ht="45.75" customHeight="1">
      <c r="B40" s="87"/>
      <c r="C40" s="12"/>
      <c r="D40" s="19"/>
      <c r="E40" s="28" t="s">
        <v>58</v>
      </c>
      <c r="F40" s="131" t="s">
        <v>59</v>
      </c>
      <c r="G40" s="22">
        <v>16</v>
      </c>
    </row>
    <row r="41" spans="2:7" ht="45.75" customHeight="1">
      <c r="B41" s="87"/>
      <c r="C41" s="12"/>
      <c r="D41" s="19" t="s">
        <v>78</v>
      </c>
      <c r="E41" s="12"/>
      <c r="F41" s="127" t="s">
        <v>132</v>
      </c>
      <c r="G41" s="27">
        <f>G42</f>
        <v>24</v>
      </c>
    </row>
    <row r="42" spans="2:7" ht="45.75" customHeight="1">
      <c r="B42" s="87"/>
      <c r="C42" s="12"/>
      <c r="D42" s="19" t="s">
        <v>79</v>
      </c>
      <c r="E42" s="31"/>
      <c r="F42" s="125" t="s">
        <v>154</v>
      </c>
      <c r="G42" s="27">
        <f>G43</f>
        <v>24</v>
      </c>
    </row>
    <row r="43" spans="2:7" ht="62.25" customHeight="1">
      <c r="B43" s="87"/>
      <c r="C43" s="12"/>
      <c r="D43" s="19" t="s">
        <v>157</v>
      </c>
      <c r="E43" s="7"/>
      <c r="F43" s="132" t="s">
        <v>89</v>
      </c>
      <c r="G43" s="27">
        <f>G44</f>
        <v>24</v>
      </c>
    </row>
    <row r="44" spans="2:7" ht="48" customHeight="1">
      <c r="B44" s="87"/>
      <c r="C44" s="12"/>
      <c r="D44" s="38"/>
      <c r="E44" s="24" t="s">
        <v>58</v>
      </c>
      <c r="F44" s="131" t="s">
        <v>59</v>
      </c>
      <c r="G44" s="27">
        <v>24</v>
      </c>
    </row>
    <row r="45" spans="2:7" ht="17.25" customHeight="1">
      <c r="B45" s="87"/>
      <c r="C45" s="92"/>
      <c r="D45" s="24" t="s">
        <v>90</v>
      </c>
      <c r="E45" s="24"/>
      <c r="F45" s="125" t="s">
        <v>91</v>
      </c>
      <c r="G45" s="63">
        <f>G46</f>
        <v>25</v>
      </c>
    </row>
    <row r="46" spans="2:7" ht="30" customHeight="1">
      <c r="B46" s="87"/>
      <c r="C46" s="92"/>
      <c r="D46" s="19" t="s">
        <v>92</v>
      </c>
      <c r="E46" s="50"/>
      <c r="F46" s="125" t="s">
        <v>93</v>
      </c>
      <c r="G46" s="63">
        <f>G47</f>
        <v>25</v>
      </c>
    </row>
    <row r="47" spans="2:7" ht="30" customHeight="1">
      <c r="B47" s="87"/>
      <c r="C47" s="92"/>
      <c r="D47" s="19" t="s">
        <v>97</v>
      </c>
      <c r="E47" s="50"/>
      <c r="F47" s="127" t="s">
        <v>43</v>
      </c>
      <c r="G47" s="63">
        <f>G48</f>
        <v>25</v>
      </c>
    </row>
    <row r="48" spans="2:7" ht="17.25" customHeight="1">
      <c r="B48" s="87"/>
      <c r="C48" s="92"/>
      <c r="D48" s="24"/>
      <c r="E48" s="12">
        <v>800</v>
      </c>
      <c r="F48" s="127" t="s">
        <v>23</v>
      </c>
      <c r="G48" s="63">
        <v>25</v>
      </c>
    </row>
    <row r="49" spans="2:7" ht="15.75" customHeight="1">
      <c r="B49" s="87"/>
      <c r="C49" s="104" t="s">
        <v>210</v>
      </c>
      <c r="D49" s="105"/>
      <c r="E49" s="100"/>
      <c r="F49" s="133" t="s">
        <v>211</v>
      </c>
      <c r="G49" s="63">
        <f>G50</f>
        <v>43.60511</v>
      </c>
    </row>
    <row r="50" spans="2:7" ht="15" customHeight="1">
      <c r="B50" s="87"/>
      <c r="C50" s="104" t="s">
        <v>212</v>
      </c>
      <c r="D50" s="105"/>
      <c r="E50" s="100"/>
      <c r="F50" s="134" t="s">
        <v>213</v>
      </c>
      <c r="G50" s="63">
        <f>G51</f>
        <v>43.60511</v>
      </c>
    </row>
    <row r="51" spans="2:7" ht="15.75" customHeight="1">
      <c r="B51" s="87"/>
      <c r="C51" s="104"/>
      <c r="D51" s="100" t="s">
        <v>90</v>
      </c>
      <c r="E51" s="100"/>
      <c r="F51" s="135" t="s">
        <v>91</v>
      </c>
      <c r="G51" s="63">
        <f>G52</f>
        <v>43.60511</v>
      </c>
    </row>
    <row r="52" spans="2:7" ht="30" customHeight="1">
      <c r="B52" s="87"/>
      <c r="C52" s="104"/>
      <c r="D52" s="99" t="s">
        <v>92</v>
      </c>
      <c r="E52" s="106"/>
      <c r="F52" s="135" t="s">
        <v>93</v>
      </c>
      <c r="G52" s="63">
        <f>G53</f>
        <v>43.60511</v>
      </c>
    </row>
    <row r="53" spans="2:7" ht="30" customHeight="1">
      <c r="B53" s="87"/>
      <c r="C53" s="104"/>
      <c r="D53" s="99" t="s">
        <v>208</v>
      </c>
      <c r="E53" s="100"/>
      <c r="F53" s="136" t="s">
        <v>209</v>
      </c>
      <c r="G53" s="63">
        <f>G54</f>
        <v>43.60511</v>
      </c>
    </row>
    <row r="54" spans="2:7" ht="92.25" customHeight="1">
      <c r="B54" s="87"/>
      <c r="C54" s="107"/>
      <c r="D54" s="105"/>
      <c r="E54" s="62" t="s">
        <v>87</v>
      </c>
      <c r="F54" s="126" t="s">
        <v>66</v>
      </c>
      <c r="G54" s="63">
        <v>43.60511</v>
      </c>
    </row>
    <row r="55" spans="2:7" ht="28.5" customHeight="1">
      <c r="B55" s="87"/>
      <c r="C55" s="6" t="s">
        <v>7</v>
      </c>
      <c r="D55" s="6"/>
      <c r="E55" s="6"/>
      <c r="F55" s="137" t="s">
        <v>8</v>
      </c>
      <c r="G55" s="63">
        <f>G56</f>
        <v>558.3666599999999</v>
      </c>
    </row>
    <row r="56" spans="2:7" ht="20.25" customHeight="1">
      <c r="B56" s="87"/>
      <c r="C56" s="19" t="s">
        <v>48</v>
      </c>
      <c r="D56" s="40"/>
      <c r="E56" s="24"/>
      <c r="F56" s="127" t="s">
        <v>49</v>
      </c>
      <c r="G56" s="63">
        <f>G57</f>
        <v>558.3666599999999</v>
      </c>
    </row>
    <row r="57" spans="2:7" ht="42">
      <c r="B57" s="87"/>
      <c r="C57" s="92"/>
      <c r="D57" s="19" t="s">
        <v>80</v>
      </c>
      <c r="E57" s="40"/>
      <c r="F57" s="127" t="s">
        <v>133</v>
      </c>
      <c r="G57" s="63">
        <f>G58</f>
        <v>558.3666599999999</v>
      </c>
    </row>
    <row r="58" spans="2:7" ht="108.75" customHeight="1">
      <c r="B58" s="87"/>
      <c r="C58" s="92"/>
      <c r="D58" s="19" t="s">
        <v>83</v>
      </c>
      <c r="E58" s="12"/>
      <c r="F58" s="125" t="s">
        <v>136</v>
      </c>
      <c r="G58" s="63">
        <f>G62+G59</f>
        <v>558.3666599999999</v>
      </c>
    </row>
    <row r="59" spans="2:7" ht="55.5">
      <c r="B59" s="87"/>
      <c r="C59" s="92"/>
      <c r="D59" s="19" t="s">
        <v>84</v>
      </c>
      <c r="E59" s="31"/>
      <c r="F59" s="125" t="s">
        <v>137</v>
      </c>
      <c r="G59" s="63">
        <f>G60</f>
        <v>0.81</v>
      </c>
    </row>
    <row r="60" spans="2:7" ht="41.25">
      <c r="B60" s="87"/>
      <c r="C60" s="92"/>
      <c r="D60" s="19" t="s">
        <v>159</v>
      </c>
      <c r="E60" s="44"/>
      <c r="F60" s="138" t="s">
        <v>138</v>
      </c>
      <c r="G60" s="63">
        <f>G61</f>
        <v>0.81</v>
      </c>
    </row>
    <row r="61" spans="2:7" ht="41.25">
      <c r="B61" s="87"/>
      <c r="C61" s="92"/>
      <c r="D61" s="19"/>
      <c r="E61" s="24" t="s">
        <v>58</v>
      </c>
      <c r="F61" s="131" t="s">
        <v>59</v>
      </c>
      <c r="G61" s="63">
        <v>0.81</v>
      </c>
    </row>
    <row r="62" spans="2:7" ht="48" customHeight="1">
      <c r="B62" s="87"/>
      <c r="C62" s="92"/>
      <c r="D62" s="19" t="s">
        <v>85</v>
      </c>
      <c r="E62" s="31"/>
      <c r="F62" s="125" t="s">
        <v>139</v>
      </c>
      <c r="G62" s="63">
        <f>G63</f>
        <v>557.55666</v>
      </c>
    </row>
    <row r="63" spans="2:7" ht="43.5" customHeight="1">
      <c r="B63" s="87"/>
      <c r="C63" s="92"/>
      <c r="D63" s="19" t="s">
        <v>160</v>
      </c>
      <c r="E63" s="24"/>
      <c r="F63" s="125" t="s">
        <v>161</v>
      </c>
      <c r="G63" s="63">
        <f>G64+G65</f>
        <v>557.55666</v>
      </c>
    </row>
    <row r="64" spans="2:7" ht="89.25" customHeight="1">
      <c r="B64" s="87"/>
      <c r="C64" s="92"/>
      <c r="D64" s="19"/>
      <c r="E64" s="58" t="s">
        <v>87</v>
      </c>
      <c r="F64" s="131" t="s">
        <v>66</v>
      </c>
      <c r="G64" s="27">
        <v>542.55666</v>
      </c>
    </row>
    <row r="65" spans="2:7" ht="46.5" customHeight="1">
      <c r="B65" s="87"/>
      <c r="C65" s="92"/>
      <c r="D65" s="19"/>
      <c r="E65" s="24" t="s">
        <v>58</v>
      </c>
      <c r="F65" s="131" t="s">
        <v>59</v>
      </c>
      <c r="G65" s="27">
        <v>15</v>
      </c>
    </row>
    <row r="66" spans="2:7" ht="13.5">
      <c r="B66" s="82"/>
      <c r="C66" s="66" t="s">
        <v>146</v>
      </c>
      <c r="D66" s="69"/>
      <c r="E66" s="69"/>
      <c r="F66" s="139" t="s">
        <v>22</v>
      </c>
      <c r="G66" s="63">
        <f>G67</f>
        <v>2364.18635</v>
      </c>
    </row>
    <row r="67" spans="2:7" ht="15.75" customHeight="1">
      <c r="B67" s="82"/>
      <c r="C67" s="66" t="s">
        <v>145</v>
      </c>
      <c r="D67" s="83"/>
      <c r="E67" s="69"/>
      <c r="F67" s="140" t="s">
        <v>25</v>
      </c>
      <c r="G67" s="63">
        <f>G68</f>
        <v>2364.18635</v>
      </c>
    </row>
    <row r="68" spans="2:7" ht="60" customHeight="1">
      <c r="B68" s="82"/>
      <c r="C68" s="64"/>
      <c r="D68" s="19" t="s">
        <v>67</v>
      </c>
      <c r="E68" s="33"/>
      <c r="F68" s="125" t="s">
        <v>110</v>
      </c>
      <c r="G68" s="63">
        <f>G69</f>
        <v>2364.18635</v>
      </c>
    </row>
    <row r="69" spans="2:7" ht="28.5" customHeight="1">
      <c r="B69" s="82"/>
      <c r="C69" s="64"/>
      <c r="D69" s="19" t="s">
        <v>68</v>
      </c>
      <c r="E69" s="31"/>
      <c r="F69" s="125" t="s">
        <v>111</v>
      </c>
      <c r="G69" s="63">
        <f>G70+G73</f>
        <v>2364.18635</v>
      </c>
    </row>
    <row r="70" spans="2:7" ht="42">
      <c r="B70" s="82"/>
      <c r="C70" s="66"/>
      <c r="D70" s="19" t="s">
        <v>69</v>
      </c>
      <c r="E70" s="31"/>
      <c r="F70" s="125" t="s">
        <v>112</v>
      </c>
      <c r="G70" s="63">
        <f>G71</f>
        <v>1559.19183</v>
      </c>
    </row>
    <row r="71" spans="2:7" ht="30" customHeight="1">
      <c r="B71" s="82"/>
      <c r="C71" s="68"/>
      <c r="D71" s="19" t="s">
        <v>70</v>
      </c>
      <c r="E71" s="23"/>
      <c r="F71" s="125" t="s">
        <v>24</v>
      </c>
      <c r="G71" s="63">
        <f>G72</f>
        <v>1559.19183</v>
      </c>
    </row>
    <row r="72" spans="2:7" ht="41.25">
      <c r="B72" s="82"/>
      <c r="C72" s="68"/>
      <c r="D72" s="19"/>
      <c r="E72" s="28" t="s">
        <v>58</v>
      </c>
      <c r="F72" s="131" t="s">
        <v>59</v>
      </c>
      <c r="G72" s="63">
        <v>1559.19183</v>
      </c>
    </row>
    <row r="73" spans="2:7" ht="45" customHeight="1">
      <c r="B73" s="82"/>
      <c r="C73" s="68"/>
      <c r="D73" s="19" t="s">
        <v>71</v>
      </c>
      <c r="E73" s="35"/>
      <c r="F73" s="125" t="s">
        <v>113</v>
      </c>
      <c r="G73" s="63">
        <f>G74+G76</f>
        <v>804.99452</v>
      </c>
    </row>
    <row r="74" spans="2:7" ht="27">
      <c r="B74" s="82"/>
      <c r="C74" s="68"/>
      <c r="D74" s="19" t="s">
        <v>114</v>
      </c>
      <c r="E74" s="23"/>
      <c r="F74" s="125" t="s">
        <v>103</v>
      </c>
      <c r="G74" s="63">
        <f>G75</f>
        <v>730.64212</v>
      </c>
    </row>
    <row r="75" spans="2:7" ht="41.25">
      <c r="B75" s="82"/>
      <c r="C75" s="68"/>
      <c r="D75" s="19"/>
      <c r="E75" s="28" t="s">
        <v>58</v>
      </c>
      <c r="F75" s="131" t="s">
        <v>59</v>
      </c>
      <c r="G75" s="63">
        <v>730.64212</v>
      </c>
    </row>
    <row r="76" spans="2:7" ht="76.5" customHeight="1">
      <c r="B76" s="82"/>
      <c r="C76" s="68"/>
      <c r="D76" s="99" t="s">
        <v>214</v>
      </c>
      <c r="E76" s="28"/>
      <c r="F76" s="136" t="s">
        <v>215</v>
      </c>
      <c r="G76" s="63">
        <f>G77</f>
        <v>74.3524</v>
      </c>
    </row>
    <row r="77" spans="2:7" ht="13.5">
      <c r="B77" s="82"/>
      <c r="C77" s="68"/>
      <c r="D77" s="19"/>
      <c r="E77" s="28" t="s">
        <v>180</v>
      </c>
      <c r="F77" s="129" t="s">
        <v>181</v>
      </c>
      <c r="G77" s="63">
        <v>74.3524</v>
      </c>
    </row>
    <row r="78" spans="2:7" ht="15" customHeight="1">
      <c r="B78" s="82"/>
      <c r="C78" s="66" t="s">
        <v>10</v>
      </c>
      <c r="D78" s="66"/>
      <c r="E78" s="66"/>
      <c r="F78" s="139" t="s">
        <v>11</v>
      </c>
      <c r="G78" s="61">
        <f>G79+G89</f>
        <v>596.3293199999999</v>
      </c>
    </row>
    <row r="79" spans="2:7" ht="15" customHeight="1">
      <c r="B79" s="82"/>
      <c r="C79" s="94" t="s">
        <v>164</v>
      </c>
      <c r="D79" s="66"/>
      <c r="E79" s="66"/>
      <c r="F79" s="139" t="s">
        <v>165</v>
      </c>
      <c r="G79" s="61">
        <f>G80+G85</f>
        <v>69.44778</v>
      </c>
    </row>
    <row r="80" spans="2:7" ht="46.5" customHeight="1">
      <c r="B80" s="82"/>
      <c r="C80" s="94"/>
      <c r="D80" s="19" t="s">
        <v>75</v>
      </c>
      <c r="E80" s="4"/>
      <c r="F80" s="127" t="s">
        <v>130</v>
      </c>
      <c r="G80" s="47">
        <f>G81</f>
        <v>24</v>
      </c>
    </row>
    <row r="81" spans="2:7" ht="30.75" customHeight="1">
      <c r="B81" s="82"/>
      <c r="C81" s="94"/>
      <c r="D81" s="19" t="s">
        <v>44</v>
      </c>
      <c r="E81" s="12"/>
      <c r="F81" s="125" t="s">
        <v>131</v>
      </c>
      <c r="G81" s="47">
        <f>G82</f>
        <v>24</v>
      </c>
    </row>
    <row r="82" spans="2:7" ht="29.25" customHeight="1">
      <c r="B82" s="82"/>
      <c r="C82" s="94"/>
      <c r="D82" s="19" t="s">
        <v>76</v>
      </c>
      <c r="E82" s="36"/>
      <c r="F82" s="130" t="s">
        <v>153</v>
      </c>
      <c r="G82" s="47">
        <f>G83</f>
        <v>24</v>
      </c>
    </row>
    <row r="83" spans="2:7" ht="31.5" customHeight="1">
      <c r="B83" s="82"/>
      <c r="C83" s="94"/>
      <c r="D83" s="19" t="s">
        <v>162</v>
      </c>
      <c r="E83" s="28"/>
      <c r="F83" s="131" t="s">
        <v>163</v>
      </c>
      <c r="G83" s="47">
        <f>G84</f>
        <v>24</v>
      </c>
    </row>
    <row r="84" spans="2:7" ht="48" customHeight="1">
      <c r="B84" s="82"/>
      <c r="C84" s="94"/>
      <c r="D84" s="19"/>
      <c r="E84" s="28" t="s">
        <v>58</v>
      </c>
      <c r="F84" s="131" t="s">
        <v>59</v>
      </c>
      <c r="G84" s="47">
        <v>24</v>
      </c>
    </row>
    <row r="85" spans="2:7" ht="13.5">
      <c r="B85" s="82"/>
      <c r="C85" s="67"/>
      <c r="D85" s="24" t="s">
        <v>90</v>
      </c>
      <c r="E85" s="24"/>
      <c r="F85" s="125" t="s">
        <v>91</v>
      </c>
      <c r="G85" s="61">
        <f>G86</f>
        <v>45.44778</v>
      </c>
    </row>
    <row r="86" spans="2:7" ht="27">
      <c r="B86" s="82"/>
      <c r="C86" s="67"/>
      <c r="D86" s="19" t="s">
        <v>98</v>
      </c>
      <c r="E86" s="32"/>
      <c r="F86" s="125" t="s">
        <v>99</v>
      </c>
      <c r="G86" s="63">
        <f>G87</f>
        <v>45.44778</v>
      </c>
    </row>
    <row r="87" spans="2:7" ht="20.25" customHeight="1">
      <c r="B87" s="82"/>
      <c r="C87" s="67"/>
      <c r="D87" s="19" t="s">
        <v>149</v>
      </c>
      <c r="E87" s="58"/>
      <c r="F87" s="129" t="s">
        <v>166</v>
      </c>
      <c r="G87" s="27">
        <f>G88</f>
        <v>45.44778</v>
      </c>
    </row>
    <row r="88" spans="2:7" ht="41.25">
      <c r="B88" s="82"/>
      <c r="C88" s="67"/>
      <c r="D88" s="37"/>
      <c r="E88" s="58" t="s">
        <v>58</v>
      </c>
      <c r="F88" s="131" t="s">
        <v>59</v>
      </c>
      <c r="G88" s="27">
        <v>45.44778</v>
      </c>
    </row>
    <row r="89" spans="2:7" ht="32.25" customHeight="1">
      <c r="B89" s="82"/>
      <c r="C89" s="70" t="s">
        <v>184</v>
      </c>
      <c r="D89" s="19"/>
      <c r="E89" s="24"/>
      <c r="F89" s="131" t="s">
        <v>183</v>
      </c>
      <c r="G89" s="63">
        <f>G90</f>
        <v>526.88154</v>
      </c>
    </row>
    <row r="90" spans="2:7" ht="63.75" customHeight="1">
      <c r="B90" s="82"/>
      <c r="C90" s="70"/>
      <c r="D90" s="19" t="s">
        <v>67</v>
      </c>
      <c r="E90" s="33"/>
      <c r="F90" s="125" t="s">
        <v>110</v>
      </c>
      <c r="G90" s="63">
        <f>G91</f>
        <v>526.88154</v>
      </c>
    </row>
    <row r="91" spans="2:7" ht="30" customHeight="1">
      <c r="B91" s="82"/>
      <c r="C91" s="70"/>
      <c r="D91" s="19" t="s">
        <v>192</v>
      </c>
      <c r="E91" s="31"/>
      <c r="F91" s="150" t="s">
        <v>187</v>
      </c>
      <c r="G91" s="63">
        <f>G92</f>
        <v>526.88154</v>
      </c>
    </row>
    <row r="92" spans="2:7" ht="44.25" customHeight="1">
      <c r="B92" s="82"/>
      <c r="C92" s="64"/>
      <c r="D92" s="19" t="s">
        <v>185</v>
      </c>
      <c r="E92" s="58"/>
      <c r="F92" s="131" t="s">
        <v>65</v>
      </c>
      <c r="G92" s="63">
        <f>G93+G94+G95</f>
        <v>526.88154</v>
      </c>
    </row>
    <row r="93" spans="2:7" ht="90.75" customHeight="1">
      <c r="B93" s="82"/>
      <c r="C93" s="64"/>
      <c r="D93" s="19"/>
      <c r="E93" s="58" t="s">
        <v>87</v>
      </c>
      <c r="F93" s="131" t="s">
        <v>66</v>
      </c>
      <c r="G93" s="22">
        <v>334.07636</v>
      </c>
    </row>
    <row r="94" spans="2:7" ht="44.25" customHeight="1">
      <c r="B94" s="82"/>
      <c r="C94" s="64"/>
      <c r="D94" s="19"/>
      <c r="E94" s="58" t="s">
        <v>58</v>
      </c>
      <c r="F94" s="131" t="s">
        <v>59</v>
      </c>
      <c r="G94" s="22">
        <v>163.41518</v>
      </c>
    </row>
    <row r="95" spans="2:7" ht="16.5" customHeight="1">
      <c r="B95" s="82"/>
      <c r="C95" s="64"/>
      <c r="D95" s="19"/>
      <c r="E95" s="12">
        <v>800</v>
      </c>
      <c r="F95" s="127" t="s">
        <v>23</v>
      </c>
      <c r="G95" s="22">
        <v>29.39</v>
      </c>
    </row>
    <row r="96" spans="2:7" ht="20.25" customHeight="1">
      <c r="B96" s="82"/>
      <c r="C96" s="70" t="s">
        <v>150</v>
      </c>
      <c r="D96" s="19"/>
      <c r="E96" s="28"/>
      <c r="F96" s="132" t="s">
        <v>47</v>
      </c>
      <c r="G96" s="22">
        <f>G97</f>
        <v>1465.1490000000001</v>
      </c>
    </row>
    <row r="97" spans="2:7" ht="17.25" customHeight="1">
      <c r="B97" s="82"/>
      <c r="C97" s="70" t="s">
        <v>151</v>
      </c>
      <c r="D97" s="19"/>
      <c r="E97" s="28"/>
      <c r="F97" s="141" t="s">
        <v>12</v>
      </c>
      <c r="G97" s="22">
        <f>G98</f>
        <v>1465.1490000000001</v>
      </c>
    </row>
    <row r="98" spans="2:7" ht="44.25" customHeight="1">
      <c r="B98" s="82"/>
      <c r="C98" s="70"/>
      <c r="D98" s="19" t="s">
        <v>51</v>
      </c>
      <c r="E98" s="20"/>
      <c r="F98" s="125" t="s">
        <v>168</v>
      </c>
      <c r="G98" s="22">
        <f>G99</f>
        <v>1465.1490000000001</v>
      </c>
    </row>
    <row r="99" spans="2:7" ht="18" customHeight="1">
      <c r="B99" s="82"/>
      <c r="C99" s="70"/>
      <c r="D99" s="19" t="s">
        <v>52</v>
      </c>
      <c r="E99" s="20"/>
      <c r="F99" s="127" t="s">
        <v>53</v>
      </c>
      <c r="G99" s="22">
        <f>G100+G103+G106</f>
        <v>1465.1490000000001</v>
      </c>
    </row>
    <row r="100" spans="2:7" ht="30.75" customHeight="1">
      <c r="B100" s="82"/>
      <c r="C100" s="70"/>
      <c r="D100" s="19" t="s">
        <v>54</v>
      </c>
      <c r="E100" s="21"/>
      <c r="F100" s="127" t="s">
        <v>55</v>
      </c>
      <c r="G100" s="22">
        <f>G101</f>
        <v>18.999</v>
      </c>
    </row>
    <row r="101" spans="2:7" ht="33.75" customHeight="1">
      <c r="B101" s="82"/>
      <c r="C101" s="70"/>
      <c r="D101" s="19" t="s">
        <v>56</v>
      </c>
      <c r="E101" s="23"/>
      <c r="F101" s="125" t="s">
        <v>57</v>
      </c>
      <c r="G101" s="22">
        <f>G102</f>
        <v>18.999</v>
      </c>
    </row>
    <row r="102" spans="2:7" ht="49.5" customHeight="1">
      <c r="B102" s="82"/>
      <c r="C102" s="70"/>
      <c r="D102" s="19"/>
      <c r="E102" s="24" t="s">
        <v>26</v>
      </c>
      <c r="F102" s="142" t="s">
        <v>27</v>
      </c>
      <c r="G102" s="22">
        <v>18.999</v>
      </c>
    </row>
    <row r="103" spans="2:7" ht="61.5" customHeight="1">
      <c r="B103" s="82"/>
      <c r="C103" s="70"/>
      <c r="D103" s="19" t="s">
        <v>63</v>
      </c>
      <c r="E103" s="26"/>
      <c r="F103" s="125" t="s">
        <v>106</v>
      </c>
      <c r="G103" s="27">
        <f>G104</f>
        <v>1126.15</v>
      </c>
    </row>
    <row r="104" spans="2:7" ht="44.25" customHeight="1">
      <c r="B104" s="82"/>
      <c r="C104" s="70"/>
      <c r="D104" s="19" t="s">
        <v>64</v>
      </c>
      <c r="E104" s="10"/>
      <c r="F104" s="132" t="s">
        <v>65</v>
      </c>
      <c r="G104" s="27">
        <f>G105</f>
        <v>1126.15</v>
      </c>
    </row>
    <row r="105" spans="2:7" ht="47.25" customHeight="1">
      <c r="B105" s="82"/>
      <c r="C105" s="70"/>
      <c r="D105" s="19"/>
      <c r="E105" s="28" t="s">
        <v>26</v>
      </c>
      <c r="F105" s="142" t="s">
        <v>27</v>
      </c>
      <c r="G105" s="27">
        <v>1126.15</v>
      </c>
    </row>
    <row r="106" spans="2:7" ht="47.25" customHeight="1">
      <c r="B106" s="82"/>
      <c r="C106" s="70"/>
      <c r="D106" s="19" t="s">
        <v>107</v>
      </c>
      <c r="E106" s="28"/>
      <c r="F106" s="142" t="s">
        <v>109</v>
      </c>
      <c r="G106" s="27">
        <f>G107</f>
        <v>320</v>
      </c>
    </row>
    <row r="107" spans="2:7" ht="47.25" customHeight="1">
      <c r="B107" s="82"/>
      <c r="C107" s="64"/>
      <c r="D107" s="19" t="s">
        <v>108</v>
      </c>
      <c r="E107" s="10"/>
      <c r="F107" s="132" t="s">
        <v>65</v>
      </c>
      <c r="G107" s="27">
        <f>G108</f>
        <v>320</v>
      </c>
    </row>
    <row r="108" spans="2:7" ht="41.25">
      <c r="B108" s="82"/>
      <c r="C108" s="64"/>
      <c r="D108" s="19"/>
      <c r="E108" s="28" t="s">
        <v>26</v>
      </c>
      <c r="F108" s="142" t="s">
        <v>27</v>
      </c>
      <c r="G108" s="27">
        <v>320</v>
      </c>
    </row>
    <row r="109" spans="2:7" ht="13.5">
      <c r="B109" s="82"/>
      <c r="C109" s="66">
        <v>1000</v>
      </c>
      <c r="D109" s="32"/>
      <c r="E109" s="28"/>
      <c r="F109" s="142" t="s">
        <v>13</v>
      </c>
      <c r="G109" s="27">
        <f>G110+G115</f>
        <v>147.38819</v>
      </c>
    </row>
    <row r="110" spans="2:7" ht="13.5">
      <c r="B110" s="82"/>
      <c r="C110" s="66">
        <v>1001</v>
      </c>
      <c r="D110" s="32"/>
      <c r="E110" s="28"/>
      <c r="F110" s="127" t="s">
        <v>28</v>
      </c>
      <c r="G110" s="27">
        <f>G111</f>
        <v>80.88309</v>
      </c>
    </row>
    <row r="111" spans="2:7" ht="13.5">
      <c r="B111" s="82"/>
      <c r="C111" s="66"/>
      <c r="D111" s="62" t="s">
        <v>90</v>
      </c>
      <c r="E111" s="62"/>
      <c r="F111" s="124" t="s">
        <v>91</v>
      </c>
      <c r="G111" s="27">
        <f>G112</f>
        <v>80.88309</v>
      </c>
    </row>
    <row r="112" spans="2:7" ht="27">
      <c r="B112" s="82"/>
      <c r="C112" s="66"/>
      <c r="D112" s="60" t="s">
        <v>98</v>
      </c>
      <c r="E112" s="9"/>
      <c r="F112" s="124" t="s">
        <v>99</v>
      </c>
      <c r="G112" s="27">
        <f>G113</f>
        <v>80.88309</v>
      </c>
    </row>
    <row r="113" spans="2:7" ht="45.75" customHeight="1">
      <c r="B113" s="82"/>
      <c r="C113" s="66"/>
      <c r="D113" s="19" t="s">
        <v>102</v>
      </c>
      <c r="E113" s="31"/>
      <c r="F113" s="125" t="s">
        <v>41</v>
      </c>
      <c r="G113" s="22">
        <f>G114</f>
        <v>80.88309</v>
      </c>
    </row>
    <row r="114" spans="2:7" ht="31.5" customHeight="1">
      <c r="B114" s="82"/>
      <c r="C114" s="66"/>
      <c r="D114" s="12"/>
      <c r="E114" s="28" t="s">
        <v>29</v>
      </c>
      <c r="F114" s="142" t="s">
        <v>30</v>
      </c>
      <c r="G114" s="22">
        <v>80.88309</v>
      </c>
    </row>
    <row r="115" spans="2:7" ht="13.5">
      <c r="B115" s="82"/>
      <c r="C115" s="66">
        <v>1003</v>
      </c>
      <c r="D115" s="66"/>
      <c r="E115" s="69"/>
      <c r="F115" s="124" t="s">
        <v>14</v>
      </c>
      <c r="G115" s="63">
        <f>G116</f>
        <v>66.5051</v>
      </c>
    </row>
    <row r="116" spans="2:7" ht="13.5">
      <c r="B116" s="82"/>
      <c r="C116" s="66"/>
      <c r="D116" s="62" t="s">
        <v>90</v>
      </c>
      <c r="E116" s="62"/>
      <c r="F116" s="124" t="s">
        <v>91</v>
      </c>
      <c r="G116" s="63">
        <f>G117</f>
        <v>66.5051</v>
      </c>
    </row>
    <row r="117" spans="2:7" ht="27">
      <c r="B117" s="82"/>
      <c r="C117" s="66"/>
      <c r="D117" s="60" t="s">
        <v>98</v>
      </c>
      <c r="E117" s="9"/>
      <c r="F117" s="124" t="s">
        <v>99</v>
      </c>
      <c r="G117" s="63">
        <f>G118</f>
        <v>66.5051</v>
      </c>
    </row>
    <row r="118" spans="2:7" ht="122.25" customHeight="1">
      <c r="B118" s="82"/>
      <c r="C118" s="64"/>
      <c r="D118" s="19" t="s">
        <v>175</v>
      </c>
      <c r="E118" s="52"/>
      <c r="F118" s="130" t="s">
        <v>45</v>
      </c>
      <c r="G118" s="27">
        <f>G119+G120</f>
        <v>66.5051</v>
      </c>
    </row>
    <row r="119" spans="2:7" ht="27">
      <c r="B119" s="82"/>
      <c r="C119" s="64"/>
      <c r="D119" s="37"/>
      <c r="E119" s="8" t="s">
        <v>29</v>
      </c>
      <c r="F119" s="142" t="s">
        <v>30</v>
      </c>
      <c r="G119" s="27">
        <v>19.4</v>
      </c>
    </row>
    <row r="120" spans="2:7" ht="47.25" customHeight="1">
      <c r="B120" s="82"/>
      <c r="C120" s="64"/>
      <c r="D120" s="49"/>
      <c r="E120" s="24" t="s">
        <v>26</v>
      </c>
      <c r="F120" s="142" t="s">
        <v>27</v>
      </c>
      <c r="G120" s="27">
        <v>47.1051</v>
      </c>
    </row>
    <row r="121" spans="2:7" ht="13.5">
      <c r="B121" s="82"/>
      <c r="C121" s="6">
        <v>1100</v>
      </c>
      <c r="D121" s="6"/>
      <c r="E121" s="6"/>
      <c r="F121" s="132" t="s">
        <v>18</v>
      </c>
      <c r="G121" s="61">
        <f>G122</f>
        <v>2.414</v>
      </c>
    </row>
    <row r="122" spans="2:7" ht="13.5">
      <c r="B122" s="82"/>
      <c r="C122" s="1">
        <v>1101</v>
      </c>
      <c r="D122" s="1"/>
      <c r="E122" s="1"/>
      <c r="F122" s="141" t="s">
        <v>20</v>
      </c>
      <c r="G122" s="61">
        <f>G123</f>
        <v>2.414</v>
      </c>
    </row>
    <row r="123" spans="2:7" ht="13.5">
      <c r="B123" s="82"/>
      <c r="C123" s="1"/>
      <c r="D123" s="62" t="s">
        <v>90</v>
      </c>
      <c r="E123" s="62"/>
      <c r="F123" s="124" t="s">
        <v>91</v>
      </c>
      <c r="G123" s="61">
        <f>G124</f>
        <v>2.414</v>
      </c>
    </row>
    <row r="124" spans="2:7" ht="31.5" customHeight="1">
      <c r="B124" s="82"/>
      <c r="C124" s="1"/>
      <c r="D124" s="60" t="s">
        <v>98</v>
      </c>
      <c r="E124" s="9"/>
      <c r="F124" s="124" t="s">
        <v>99</v>
      </c>
      <c r="G124" s="61">
        <f>G125</f>
        <v>2.414</v>
      </c>
    </row>
    <row r="125" spans="2:7" ht="13.5">
      <c r="B125" s="82"/>
      <c r="C125" s="64"/>
      <c r="D125" s="19" t="s">
        <v>143</v>
      </c>
      <c r="E125" s="37"/>
      <c r="F125" s="130" t="s">
        <v>156</v>
      </c>
      <c r="G125" s="27">
        <f>G126</f>
        <v>2.414</v>
      </c>
    </row>
    <row r="126" spans="2:7" ht="41.25">
      <c r="B126" s="82"/>
      <c r="C126" s="64"/>
      <c r="D126" s="12"/>
      <c r="E126" s="24" t="s">
        <v>58</v>
      </c>
      <c r="F126" s="131" t="s">
        <v>59</v>
      </c>
      <c r="G126" s="27">
        <v>2.414</v>
      </c>
    </row>
    <row r="127" spans="2:7" ht="30.75" customHeight="1">
      <c r="B127" s="113">
        <v>783</v>
      </c>
      <c r="C127" s="114"/>
      <c r="D127" s="115"/>
      <c r="E127" s="116"/>
      <c r="F127" s="143" t="s">
        <v>223</v>
      </c>
      <c r="G127" s="27">
        <f>G128</f>
        <v>50</v>
      </c>
    </row>
    <row r="128" spans="2:7" ht="13.5">
      <c r="B128" s="82"/>
      <c r="C128" s="5" t="s">
        <v>46</v>
      </c>
      <c r="D128" s="12"/>
      <c r="E128" s="12"/>
      <c r="F128" s="127" t="s">
        <v>38</v>
      </c>
      <c r="G128" s="63">
        <f>G129</f>
        <v>50</v>
      </c>
    </row>
    <row r="129" spans="2:7" ht="13.5">
      <c r="B129" s="82"/>
      <c r="C129" s="82"/>
      <c r="D129" s="62" t="s">
        <v>90</v>
      </c>
      <c r="E129" s="62"/>
      <c r="F129" s="124" t="s">
        <v>91</v>
      </c>
      <c r="G129" s="63">
        <f>G130</f>
        <v>50</v>
      </c>
    </row>
    <row r="130" spans="2:7" ht="27">
      <c r="B130" s="82"/>
      <c r="C130" s="82"/>
      <c r="D130" s="19" t="s">
        <v>98</v>
      </c>
      <c r="E130" s="32"/>
      <c r="F130" s="125" t="s">
        <v>99</v>
      </c>
      <c r="G130" s="63">
        <f>G131</f>
        <v>50</v>
      </c>
    </row>
    <row r="131" spans="2:7" ht="13.5">
      <c r="B131" s="82"/>
      <c r="C131" s="82"/>
      <c r="D131" s="19" t="s">
        <v>101</v>
      </c>
      <c r="E131" s="58"/>
      <c r="F131" s="129" t="s">
        <v>140</v>
      </c>
      <c r="G131" s="63">
        <f>G132</f>
        <v>50</v>
      </c>
    </row>
    <row r="132" spans="2:7" ht="13.5">
      <c r="B132" s="82"/>
      <c r="C132" s="82"/>
      <c r="D132" s="49"/>
      <c r="E132" s="58" t="s">
        <v>141</v>
      </c>
      <c r="F132" s="129" t="s">
        <v>23</v>
      </c>
      <c r="G132" s="63">
        <v>50</v>
      </c>
    </row>
    <row r="133" spans="2:7" ht="27">
      <c r="B133" s="117">
        <v>793</v>
      </c>
      <c r="C133" s="118"/>
      <c r="D133" s="68"/>
      <c r="E133" s="119"/>
      <c r="F133" s="144" t="s">
        <v>222</v>
      </c>
      <c r="G133" s="27">
        <f>G134+G167+G173+G193+G208+G249+G276+G288</f>
        <v>18746.313729999998</v>
      </c>
    </row>
    <row r="134" spans="2:7" ht="13.5">
      <c r="B134" s="82"/>
      <c r="C134" s="66" t="s">
        <v>2</v>
      </c>
      <c r="D134" s="66"/>
      <c r="E134" s="69"/>
      <c r="F134" s="124" t="s">
        <v>3</v>
      </c>
      <c r="G134" s="61">
        <f>G135+G150</f>
        <v>2286.80289</v>
      </c>
    </row>
    <row r="135" spans="2:7" ht="69">
      <c r="B135" s="82"/>
      <c r="C135" s="33" t="s">
        <v>206</v>
      </c>
      <c r="D135" s="19"/>
      <c r="E135" s="62"/>
      <c r="F135" s="128" t="s">
        <v>148</v>
      </c>
      <c r="G135" s="61">
        <f>G136</f>
        <v>1894.80289</v>
      </c>
    </row>
    <row r="136" spans="2:7" ht="13.5">
      <c r="B136" s="82"/>
      <c r="C136" s="82"/>
      <c r="D136" s="62" t="s">
        <v>90</v>
      </c>
      <c r="E136" s="62"/>
      <c r="F136" s="124" t="s">
        <v>91</v>
      </c>
      <c r="G136" s="61">
        <f>G137</f>
        <v>1894.80289</v>
      </c>
    </row>
    <row r="137" spans="2:7" ht="27">
      <c r="B137" s="82"/>
      <c r="C137" s="82"/>
      <c r="D137" s="60" t="s">
        <v>92</v>
      </c>
      <c r="E137" s="71"/>
      <c r="F137" s="124" t="s">
        <v>93</v>
      </c>
      <c r="G137" s="61">
        <f>G138+G140+G142+G146+G148+G144</f>
        <v>1894.80289</v>
      </c>
    </row>
    <row r="138" spans="2:7" ht="27">
      <c r="B138" s="82"/>
      <c r="C138" s="82"/>
      <c r="D138" s="19" t="s">
        <v>96</v>
      </c>
      <c r="E138" s="65"/>
      <c r="F138" s="125" t="s">
        <v>86</v>
      </c>
      <c r="G138" s="63">
        <f>G139</f>
        <v>87.25289</v>
      </c>
    </row>
    <row r="139" spans="2:7" ht="41.25">
      <c r="B139" s="82"/>
      <c r="C139" s="82"/>
      <c r="D139" s="64"/>
      <c r="E139" s="62" t="s">
        <v>58</v>
      </c>
      <c r="F139" s="126" t="s">
        <v>59</v>
      </c>
      <c r="G139" s="63">
        <v>87.25289</v>
      </c>
    </row>
    <row r="140" spans="2:7" ht="27">
      <c r="B140" s="82"/>
      <c r="C140" s="82"/>
      <c r="D140" s="19" t="s">
        <v>179</v>
      </c>
      <c r="E140" s="58"/>
      <c r="F140" s="129" t="s">
        <v>178</v>
      </c>
      <c r="G140" s="22">
        <f>G141</f>
        <v>75.3</v>
      </c>
    </row>
    <row r="141" spans="2:7" ht="13.5">
      <c r="B141" s="82"/>
      <c r="C141" s="82"/>
      <c r="D141" s="24"/>
      <c r="E141" s="58" t="s">
        <v>180</v>
      </c>
      <c r="F141" s="129" t="s">
        <v>181</v>
      </c>
      <c r="G141" s="22">
        <v>75.3</v>
      </c>
    </row>
    <row r="142" spans="2:7" ht="27">
      <c r="B142" s="82"/>
      <c r="C142" s="82"/>
      <c r="D142" s="19" t="s">
        <v>182</v>
      </c>
      <c r="E142" s="58"/>
      <c r="F142" s="129" t="s">
        <v>177</v>
      </c>
      <c r="G142" s="22">
        <f>G143</f>
        <v>53.1</v>
      </c>
    </row>
    <row r="143" spans="2:7" ht="13.5">
      <c r="B143" s="82"/>
      <c r="C143" s="82"/>
      <c r="D143" s="24"/>
      <c r="E143" s="58" t="s">
        <v>180</v>
      </c>
      <c r="F143" s="129" t="s">
        <v>181</v>
      </c>
      <c r="G143" s="22">
        <v>53.1</v>
      </c>
    </row>
    <row r="144" spans="2:7" ht="43.5" customHeight="1">
      <c r="B144" s="82"/>
      <c r="C144" s="82"/>
      <c r="D144" s="19" t="s">
        <v>224</v>
      </c>
      <c r="E144" s="58"/>
      <c r="F144" s="129" t="s">
        <v>226</v>
      </c>
      <c r="G144" s="22">
        <f>G145</f>
        <v>1674.25</v>
      </c>
    </row>
    <row r="145" spans="2:7" ht="13.5">
      <c r="B145" s="82"/>
      <c r="C145" s="82"/>
      <c r="D145" s="19"/>
      <c r="E145" s="58" t="s">
        <v>180</v>
      </c>
      <c r="F145" s="129" t="s">
        <v>181</v>
      </c>
      <c r="G145" s="22">
        <v>1674.25</v>
      </c>
    </row>
    <row r="146" spans="2:7" ht="27">
      <c r="B146" s="82"/>
      <c r="C146" s="82"/>
      <c r="D146" s="19" t="s">
        <v>173</v>
      </c>
      <c r="E146" s="52"/>
      <c r="F146" s="130" t="s">
        <v>21</v>
      </c>
      <c r="G146" s="63">
        <f>G147</f>
        <v>1.9</v>
      </c>
    </row>
    <row r="147" spans="2:7" ht="41.25">
      <c r="B147" s="82"/>
      <c r="C147" s="82"/>
      <c r="D147" s="49"/>
      <c r="E147" s="24" t="s">
        <v>58</v>
      </c>
      <c r="F147" s="131" t="s">
        <v>59</v>
      </c>
      <c r="G147" s="63">
        <v>1.9</v>
      </c>
    </row>
    <row r="148" spans="2:7" ht="96">
      <c r="B148" s="82"/>
      <c r="C148" s="82"/>
      <c r="D148" s="19" t="s">
        <v>174</v>
      </c>
      <c r="E148" s="58"/>
      <c r="F148" s="129" t="s">
        <v>167</v>
      </c>
      <c r="G148" s="63">
        <f>G149</f>
        <v>3</v>
      </c>
    </row>
    <row r="149" spans="2:7" ht="41.25">
      <c r="B149" s="82"/>
      <c r="C149" s="82"/>
      <c r="D149" s="49"/>
      <c r="E149" s="24" t="s">
        <v>58</v>
      </c>
      <c r="F149" s="131" t="s">
        <v>59</v>
      </c>
      <c r="G149" s="63">
        <v>3</v>
      </c>
    </row>
    <row r="150" spans="2:7" ht="13.5">
      <c r="B150" s="82"/>
      <c r="C150" s="12" t="s">
        <v>147</v>
      </c>
      <c r="D150" s="12"/>
      <c r="E150" s="12"/>
      <c r="F150" s="127" t="s">
        <v>6</v>
      </c>
      <c r="G150" s="63">
        <f>G151+G160</f>
        <v>392</v>
      </c>
    </row>
    <row r="151" spans="2:7" ht="42">
      <c r="B151" s="82"/>
      <c r="C151" s="92"/>
      <c r="D151" s="19" t="s">
        <v>75</v>
      </c>
      <c r="E151" s="4"/>
      <c r="F151" s="127" t="s">
        <v>130</v>
      </c>
      <c r="G151" s="22">
        <f>G156+G152</f>
        <v>36</v>
      </c>
    </row>
    <row r="152" spans="2:7" ht="28.5">
      <c r="B152" s="82"/>
      <c r="C152" s="92"/>
      <c r="D152" s="19" t="s">
        <v>44</v>
      </c>
      <c r="E152" s="12"/>
      <c r="F152" s="125" t="s">
        <v>131</v>
      </c>
      <c r="G152" s="22">
        <f>G153</f>
        <v>10</v>
      </c>
    </row>
    <row r="153" spans="2:7" ht="27.75">
      <c r="B153" s="82"/>
      <c r="C153" s="92"/>
      <c r="D153" s="19" t="s">
        <v>76</v>
      </c>
      <c r="E153" s="36"/>
      <c r="F153" s="130" t="s">
        <v>153</v>
      </c>
      <c r="G153" s="22">
        <f>G154</f>
        <v>10</v>
      </c>
    </row>
    <row r="154" spans="2:7" ht="41.25">
      <c r="B154" s="82"/>
      <c r="C154" s="92"/>
      <c r="D154" s="19" t="s">
        <v>229</v>
      </c>
      <c r="E154" s="28"/>
      <c r="F154" s="125" t="s">
        <v>230</v>
      </c>
      <c r="G154" s="22">
        <f>G155</f>
        <v>10</v>
      </c>
    </row>
    <row r="155" spans="2:7" ht="41.25">
      <c r="B155" s="82"/>
      <c r="C155" s="92"/>
      <c r="D155" s="19"/>
      <c r="E155" s="28" t="s">
        <v>58</v>
      </c>
      <c r="F155" s="131" t="s">
        <v>59</v>
      </c>
      <c r="G155" s="22">
        <v>10</v>
      </c>
    </row>
    <row r="156" spans="2:7" ht="42">
      <c r="B156" s="82"/>
      <c r="C156" s="92"/>
      <c r="D156" s="19" t="s">
        <v>78</v>
      </c>
      <c r="E156" s="12"/>
      <c r="F156" s="127" t="s">
        <v>132</v>
      </c>
      <c r="G156" s="27">
        <f>G157</f>
        <v>26</v>
      </c>
    </row>
    <row r="157" spans="2:7" ht="42">
      <c r="B157" s="82"/>
      <c r="C157" s="92"/>
      <c r="D157" s="19" t="s">
        <v>79</v>
      </c>
      <c r="E157" s="31"/>
      <c r="F157" s="125" t="s">
        <v>154</v>
      </c>
      <c r="G157" s="27">
        <f>G158</f>
        <v>26</v>
      </c>
    </row>
    <row r="158" spans="2:7" ht="60.75" customHeight="1">
      <c r="B158" s="82"/>
      <c r="C158" s="92"/>
      <c r="D158" s="19" t="s">
        <v>157</v>
      </c>
      <c r="E158" s="7"/>
      <c r="F158" s="132" t="s">
        <v>89</v>
      </c>
      <c r="G158" s="27">
        <f>G159</f>
        <v>26</v>
      </c>
    </row>
    <row r="159" spans="2:7" ht="41.25">
      <c r="B159" s="82"/>
      <c r="C159" s="92"/>
      <c r="D159" s="38"/>
      <c r="E159" s="24" t="s">
        <v>58</v>
      </c>
      <c r="F159" s="131" t="s">
        <v>59</v>
      </c>
      <c r="G159" s="27">
        <v>26</v>
      </c>
    </row>
    <row r="160" spans="2:7" ht="13.5">
      <c r="B160" s="82"/>
      <c r="C160" s="92"/>
      <c r="D160" s="24" t="s">
        <v>90</v>
      </c>
      <c r="E160" s="24"/>
      <c r="F160" s="125" t="s">
        <v>91</v>
      </c>
      <c r="G160" s="63">
        <f>G164++G161</f>
        <v>356</v>
      </c>
    </row>
    <row r="161" spans="2:7" ht="27">
      <c r="B161" s="82"/>
      <c r="C161" s="92"/>
      <c r="D161" s="60" t="s">
        <v>92</v>
      </c>
      <c r="E161" s="71"/>
      <c r="F161" s="124" t="s">
        <v>93</v>
      </c>
      <c r="G161" s="22">
        <f>G162</f>
        <v>326</v>
      </c>
    </row>
    <row r="162" spans="2:7" ht="41.25">
      <c r="B162" s="82"/>
      <c r="C162" s="92"/>
      <c r="D162" s="19" t="s">
        <v>204</v>
      </c>
      <c r="E162" s="58"/>
      <c r="F162" s="129" t="s">
        <v>207</v>
      </c>
      <c r="G162" s="22">
        <f>G163</f>
        <v>326</v>
      </c>
    </row>
    <row r="163" spans="2:7" ht="13.5">
      <c r="B163" s="82"/>
      <c r="C163" s="92"/>
      <c r="D163" s="19"/>
      <c r="E163" s="58" t="s">
        <v>180</v>
      </c>
      <c r="F163" s="129" t="s">
        <v>181</v>
      </c>
      <c r="G163" s="22">
        <v>326</v>
      </c>
    </row>
    <row r="164" spans="2:7" ht="27">
      <c r="B164" s="82"/>
      <c r="C164" s="92"/>
      <c r="D164" s="19" t="s">
        <v>98</v>
      </c>
      <c r="E164" s="32"/>
      <c r="F164" s="125" t="s">
        <v>99</v>
      </c>
      <c r="G164" s="63">
        <f>G165</f>
        <v>30</v>
      </c>
    </row>
    <row r="165" spans="2:7" ht="13.5">
      <c r="B165" s="82"/>
      <c r="C165" s="92"/>
      <c r="D165" s="19" t="s">
        <v>100</v>
      </c>
      <c r="E165" s="93"/>
      <c r="F165" s="125" t="s">
        <v>40</v>
      </c>
      <c r="G165" s="63">
        <f>G166</f>
        <v>30</v>
      </c>
    </row>
    <row r="166" spans="2:7" ht="41.25">
      <c r="B166" s="82"/>
      <c r="C166" s="92"/>
      <c r="D166" s="4"/>
      <c r="E166" s="24" t="s">
        <v>58</v>
      </c>
      <c r="F166" s="131" t="s">
        <v>59</v>
      </c>
      <c r="G166" s="63">
        <v>30</v>
      </c>
    </row>
    <row r="167" spans="2:7" ht="13.5">
      <c r="B167" s="82"/>
      <c r="C167" s="104" t="s">
        <v>210</v>
      </c>
      <c r="D167" s="105"/>
      <c r="E167" s="100"/>
      <c r="F167" s="133" t="s">
        <v>211</v>
      </c>
      <c r="G167" s="63">
        <f>G168</f>
        <v>177.19489</v>
      </c>
    </row>
    <row r="168" spans="2:7" ht="18" customHeight="1">
      <c r="B168" s="82"/>
      <c r="C168" s="104" t="s">
        <v>212</v>
      </c>
      <c r="D168" s="105"/>
      <c r="E168" s="100"/>
      <c r="F168" s="134" t="s">
        <v>213</v>
      </c>
      <c r="G168" s="63">
        <f>G169</f>
        <v>177.19489</v>
      </c>
    </row>
    <row r="169" spans="2:7" ht="13.5">
      <c r="B169" s="82"/>
      <c r="C169" s="104"/>
      <c r="D169" s="100" t="s">
        <v>90</v>
      </c>
      <c r="E169" s="100"/>
      <c r="F169" s="135" t="s">
        <v>91</v>
      </c>
      <c r="G169" s="63">
        <f>G170</f>
        <v>177.19489</v>
      </c>
    </row>
    <row r="170" spans="2:7" ht="27">
      <c r="B170" s="82"/>
      <c r="C170" s="104"/>
      <c r="D170" s="99" t="s">
        <v>92</v>
      </c>
      <c r="E170" s="106"/>
      <c r="F170" s="135" t="s">
        <v>93</v>
      </c>
      <c r="G170" s="63">
        <f>G171</f>
        <v>177.19489</v>
      </c>
    </row>
    <row r="171" spans="2:7" ht="41.25">
      <c r="B171" s="82"/>
      <c r="C171" s="104"/>
      <c r="D171" s="99" t="s">
        <v>208</v>
      </c>
      <c r="E171" s="100"/>
      <c r="F171" s="136" t="s">
        <v>209</v>
      </c>
      <c r="G171" s="63">
        <v>177.19489</v>
      </c>
    </row>
    <row r="172" spans="2:7" ht="82.5">
      <c r="B172" s="82"/>
      <c r="C172" s="107"/>
      <c r="D172" s="105"/>
      <c r="E172" s="62" t="s">
        <v>87</v>
      </c>
      <c r="F172" s="126" t="s">
        <v>66</v>
      </c>
      <c r="G172" s="63">
        <v>177.19489</v>
      </c>
    </row>
    <row r="173" spans="2:7" ht="27">
      <c r="B173" s="82"/>
      <c r="C173" s="6" t="s">
        <v>7</v>
      </c>
      <c r="D173" s="6"/>
      <c r="E173" s="6"/>
      <c r="F173" s="137" t="s">
        <v>8</v>
      </c>
      <c r="G173" s="63">
        <f>G174+G180</f>
        <v>3314.83334</v>
      </c>
    </row>
    <row r="174" spans="2:7" ht="41.25">
      <c r="B174" s="82"/>
      <c r="C174" s="1" t="s">
        <v>9</v>
      </c>
      <c r="D174" s="1"/>
      <c r="E174" s="1"/>
      <c r="F174" s="141" t="s">
        <v>36</v>
      </c>
      <c r="G174" s="63">
        <f>G175</f>
        <v>20</v>
      </c>
    </row>
    <row r="175" spans="2:7" ht="42">
      <c r="B175" s="82"/>
      <c r="C175" s="1"/>
      <c r="D175" s="19" t="s">
        <v>80</v>
      </c>
      <c r="E175" s="40"/>
      <c r="F175" s="127" t="s">
        <v>133</v>
      </c>
      <c r="G175" s="63">
        <f>G176</f>
        <v>20</v>
      </c>
    </row>
    <row r="176" spans="2:7" ht="28.5">
      <c r="B176" s="82"/>
      <c r="C176" s="1"/>
      <c r="D176" s="19" t="s">
        <v>81</v>
      </c>
      <c r="E176" s="40"/>
      <c r="F176" s="125" t="s">
        <v>134</v>
      </c>
      <c r="G176" s="63">
        <f>G177</f>
        <v>20</v>
      </c>
    </row>
    <row r="177" spans="2:7" ht="27.75">
      <c r="B177" s="82"/>
      <c r="C177" s="1"/>
      <c r="D177" s="19" t="s">
        <v>82</v>
      </c>
      <c r="E177" s="41"/>
      <c r="F177" s="145" t="s">
        <v>135</v>
      </c>
      <c r="G177" s="63">
        <f>G178</f>
        <v>20</v>
      </c>
    </row>
    <row r="178" spans="2:7" ht="27">
      <c r="B178" s="82"/>
      <c r="C178" s="1"/>
      <c r="D178" s="19" t="s">
        <v>169</v>
      </c>
      <c r="E178" s="42"/>
      <c r="F178" s="146" t="s">
        <v>170</v>
      </c>
      <c r="G178" s="63">
        <f>G179</f>
        <v>20</v>
      </c>
    </row>
    <row r="179" spans="2:7" ht="41.25">
      <c r="B179" s="82"/>
      <c r="C179" s="1"/>
      <c r="D179" s="40"/>
      <c r="E179" s="24" t="s">
        <v>58</v>
      </c>
      <c r="F179" s="131" t="s">
        <v>59</v>
      </c>
      <c r="G179" s="63">
        <v>20</v>
      </c>
    </row>
    <row r="180" spans="2:7" ht="13.5">
      <c r="B180" s="82"/>
      <c r="C180" s="19" t="s">
        <v>48</v>
      </c>
      <c r="D180" s="40"/>
      <c r="E180" s="24"/>
      <c r="F180" s="127" t="s">
        <v>49</v>
      </c>
      <c r="G180" s="63">
        <f>G181</f>
        <v>3294.83334</v>
      </c>
    </row>
    <row r="181" spans="2:7" ht="42">
      <c r="B181" s="82"/>
      <c r="C181" s="92"/>
      <c r="D181" s="19" t="s">
        <v>80</v>
      </c>
      <c r="E181" s="40"/>
      <c r="F181" s="127" t="s">
        <v>133</v>
      </c>
      <c r="G181" s="63">
        <f>G182</f>
        <v>3294.83334</v>
      </c>
    </row>
    <row r="182" spans="2:7" ht="84">
      <c r="B182" s="82"/>
      <c r="C182" s="92"/>
      <c r="D182" s="19" t="s">
        <v>83</v>
      </c>
      <c r="E182" s="12"/>
      <c r="F182" s="125" t="s">
        <v>136</v>
      </c>
      <c r="G182" s="63">
        <f>G183+G188</f>
        <v>3294.83334</v>
      </c>
    </row>
    <row r="183" spans="2:7" ht="55.5">
      <c r="B183" s="82"/>
      <c r="C183" s="92"/>
      <c r="D183" s="19" t="s">
        <v>84</v>
      </c>
      <c r="E183" s="31"/>
      <c r="F183" s="125" t="s">
        <v>137</v>
      </c>
      <c r="G183" s="63">
        <f>G184+G186</f>
        <v>93.19</v>
      </c>
    </row>
    <row r="184" spans="2:7" ht="41.25">
      <c r="B184" s="82"/>
      <c r="C184" s="92"/>
      <c r="D184" s="19" t="s">
        <v>159</v>
      </c>
      <c r="E184" s="44"/>
      <c r="F184" s="138" t="s">
        <v>138</v>
      </c>
      <c r="G184" s="63">
        <f>G185</f>
        <v>69.19</v>
      </c>
    </row>
    <row r="185" spans="2:7" ht="41.25">
      <c r="B185" s="82"/>
      <c r="C185" s="92"/>
      <c r="D185" s="19"/>
      <c r="E185" s="24" t="s">
        <v>58</v>
      </c>
      <c r="F185" s="131" t="s">
        <v>59</v>
      </c>
      <c r="G185" s="63">
        <v>69.19</v>
      </c>
    </row>
    <row r="186" spans="2:7" ht="54.75">
      <c r="B186" s="82"/>
      <c r="C186" s="92"/>
      <c r="D186" s="19" t="s">
        <v>171</v>
      </c>
      <c r="E186" s="24"/>
      <c r="F186" s="131" t="s">
        <v>172</v>
      </c>
      <c r="G186" s="63">
        <f>G187</f>
        <v>24</v>
      </c>
    </row>
    <row r="187" spans="2:7" ht="41.25">
      <c r="B187" s="82"/>
      <c r="C187" s="92"/>
      <c r="D187" s="19"/>
      <c r="E187" s="24" t="s">
        <v>58</v>
      </c>
      <c r="F187" s="131" t="s">
        <v>59</v>
      </c>
      <c r="G187" s="63">
        <v>24</v>
      </c>
    </row>
    <row r="188" spans="2:7" ht="42">
      <c r="B188" s="82"/>
      <c r="C188" s="92"/>
      <c r="D188" s="19" t="s">
        <v>85</v>
      </c>
      <c r="E188" s="31"/>
      <c r="F188" s="125" t="s">
        <v>139</v>
      </c>
      <c r="G188" s="63">
        <f>G189</f>
        <v>3201.64334</v>
      </c>
    </row>
    <row r="189" spans="2:7" ht="41.25">
      <c r="B189" s="82"/>
      <c r="C189" s="92"/>
      <c r="D189" s="19" t="s">
        <v>160</v>
      </c>
      <c r="E189" s="24"/>
      <c r="F189" s="125" t="s">
        <v>161</v>
      </c>
      <c r="G189" s="63">
        <f>G190+G191+G192</f>
        <v>3201.64334</v>
      </c>
    </row>
    <row r="190" spans="2:7" ht="82.5">
      <c r="B190" s="82"/>
      <c r="C190" s="92"/>
      <c r="D190" s="19"/>
      <c r="E190" s="58" t="s">
        <v>87</v>
      </c>
      <c r="F190" s="131" t="s">
        <v>66</v>
      </c>
      <c r="G190" s="27">
        <v>1300.94334</v>
      </c>
    </row>
    <row r="191" spans="2:7" ht="41.25">
      <c r="B191" s="82"/>
      <c r="C191" s="92"/>
      <c r="D191" s="19"/>
      <c r="E191" s="24" t="s">
        <v>58</v>
      </c>
      <c r="F191" s="131" t="s">
        <v>59</v>
      </c>
      <c r="G191" s="27">
        <v>470</v>
      </c>
    </row>
    <row r="192" spans="2:7" ht="13.5">
      <c r="B192" s="82"/>
      <c r="C192" s="92"/>
      <c r="D192" s="19"/>
      <c r="E192" s="58" t="s">
        <v>180</v>
      </c>
      <c r="F192" s="129" t="s">
        <v>181</v>
      </c>
      <c r="G192" s="27">
        <v>1430.7</v>
      </c>
    </row>
    <row r="193" spans="2:7" ht="13.5">
      <c r="B193" s="82"/>
      <c r="C193" s="66" t="s">
        <v>146</v>
      </c>
      <c r="D193" s="69"/>
      <c r="E193" s="69"/>
      <c r="F193" s="139" t="s">
        <v>22</v>
      </c>
      <c r="G193" s="63">
        <f>G199+G194</f>
        <v>2624.66212</v>
      </c>
    </row>
    <row r="194" spans="2:7" ht="13.5">
      <c r="B194" s="82"/>
      <c r="C194" s="94" t="s">
        <v>216</v>
      </c>
      <c r="D194" s="69"/>
      <c r="E194" s="69"/>
      <c r="F194" s="139" t="s">
        <v>217</v>
      </c>
      <c r="G194" s="63">
        <f>G195</f>
        <v>48.4</v>
      </c>
    </row>
    <row r="195" spans="2:7" ht="13.5">
      <c r="B195" s="82"/>
      <c r="C195" s="66"/>
      <c r="D195" s="24" t="s">
        <v>90</v>
      </c>
      <c r="E195" s="24"/>
      <c r="F195" s="125" t="s">
        <v>91</v>
      </c>
      <c r="G195" s="61">
        <f>G196</f>
        <v>48.4</v>
      </c>
    </row>
    <row r="196" spans="2:7" ht="27">
      <c r="B196" s="82"/>
      <c r="C196" s="66"/>
      <c r="D196" s="19" t="s">
        <v>98</v>
      </c>
      <c r="E196" s="32"/>
      <c r="F196" s="125" t="s">
        <v>99</v>
      </c>
      <c r="G196" s="61">
        <f>G197</f>
        <v>48.4</v>
      </c>
    </row>
    <row r="197" spans="2:7" ht="69">
      <c r="B197" s="82"/>
      <c r="C197" s="66"/>
      <c r="D197" s="19" t="s">
        <v>176</v>
      </c>
      <c r="E197" s="52"/>
      <c r="F197" s="130" t="s">
        <v>142</v>
      </c>
      <c r="G197" s="61">
        <f>G198</f>
        <v>48.4</v>
      </c>
    </row>
    <row r="198" spans="2:7" ht="41.25">
      <c r="B198" s="82"/>
      <c r="C198" s="66"/>
      <c r="D198" s="12"/>
      <c r="E198" s="24" t="s">
        <v>58</v>
      </c>
      <c r="F198" s="131" t="s">
        <v>59</v>
      </c>
      <c r="G198" s="61">
        <v>48.4</v>
      </c>
    </row>
    <row r="199" spans="2:7" ht="13.5">
      <c r="B199" s="82"/>
      <c r="C199" s="66" t="s">
        <v>145</v>
      </c>
      <c r="D199" s="83"/>
      <c r="E199" s="69"/>
      <c r="F199" s="140" t="s">
        <v>25</v>
      </c>
      <c r="G199" s="63">
        <f>G200</f>
        <v>2576.26212</v>
      </c>
    </row>
    <row r="200" spans="2:7" ht="54.75">
      <c r="B200" s="82"/>
      <c r="C200" s="64"/>
      <c r="D200" s="19" t="s">
        <v>67</v>
      </c>
      <c r="E200" s="33"/>
      <c r="F200" s="125" t="s">
        <v>110</v>
      </c>
      <c r="G200" s="63">
        <f>G201</f>
        <v>2576.26212</v>
      </c>
    </row>
    <row r="201" spans="2:7" ht="27">
      <c r="B201" s="82"/>
      <c r="C201" s="64"/>
      <c r="D201" s="19" t="s">
        <v>68</v>
      </c>
      <c r="E201" s="31"/>
      <c r="F201" s="125" t="s">
        <v>111</v>
      </c>
      <c r="G201" s="63">
        <f>G202+G205</f>
        <v>2576.26212</v>
      </c>
    </row>
    <row r="202" spans="2:7" ht="42">
      <c r="B202" s="82"/>
      <c r="C202" s="66"/>
      <c r="D202" s="19" t="s">
        <v>69</v>
      </c>
      <c r="E202" s="31"/>
      <c r="F202" s="125" t="s">
        <v>112</v>
      </c>
      <c r="G202" s="63">
        <f>G203</f>
        <v>2294.90424</v>
      </c>
    </row>
    <row r="203" spans="2:7" ht="27">
      <c r="B203" s="82"/>
      <c r="C203" s="68"/>
      <c r="D203" s="19" t="s">
        <v>70</v>
      </c>
      <c r="E203" s="23"/>
      <c r="F203" s="125" t="s">
        <v>24</v>
      </c>
      <c r="G203" s="63">
        <f>G204</f>
        <v>2294.90424</v>
      </c>
    </row>
    <row r="204" spans="2:7" ht="41.25">
      <c r="B204" s="82"/>
      <c r="C204" s="68"/>
      <c r="D204" s="19"/>
      <c r="E204" s="28" t="s">
        <v>58</v>
      </c>
      <c r="F204" s="131" t="s">
        <v>59</v>
      </c>
      <c r="G204" s="63">
        <v>2294.90424</v>
      </c>
    </row>
    <row r="205" spans="2:7" ht="42">
      <c r="B205" s="82"/>
      <c r="C205" s="68"/>
      <c r="D205" s="19" t="s">
        <v>71</v>
      </c>
      <c r="E205" s="35"/>
      <c r="F205" s="125" t="s">
        <v>113</v>
      </c>
      <c r="G205" s="63">
        <f>G206</f>
        <v>281.35788</v>
      </c>
    </row>
    <row r="206" spans="2:7" ht="27">
      <c r="B206" s="82"/>
      <c r="C206" s="68"/>
      <c r="D206" s="19" t="s">
        <v>114</v>
      </c>
      <c r="E206" s="23"/>
      <c r="F206" s="125" t="s">
        <v>103</v>
      </c>
      <c r="G206" s="63">
        <f>G207</f>
        <v>281.35788</v>
      </c>
    </row>
    <row r="207" spans="2:7" ht="41.25">
      <c r="B207" s="82"/>
      <c r="C207" s="68"/>
      <c r="D207" s="19"/>
      <c r="E207" s="28" t="s">
        <v>58</v>
      </c>
      <c r="F207" s="131" t="s">
        <v>59</v>
      </c>
      <c r="G207" s="63">
        <v>281.35788</v>
      </c>
    </row>
    <row r="208" spans="2:7" ht="13.5">
      <c r="B208" s="82"/>
      <c r="C208" s="66" t="s">
        <v>10</v>
      </c>
      <c r="D208" s="66"/>
      <c r="E208" s="66"/>
      <c r="F208" s="139" t="s">
        <v>11</v>
      </c>
      <c r="G208" s="61">
        <f>G215+G225+G242+G209</f>
        <v>3945.9206799999997</v>
      </c>
    </row>
    <row r="209" spans="2:7" ht="13.5">
      <c r="B209" s="82"/>
      <c r="C209" s="94" t="s">
        <v>218</v>
      </c>
      <c r="D209" s="99"/>
      <c r="E209" s="28"/>
      <c r="F209" s="136" t="s">
        <v>219</v>
      </c>
      <c r="G209" s="63">
        <f>G210</f>
        <v>516.18</v>
      </c>
    </row>
    <row r="210" spans="2:7" ht="42">
      <c r="B210" s="82"/>
      <c r="C210" s="68"/>
      <c r="D210" s="99" t="s">
        <v>75</v>
      </c>
      <c r="E210" s="105"/>
      <c r="F210" s="147" t="s">
        <v>130</v>
      </c>
      <c r="G210" s="63">
        <f>G211</f>
        <v>516.18</v>
      </c>
    </row>
    <row r="211" spans="2:7" ht="28.5">
      <c r="B211" s="82"/>
      <c r="C211" s="68"/>
      <c r="D211" s="99" t="s">
        <v>44</v>
      </c>
      <c r="E211" s="109"/>
      <c r="F211" s="135" t="s">
        <v>131</v>
      </c>
      <c r="G211" s="63">
        <f>G212</f>
        <v>516.18</v>
      </c>
    </row>
    <row r="212" spans="2:7" ht="27.75">
      <c r="B212" s="82"/>
      <c r="C212" s="68"/>
      <c r="D212" s="99" t="s">
        <v>76</v>
      </c>
      <c r="E212" s="110"/>
      <c r="F212" s="148" t="s">
        <v>153</v>
      </c>
      <c r="G212" s="63">
        <f>G213</f>
        <v>516.18</v>
      </c>
    </row>
    <row r="213" spans="2:7" ht="27">
      <c r="B213" s="82"/>
      <c r="C213" s="68"/>
      <c r="D213" s="99" t="s">
        <v>220</v>
      </c>
      <c r="E213" s="28"/>
      <c r="F213" s="136" t="s">
        <v>221</v>
      </c>
      <c r="G213" s="102">
        <f>G214</f>
        <v>516.18</v>
      </c>
    </row>
    <row r="214" spans="2:7" ht="41.25">
      <c r="B214" s="82"/>
      <c r="C214" s="68"/>
      <c r="D214" s="111"/>
      <c r="E214" s="28" t="s">
        <v>58</v>
      </c>
      <c r="F214" s="131" t="s">
        <v>59</v>
      </c>
      <c r="G214" s="102">
        <v>516.18</v>
      </c>
    </row>
    <row r="215" spans="2:7" ht="13.5">
      <c r="B215" s="82"/>
      <c r="C215" s="94" t="s">
        <v>164</v>
      </c>
      <c r="D215" s="66"/>
      <c r="E215" s="66"/>
      <c r="F215" s="139" t="s">
        <v>165</v>
      </c>
      <c r="G215" s="61">
        <f>G216+G221</f>
        <v>360.55222</v>
      </c>
    </row>
    <row r="216" spans="2:7" ht="42">
      <c r="B216" s="82"/>
      <c r="C216" s="67"/>
      <c r="D216" s="19" t="s">
        <v>75</v>
      </c>
      <c r="E216" s="4"/>
      <c r="F216" s="127" t="s">
        <v>130</v>
      </c>
      <c r="G216" s="47">
        <f>G217</f>
        <v>36</v>
      </c>
    </row>
    <row r="217" spans="2:7" ht="28.5">
      <c r="B217" s="82"/>
      <c r="C217" s="67"/>
      <c r="D217" s="19" t="s">
        <v>44</v>
      </c>
      <c r="E217" s="12"/>
      <c r="F217" s="125" t="s">
        <v>131</v>
      </c>
      <c r="G217" s="47">
        <f>G218</f>
        <v>36</v>
      </c>
    </row>
    <row r="218" spans="2:7" ht="27.75">
      <c r="B218" s="82"/>
      <c r="C218" s="67"/>
      <c r="D218" s="19" t="s">
        <v>76</v>
      </c>
      <c r="E218" s="36"/>
      <c r="F218" s="130" t="s">
        <v>153</v>
      </c>
      <c r="G218" s="47">
        <f>G219</f>
        <v>36</v>
      </c>
    </row>
    <row r="219" spans="2:7" ht="27">
      <c r="B219" s="82"/>
      <c r="C219" s="67"/>
      <c r="D219" s="19" t="s">
        <v>162</v>
      </c>
      <c r="E219" s="28"/>
      <c r="F219" s="131" t="s">
        <v>163</v>
      </c>
      <c r="G219" s="47">
        <f>G220</f>
        <v>36</v>
      </c>
    </row>
    <row r="220" spans="2:7" ht="41.25">
      <c r="B220" s="82"/>
      <c r="C220" s="67"/>
      <c r="D220" s="19"/>
      <c r="E220" s="28" t="s">
        <v>58</v>
      </c>
      <c r="F220" s="131" t="s">
        <v>59</v>
      </c>
      <c r="G220" s="47">
        <v>36</v>
      </c>
    </row>
    <row r="221" spans="2:7" ht="13.5">
      <c r="B221" s="82"/>
      <c r="C221" s="67"/>
      <c r="D221" s="24" t="s">
        <v>90</v>
      </c>
      <c r="E221" s="24"/>
      <c r="F221" s="125" t="s">
        <v>91</v>
      </c>
      <c r="G221" s="61">
        <f>G222</f>
        <v>324.55222</v>
      </c>
    </row>
    <row r="222" spans="2:7" ht="27">
      <c r="B222" s="82"/>
      <c r="C222" s="67"/>
      <c r="D222" s="19" t="s">
        <v>98</v>
      </c>
      <c r="E222" s="32"/>
      <c r="F222" s="125" t="s">
        <v>99</v>
      </c>
      <c r="G222" s="63">
        <f>G223</f>
        <v>324.55222</v>
      </c>
    </row>
    <row r="223" spans="2:7" ht="27">
      <c r="B223" s="82"/>
      <c r="C223" s="67"/>
      <c r="D223" s="19" t="s">
        <v>149</v>
      </c>
      <c r="E223" s="58"/>
      <c r="F223" s="129" t="s">
        <v>166</v>
      </c>
      <c r="G223" s="27">
        <f>G224</f>
        <v>324.55222</v>
      </c>
    </row>
    <row r="224" spans="2:7" ht="41.25">
      <c r="B224" s="82"/>
      <c r="C224" s="67"/>
      <c r="D224" s="37"/>
      <c r="E224" s="58" t="s">
        <v>58</v>
      </c>
      <c r="F224" s="131" t="s">
        <v>59</v>
      </c>
      <c r="G224" s="27">
        <v>324.55222</v>
      </c>
    </row>
    <row r="225" spans="2:7" ht="13.5">
      <c r="B225" s="82"/>
      <c r="C225" s="64" t="s">
        <v>19</v>
      </c>
      <c r="D225" s="64"/>
      <c r="E225" s="70"/>
      <c r="F225" s="128" t="s">
        <v>15</v>
      </c>
      <c r="G225" s="63">
        <f>G226</f>
        <v>419.5</v>
      </c>
    </row>
    <row r="226" spans="2:7" ht="54.75">
      <c r="B226" s="82"/>
      <c r="C226" s="64"/>
      <c r="D226" s="19" t="s">
        <v>67</v>
      </c>
      <c r="E226" s="33"/>
      <c r="F226" s="125" t="s">
        <v>110</v>
      </c>
      <c r="G226" s="61">
        <f>G227</f>
        <v>419.5</v>
      </c>
    </row>
    <row r="227" spans="2:7" ht="14.25">
      <c r="B227" s="82"/>
      <c r="C227" s="64"/>
      <c r="D227" s="19" t="s">
        <v>72</v>
      </c>
      <c r="E227" s="31"/>
      <c r="F227" s="125" t="s">
        <v>115</v>
      </c>
      <c r="G227" s="22">
        <f>G228+G231+G234+G237+G240</f>
        <v>419.5</v>
      </c>
    </row>
    <row r="228" spans="2:7" ht="14.25">
      <c r="B228" s="82"/>
      <c r="C228" s="64"/>
      <c r="D228" s="19" t="s">
        <v>73</v>
      </c>
      <c r="E228" s="31"/>
      <c r="F228" s="125" t="s">
        <v>116</v>
      </c>
      <c r="G228" s="22">
        <f>G229</f>
        <v>65</v>
      </c>
    </row>
    <row r="229" spans="2:7" ht="13.5">
      <c r="B229" s="82"/>
      <c r="C229" s="64"/>
      <c r="D229" s="19" t="s">
        <v>74</v>
      </c>
      <c r="E229" s="23"/>
      <c r="F229" s="125" t="s">
        <v>117</v>
      </c>
      <c r="G229" s="22">
        <f>G230</f>
        <v>65</v>
      </c>
    </row>
    <row r="230" spans="2:7" ht="41.25">
      <c r="B230" s="82"/>
      <c r="C230" s="67"/>
      <c r="D230" s="19"/>
      <c r="E230" s="28" t="s">
        <v>58</v>
      </c>
      <c r="F230" s="131" t="s">
        <v>59</v>
      </c>
      <c r="G230" s="22">
        <v>65</v>
      </c>
    </row>
    <row r="231" spans="2:7" ht="41.25">
      <c r="B231" s="82"/>
      <c r="C231" s="64"/>
      <c r="D231" s="19" t="s">
        <v>119</v>
      </c>
      <c r="E231" s="28"/>
      <c r="F231" s="131" t="s">
        <v>118</v>
      </c>
      <c r="G231" s="22">
        <f>G232</f>
        <v>195</v>
      </c>
    </row>
    <row r="232" spans="2:7" ht="41.25">
      <c r="B232" s="82"/>
      <c r="C232" s="64"/>
      <c r="D232" s="19" t="s">
        <v>120</v>
      </c>
      <c r="E232" s="23"/>
      <c r="F232" s="125" t="s">
        <v>121</v>
      </c>
      <c r="G232" s="22">
        <f>G233</f>
        <v>195</v>
      </c>
    </row>
    <row r="233" spans="2:7" ht="41.25">
      <c r="B233" s="82"/>
      <c r="C233" s="64"/>
      <c r="D233" s="19"/>
      <c r="E233" s="28" t="s">
        <v>58</v>
      </c>
      <c r="F233" s="131" t="s">
        <v>59</v>
      </c>
      <c r="G233" s="22">
        <v>195</v>
      </c>
    </row>
    <row r="234" spans="2:7" ht="27">
      <c r="B234" s="82"/>
      <c r="C234" s="64"/>
      <c r="D234" s="19" t="s">
        <v>123</v>
      </c>
      <c r="E234" s="28"/>
      <c r="F234" s="131" t="s">
        <v>122</v>
      </c>
      <c r="G234" s="22">
        <f>G235</f>
        <v>35</v>
      </c>
    </row>
    <row r="235" spans="2:7" ht="27">
      <c r="B235" s="82"/>
      <c r="C235" s="66"/>
      <c r="D235" s="19" t="s">
        <v>127</v>
      </c>
      <c r="E235" s="28"/>
      <c r="F235" s="131" t="s">
        <v>124</v>
      </c>
      <c r="G235" s="22">
        <f>G236</f>
        <v>35</v>
      </c>
    </row>
    <row r="236" spans="2:7" ht="41.25">
      <c r="B236" s="82"/>
      <c r="C236" s="64"/>
      <c r="D236" s="19"/>
      <c r="E236" s="28" t="s">
        <v>58</v>
      </c>
      <c r="F236" s="131" t="s">
        <v>59</v>
      </c>
      <c r="G236" s="22">
        <v>35</v>
      </c>
    </row>
    <row r="237" spans="2:7" ht="32.25" customHeight="1">
      <c r="B237" s="82"/>
      <c r="C237" s="64"/>
      <c r="D237" s="19" t="s">
        <v>126</v>
      </c>
      <c r="E237" s="28"/>
      <c r="F237" s="131" t="s">
        <v>125</v>
      </c>
      <c r="G237" s="22">
        <f>G238</f>
        <v>20</v>
      </c>
    </row>
    <row r="238" spans="2:7" ht="32.25" customHeight="1">
      <c r="B238" s="82"/>
      <c r="C238" s="64"/>
      <c r="D238" s="19" t="s">
        <v>128</v>
      </c>
      <c r="E238" s="28"/>
      <c r="F238" s="131" t="s">
        <v>129</v>
      </c>
      <c r="G238" s="22">
        <f>G239</f>
        <v>20</v>
      </c>
    </row>
    <row r="239" spans="2:7" ht="41.25">
      <c r="B239" s="82"/>
      <c r="C239" s="64"/>
      <c r="D239" s="19"/>
      <c r="E239" s="28" t="s">
        <v>58</v>
      </c>
      <c r="F239" s="131" t="s">
        <v>59</v>
      </c>
      <c r="G239" s="22">
        <v>20</v>
      </c>
    </row>
    <row r="240" spans="2:7" ht="27">
      <c r="B240" s="82"/>
      <c r="C240" s="64"/>
      <c r="D240" s="99" t="s">
        <v>227</v>
      </c>
      <c r="E240" s="28"/>
      <c r="F240" s="136" t="s">
        <v>228</v>
      </c>
      <c r="G240" s="22">
        <f>G241</f>
        <v>104.5</v>
      </c>
    </row>
    <row r="241" spans="2:7" ht="41.25">
      <c r="B241" s="82"/>
      <c r="C241" s="64"/>
      <c r="D241" s="99"/>
      <c r="E241" s="28" t="s">
        <v>58</v>
      </c>
      <c r="F241" s="136" t="s">
        <v>59</v>
      </c>
      <c r="G241" s="22">
        <v>104.5</v>
      </c>
    </row>
    <row r="242" spans="2:7" ht="27">
      <c r="B242" s="82"/>
      <c r="C242" s="70" t="s">
        <v>184</v>
      </c>
      <c r="D242" s="19"/>
      <c r="E242" s="24"/>
      <c r="F242" s="131" t="s">
        <v>183</v>
      </c>
      <c r="G242" s="63">
        <f>G243</f>
        <v>2649.68846</v>
      </c>
    </row>
    <row r="243" spans="2:7" ht="54.75">
      <c r="B243" s="82"/>
      <c r="C243" s="70"/>
      <c r="D243" s="19" t="s">
        <v>67</v>
      </c>
      <c r="E243" s="33"/>
      <c r="F243" s="125" t="s">
        <v>110</v>
      </c>
      <c r="G243" s="63">
        <f>G244</f>
        <v>2649.68846</v>
      </c>
    </row>
    <row r="244" spans="2:7" ht="27">
      <c r="B244" s="82"/>
      <c r="C244" s="70"/>
      <c r="D244" s="19" t="s">
        <v>192</v>
      </c>
      <c r="E244" s="31"/>
      <c r="F244" s="131" t="s">
        <v>187</v>
      </c>
      <c r="G244" s="63">
        <f>G245</f>
        <v>2649.68846</v>
      </c>
    </row>
    <row r="245" spans="2:7" ht="41.25">
      <c r="B245" s="82"/>
      <c r="C245" s="64"/>
      <c r="D245" s="19" t="s">
        <v>185</v>
      </c>
      <c r="E245" s="58"/>
      <c r="F245" s="131" t="s">
        <v>65</v>
      </c>
      <c r="G245" s="63">
        <f>G246+G247+G248</f>
        <v>2649.68846</v>
      </c>
    </row>
    <row r="246" spans="2:7" ht="82.5">
      <c r="B246" s="82"/>
      <c r="C246" s="64"/>
      <c r="D246" s="19"/>
      <c r="E246" s="58" t="s">
        <v>87</v>
      </c>
      <c r="F246" s="131" t="s">
        <v>66</v>
      </c>
      <c r="G246" s="22">
        <v>1845.52364</v>
      </c>
    </row>
    <row r="247" spans="2:7" ht="41.25">
      <c r="B247" s="82"/>
      <c r="C247" s="64"/>
      <c r="D247" s="19"/>
      <c r="E247" s="58" t="s">
        <v>58</v>
      </c>
      <c r="F247" s="131" t="s">
        <v>59</v>
      </c>
      <c r="G247" s="22">
        <v>664.95482</v>
      </c>
    </row>
    <row r="248" spans="2:7" ht="13.5">
      <c r="B248" s="82"/>
      <c r="C248" s="64"/>
      <c r="D248" s="19"/>
      <c r="E248" s="12">
        <v>800</v>
      </c>
      <c r="F248" s="127" t="s">
        <v>23</v>
      </c>
      <c r="G248" s="22">
        <v>139.21</v>
      </c>
    </row>
    <row r="249" spans="2:7" ht="13.5">
      <c r="B249" s="82"/>
      <c r="C249" s="70" t="s">
        <v>150</v>
      </c>
      <c r="D249" s="19"/>
      <c r="E249" s="28"/>
      <c r="F249" s="132" t="s">
        <v>47</v>
      </c>
      <c r="G249" s="22">
        <f>G250</f>
        <v>5934.101</v>
      </c>
    </row>
    <row r="250" spans="2:7" ht="13.5">
      <c r="B250" s="82"/>
      <c r="C250" s="70" t="s">
        <v>151</v>
      </c>
      <c r="D250" s="19"/>
      <c r="E250" s="28"/>
      <c r="F250" s="141" t="s">
        <v>12</v>
      </c>
      <c r="G250" s="22">
        <f>G251</f>
        <v>5934.101</v>
      </c>
    </row>
    <row r="251" spans="2:7" ht="41.25">
      <c r="B251" s="82"/>
      <c r="C251" s="70"/>
      <c r="D251" s="19" t="s">
        <v>51</v>
      </c>
      <c r="E251" s="20"/>
      <c r="F251" s="125" t="s">
        <v>168</v>
      </c>
      <c r="G251" s="22">
        <f>G252+G269</f>
        <v>5934.101</v>
      </c>
    </row>
    <row r="252" spans="2:7" ht="14.25">
      <c r="B252" s="82"/>
      <c r="C252" s="70"/>
      <c r="D252" s="19" t="s">
        <v>52</v>
      </c>
      <c r="E252" s="20"/>
      <c r="F252" s="127" t="s">
        <v>53</v>
      </c>
      <c r="G252" s="22">
        <f>G253+G260+G263+G266</f>
        <v>5920.101</v>
      </c>
    </row>
    <row r="253" spans="2:7" ht="42">
      <c r="B253" s="82"/>
      <c r="C253" s="70"/>
      <c r="D253" s="19" t="s">
        <v>54</v>
      </c>
      <c r="E253" s="21"/>
      <c r="F253" s="127" t="s">
        <v>55</v>
      </c>
      <c r="G253" s="22">
        <f>G254+G258+G256</f>
        <v>803.951</v>
      </c>
    </row>
    <row r="254" spans="2:7" ht="27">
      <c r="B254" s="82"/>
      <c r="C254" s="70"/>
      <c r="D254" s="19" t="s">
        <v>56</v>
      </c>
      <c r="E254" s="23"/>
      <c r="F254" s="125" t="s">
        <v>57</v>
      </c>
      <c r="G254" s="22">
        <f>G255</f>
        <v>26.001</v>
      </c>
    </row>
    <row r="255" spans="2:7" ht="41.25">
      <c r="B255" s="82"/>
      <c r="C255" s="70"/>
      <c r="D255" s="19"/>
      <c r="E255" s="24" t="s">
        <v>26</v>
      </c>
      <c r="F255" s="142" t="s">
        <v>27</v>
      </c>
      <c r="G255" s="22">
        <v>26.001</v>
      </c>
    </row>
    <row r="256" spans="2:7" ht="27">
      <c r="B256" s="82"/>
      <c r="C256" s="70"/>
      <c r="D256" s="19" t="s">
        <v>189</v>
      </c>
      <c r="E256" s="24"/>
      <c r="F256" s="131" t="s">
        <v>190</v>
      </c>
      <c r="G256" s="22">
        <f>G257</f>
        <v>747.95</v>
      </c>
    </row>
    <row r="257" spans="2:7" ht="41.25">
      <c r="B257" s="82"/>
      <c r="C257" s="70"/>
      <c r="D257" s="19"/>
      <c r="E257" s="24" t="s">
        <v>26</v>
      </c>
      <c r="F257" s="142" t="s">
        <v>27</v>
      </c>
      <c r="G257" s="22">
        <v>747.95</v>
      </c>
    </row>
    <row r="258" spans="2:7" ht="13.5">
      <c r="B258" s="82"/>
      <c r="C258" s="70"/>
      <c r="D258" s="19" t="s">
        <v>105</v>
      </c>
      <c r="E258" s="24"/>
      <c r="F258" s="142" t="s">
        <v>104</v>
      </c>
      <c r="G258" s="22">
        <f>G259</f>
        <v>30</v>
      </c>
    </row>
    <row r="259" spans="2:7" ht="41.25">
      <c r="B259" s="82"/>
      <c r="C259" s="70"/>
      <c r="D259" s="19"/>
      <c r="E259" s="24" t="s">
        <v>26</v>
      </c>
      <c r="F259" s="142" t="s">
        <v>27</v>
      </c>
      <c r="G259" s="22">
        <v>30</v>
      </c>
    </row>
    <row r="260" spans="2:7" ht="56.25">
      <c r="B260" s="82"/>
      <c r="C260" s="70"/>
      <c r="D260" s="19" t="s">
        <v>60</v>
      </c>
      <c r="E260" s="26"/>
      <c r="F260" s="125" t="s">
        <v>61</v>
      </c>
      <c r="G260" s="27">
        <f>G261</f>
        <v>5</v>
      </c>
    </row>
    <row r="261" spans="2:7" ht="46.5" customHeight="1">
      <c r="B261" s="82"/>
      <c r="C261" s="70"/>
      <c r="D261" s="19" t="s">
        <v>62</v>
      </c>
      <c r="E261" s="23"/>
      <c r="F261" s="125" t="s">
        <v>152</v>
      </c>
      <c r="G261" s="27">
        <f>G262</f>
        <v>5</v>
      </c>
    </row>
    <row r="262" spans="2:7" ht="41.25">
      <c r="B262" s="82"/>
      <c r="C262" s="70"/>
      <c r="D262" s="19"/>
      <c r="E262" s="28" t="s">
        <v>26</v>
      </c>
      <c r="F262" s="142" t="s">
        <v>27</v>
      </c>
      <c r="G262" s="27">
        <v>5</v>
      </c>
    </row>
    <row r="263" spans="2:7" ht="55.5">
      <c r="B263" s="82"/>
      <c r="C263" s="70"/>
      <c r="D263" s="19" t="s">
        <v>63</v>
      </c>
      <c r="E263" s="26"/>
      <c r="F263" s="125" t="s">
        <v>106</v>
      </c>
      <c r="G263" s="27">
        <f>G264</f>
        <v>3975.45</v>
      </c>
    </row>
    <row r="264" spans="2:7" ht="41.25">
      <c r="B264" s="82"/>
      <c r="C264" s="70"/>
      <c r="D264" s="19" t="s">
        <v>64</v>
      </c>
      <c r="E264" s="10"/>
      <c r="F264" s="132" t="s">
        <v>65</v>
      </c>
      <c r="G264" s="27">
        <f>G265</f>
        <v>3975.45</v>
      </c>
    </row>
    <row r="265" spans="2:7" ht="41.25">
      <c r="B265" s="82"/>
      <c r="C265" s="70"/>
      <c r="D265" s="19"/>
      <c r="E265" s="28" t="s">
        <v>26</v>
      </c>
      <c r="F265" s="142" t="s">
        <v>27</v>
      </c>
      <c r="G265" s="27">
        <v>3975.45</v>
      </c>
    </row>
    <row r="266" spans="2:7" ht="41.25">
      <c r="B266" s="82"/>
      <c r="C266" s="70"/>
      <c r="D266" s="19" t="s">
        <v>107</v>
      </c>
      <c r="E266" s="28"/>
      <c r="F266" s="142" t="s">
        <v>109</v>
      </c>
      <c r="G266" s="27">
        <f>G267</f>
        <v>1135.7</v>
      </c>
    </row>
    <row r="267" spans="2:7" ht="41.25">
      <c r="B267" s="82"/>
      <c r="C267" s="64"/>
      <c r="D267" s="19" t="s">
        <v>108</v>
      </c>
      <c r="E267" s="10"/>
      <c r="F267" s="132" t="s">
        <v>65</v>
      </c>
      <c r="G267" s="27">
        <f>G268</f>
        <v>1135.7</v>
      </c>
    </row>
    <row r="268" spans="2:7" ht="41.25">
      <c r="B268" s="82"/>
      <c r="C268" s="64"/>
      <c r="D268" s="19"/>
      <c r="E268" s="28" t="s">
        <v>26</v>
      </c>
      <c r="F268" s="142" t="s">
        <v>27</v>
      </c>
      <c r="G268" s="27">
        <v>1135.7</v>
      </c>
    </row>
    <row r="269" spans="2:7" ht="14.25">
      <c r="B269" s="82"/>
      <c r="C269" s="64"/>
      <c r="D269" s="19" t="s">
        <v>194</v>
      </c>
      <c r="E269" s="97"/>
      <c r="F269" s="127" t="s">
        <v>195</v>
      </c>
      <c r="G269" s="27">
        <f>G270+G273</f>
        <v>14</v>
      </c>
    </row>
    <row r="270" spans="2:7" ht="55.5">
      <c r="B270" s="82"/>
      <c r="C270" s="64"/>
      <c r="D270" s="19" t="s">
        <v>196</v>
      </c>
      <c r="E270" s="26"/>
      <c r="F270" s="125" t="s">
        <v>197</v>
      </c>
      <c r="G270" s="27">
        <f>G271</f>
        <v>7</v>
      </c>
    </row>
    <row r="271" spans="2:7" ht="54.75">
      <c r="B271" s="82"/>
      <c r="C271" s="64"/>
      <c r="D271" s="19" t="s">
        <v>198</v>
      </c>
      <c r="E271" s="23"/>
      <c r="F271" s="125" t="s">
        <v>199</v>
      </c>
      <c r="G271" s="27">
        <f>G272</f>
        <v>7</v>
      </c>
    </row>
    <row r="272" spans="2:7" ht="41.25">
      <c r="B272" s="82"/>
      <c r="C272" s="64"/>
      <c r="D272" s="19"/>
      <c r="E272" s="28" t="s">
        <v>26</v>
      </c>
      <c r="F272" s="142" t="s">
        <v>27</v>
      </c>
      <c r="G272" s="27">
        <v>7</v>
      </c>
    </row>
    <row r="273" spans="2:7" ht="42">
      <c r="B273" s="82"/>
      <c r="C273" s="64"/>
      <c r="D273" s="19" t="s">
        <v>200</v>
      </c>
      <c r="E273" s="26"/>
      <c r="F273" s="125" t="s">
        <v>201</v>
      </c>
      <c r="G273" s="27">
        <f>G274</f>
        <v>7</v>
      </c>
    </row>
    <row r="274" spans="2:7" ht="41.25">
      <c r="B274" s="82"/>
      <c r="C274" s="64"/>
      <c r="D274" s="19" t="s">
        <v>202</v>
      </c>
      <c r="E274" s="26"/>
      <c r="F274" s="125" t="s">
        <v>203</v>
      </c>
      <c r="G274" s="27">
        <f>G275</f>
        <v>7</v>
      </c>
    </row>
    <row r="275" spans="2:7" ht="41.25">
      <c r="B275" s="82"/>
      <c r="C275" s="64"/>
      <c r="D275" s="19"/>
      <c r="E275" s="30" t="s">
        <v>26</v>
      </c>
      <c r="F275" s="142" t="s">
        <v>27</v>
      </c>
      <c r="G275" s="27">
        <v>7</v>
      </c>
    </row>
    <row r="276" spans="2:7" ht="13.5">
      <c r="B276" s="82"/>
      <c r="C276" s="66">
        <v>1000</v>
      </c>
      <c r="D276" s="32"/>
      <c r="E276" s="28"/>
      <c r="F276" s="142" t="s">
        <v>13</v>
      </c>
      <c r="G276" s="27">
        <f>G277+G282</f>
        <v>421.61181</v>
      </c>
    </row>
    <row r="277" spans="2:7" ht="13.5">
      <c r="B277" s="82"/>
      <c r="C277" s="66">
        <v>1001</v>
      </c>
      <c r="D277" s="32"/>
      <c r="E277" s="28"/>
      <c r="F277" s="127" t="s">
        <v>28</v>
      </c>
      <c r="G277" s="27">
        <f>G278</f>
        <v>242.71691</v>
      </c>
    </row>
    <row r="278" spans="2:7" ht="13.5">
      <c r="B278" s="82"/>
      <c r="C278" s="66"/>
      <c r="D278" s="62" t="s">
        <v>90</v>
      </c>
      <c r="E278" s="62"/>
      <c r="F278" s="124" t="s">
        <v>91</v>
      </c>
      <c r="G278" s="27">
        <f>G279</f>
        <v>242.71691</v>
      </c>
    </row>
    <row r="279" spans="2:7" ht="27">
      <c r="B279" s="82"/>
      <c r="C279" s="66"/>
      <c r="D279" s="60" t="s">
        <v>98</v>
      </c>
      <c r="E279" s="9"/>
      <c r="F279" s="124" t="s">
        <v>99</v>
      </c>
      <c r="G279" s="27">
        <f>G280</f>
        <v>242.71691</v>
      </c>
    </row>
    <row r="280" spans="2:7" ht="48" customHeight="1">
      <c r="B280" s="82"/>
      <c r="C280" s="66"/>
      <c r="D280" s="19" t="s">
        <v>102</v>
      </c>
      <c r="E280" s="31"/>
      <c r="F280" s="125" t="s">
        <v>41</v>
      </c>
      <c r="G280" s="22">
        <f>G281</f>
        <v>242.71691</v>
      </c>
    </row>
    <row r="281" spans="2:7" ht="27">
      <c r="B281" s="82"/>
      <c r="C281" s="66"/>
      <c r="D281" s="12"/>
      <c r="E281" s="28" t="s">
        <v>29</v>
      </c>
      <c r="F281" s="142" t="s">
        <v>30</v>
      </c>
      <c r="G281" s="22">
        <v>242.71691</v>
      </c>
    </row>
    <row r="282" spans="2:7" ht="13.5">
      <c r="B282" s="82"/>
      <c r="C282" s="66">
        <v>1003</v>
      </c>
      <c r="D282" s="66"/>
      <c r="E282" s="69"/>
      <c r="F282" s="124" t="s">
        <v>14</v>
      </c>
      <c r="G282" s="63">
        <f>G283</f>
        <v>178.8949</v>
      </c>
    </row>
    <row r="283" spans="2:7" ht="13.5">
      <c r="B283" s="82"/>
      <c r="C283" s="66"/>
      <c r="D283" s="62" t="s">
        <v>90</v>
      </c>
      <c r="E283" s="62"/>
      <c r="F283" s="124" t="s">
        <v>91</v>
      </c>
      <c r="G283" s="63">
        <f>G284</f>
        <v>178.8949</v>
      </c>
    </row>
    <row r="284" spans="2:7" ht="27">
      <c r="B284" s="82"/>
      <c r="C284" s="66"/>
      <c r="D284" s="60" t="s">
        <v>98</v>
      </c>
      <c r="E284" s="9"/>
      <c r="F284" s="124" t="s">
        <v>99</v>
      </c>
      <c r="G284" s="63">
        <f>G285</f>
        <v>178.8949</v>
      </c>
    </row>
    <row r="285" spans="2:7" ht="110.25">
      <c r="B285" s="82"/>
      <c r="C285" s="64"/>
      <c r="D285" s="19" t="s">
        <v>175</v>
      </c>
      <c r="E285" s="52"/>
      <c r="F285" s="130" t="s">
        <v>45</v>
      </c>
      <c r="G285" s="27">
        <f>G286+G287</f>
        <v>178.8949</v>
      </c>
    </row>
    <row r="286" spans="2:7" ht="27">
      <c r="B286" s="82"/>
      <c r="C286" s="64"/>
      <c r="D286" s="37"/>
      <c r="E286" s="8" t="s">
        <v>29</v>
      </c>
      <c r="F286" s="142" t="s">
        <v>30</v>
      </c>
      <c r="G286" s="27">
        <v>38.4</v>
      </c>
    </row>
    <row r="287" spans="2:7" ht="41.25">
      <c r="B287" s="82"/>
      <c r="C287" s="64"/>
      <c r="D287" s="49"/>
      <c r="E287" s="24" t="s">
        <v>26</v>
      </c>
      <c r="F287" s="142" t="s">
        <v>27</v>
      </c>
      <c r="G287" s="27">
        <v>140.4949</v>
      </c>
    </row>
    <row r="288" spans="2:7" ht="13.5">
      <c r="B288" s="82"/>
      <c r="C288" s="6">
        <v>1100</v>
      </c>
      <c r="D288" s="6"/>
      <c r="E288" s="6"/>
      <c r="F288" s="132" t="s">
        <v>18</v>
      </c>
      <c r="G288" s="61">
        <f>G289</f>
        <v>41.187</v>
      </c>
    </row>
    <row r="289" spans="2:7" ht="13.5">
      <c r="B289" s="82"/>
      <c r="C289" s="1">
        <v>1101</v>
      </c>
      <c r="D289" s="1"/>
      <c r="E289" s="1"/>
      <c r="F289" s="141" t="s">
        <v>20</v>
      </c>
      <c r="G289" s="61">
        <f>G290</f>
        <v>41.187</v>
      </c>
    </row>
    <row r="290" spans="2:7" ht="13.5">
      <c r="B290" s="82"/>
      <c r="C290" s="1"/>
      <c r="D290" s="62" t="s">
        <v>90</v>
      </c>
      <c r="E290" s="62"/>
      <c r="F290" s="124" t="s">
        <v>91</v>
      </c>
      <c r="G290" s="61">
        <f>G291</f>
        <v>41.187</v>
      </c>
    </row>
    <row r="291" spans="2:7" ht="27">
      <c r="B291" s="82"/>
      <c r="C291" s="1"/>
      <c r="D291" s="60" t="s">
        <v>98</v>
      </c>
      <c r="E291" s="9"/>
      <c r="F291" s="124" t="s">
        <v>99</v>
      </c>
      <c r="G291" s="61">
        <f>G292</f>
        <v>41.187</v>
      </c>
    </row>
    <row r="292" spans="2:7" ht="13.5">
      <c r="B292" s="82"/>
      <c r="C292" s="64"/>
      <c r="D292" s="19" t="s">
        <v>143</v>
      </c>
      <c r="E292" s="37"/>
      <c r="F292" s="130" t="s">
        <v>156</v>
      </c>
      <c r="G292" s="27">
        <f>G293</f>
        <v>41.187</v>
      </c>
    </row>
    <row r="293" spans="2:7" ht="41.25">
      <c r="B293" s="82"/>
      <c r="C293" s="64"/>
      <c r="D293" s="12"/>
      <c r="E293" s="24" t="s">
        <v>58</v>
      </c>
      <c r="F293" s="131" t="s">
        <v>59</v>
      </c>
      <c r="G293" s="27">
        <v>41.187</v>
      </c>
    </row>
    <row r="294" spans="2:33" ht="20.25" customHeight="1">
      <c r="B294" s="81"/>
      <c r="C294" s="81"/>
      <c r="D294" s="80"/>
      <c r="E294" s="79"/>
      <c r="F294" s="149" t="s">
        <v>144</v>
      </c>
      <c r="G294" s="72">
        <f>G10+G19+G127+G133</f>
        <v>25631.74847</v>
      </c>
      <c r="H294" s="122" t="s">
        <v>234</v>
      </c>
      <c r="AE294" s="108"/>
      <c r="AF294" s="78"/>
      <c r="AG294" s="78"/>
    </row>
    <row r="295" ht="16.5" customHeight="1"/>
    <row r="296" ht="18" customHeight="1" hidden="1">
      <c r="G296" s="74" t="e">
        <f>G294-'[1]6'!E375</f>
        <v>#REF!</v>
      </c>
    </row>
    <row r="297" spans="4:7" ht="11.25" customHeight="1" hidden="1">
      <c r="D297" s="76"/>
      <c r="G297" s="74">
        <f>G294-'[2]2.'!E488</f>
        <v>-515791.22653</v>
      </c>
    </row>
    <row r="298" spans="4:7" ht="13.5" hidden="1">
      <c r="D298" s="76"/>
      <c r="G298" s="74" t="e">
        <f>G294-'[1]6'!E375</f>
        <v>#REF!</v>
      </c>
    </row>
    <row r="299" spans="4:7" ht="13.5" hidden="1">
      <c r="D299" s="76"/>
      <c r="G299" s="74"/>
    </row>
    <row r="300" spans="4:7" ht="13.5">
      <c r="D300" s="76"/>
      <c r="G300" s="74"/>
    </row>
    <row r="302" spans="4:7" ht="13.5">
      <c r="D302" s="76"/>
      <c r="G302" s="73"/>
    </row>
  </sheetData>
  <sheetProtection/>
  <mergeCells count="4">
    <mergeCell ref="F1:G1"/>
    <mergeCell ref="F2:G2"/>
    <mergeCell ref="F4:G4"/>
    <mergeCell ref="B6:G6"/>
  </mergeCells>
  <printOptions/>
  <pageMargins left="0.24" right="0.2362204724409449" top="0.35433070866141736" bottom="0.15748031496062992" header="0.3149606299212598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bg10gl</cp:lastModifiedBy>
  <cp:lastPrinted>2019-10-10T09:57:13Z</cp:lastPrinted>
  <dcterms:created xsi:type="dcterms:W3CDTF">1996-10-08T23:32:33Z</dcterms:created>
  <dcterms:modified xsi:type="dcterms:W3CDTF">2019-10-10T09:57:16Z</dcterms:modified>
  <cp:category/>
  <cp:version/>
  <cp:contentType/>
  <cp:contentStatus/>
</cp:coreProperties>
</file>