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9120" tabRatio="874" activeTab="1"/>
  </bookViews>
  <sheets>
    <sheet name="5" sheetId="1" r:id="rId1"/>
    <sheet name="7" sheetId="2" r:id="rId2"/>
  </sheets>
  <definedNames/>
  <calcPr fullCalcOnLoad="1"/>
</workbook>
</file>

<file path=xl/sharedStrings.xml><?xml version="1.0" encoding="utf-8"?>
<sst xmlns="http://schemas.openxmlformats.org/spreadsheetml/2006/main" count="609" uniqueCount="208">
  <si>
    <t>200</t>
  </si>
  <si>
    <t>РЗ,ПР</t>
  </si>
  <si>
    <t>ЦСР</t>
  </si>
  <si>
    <t>ВР</t>
  </si>
  <si>
    <t>Наименование расходов</t>
  </si>
  <si>
    <t>Сумма</t>
  </si>
  <si>
    <t>`0100</t>
  </si>
  <si>
    <t>Общегосударственные вопросы</t>
  </si>
  <si>
    <t>`0102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</si>
  <si>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</si>
  <si>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</si>
  <si>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</si>
  <si>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`0104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</si>
  <si>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</si>
  <si>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</si>
  <si>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</si>
  <si>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</t>
  </si>
  <si>
    <t>`0111</t>
  </si>
  <si>
    <t>Резервные фонды</t>
  </si>
  <si>
    <t>`0113</t>
  </si>
  <si>
    <t>Другие общегосударственные вопросы</t>
  </si>
  <si>
    <t xml:space="preserve">Информирование населения </t>
  </si>
  <si>
    <t>Мероприятия поселенческого характера</t>
  </si>
  <si>
    <t>`0300</t>
  </si>
  <si>
    <t>Национальная безопасность и правоохранительная деятельность</t>
  </si>
  <si>
    <t>`0309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</si>
  <si>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</si>
  <si>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`0400</t>
  </si>
  <si>
    <t>Национальная экономика</t>
  </si>
  <si>
    <t>`0409</t>
  </si>
  <si>
    <t>Дорожное хозяйство (дорожные фонды)</t>
  </si>
  <si>
    <t>`0500</t>
  </si>
  <si>
    <t>Жилищно-коммунальное хозяйство</t>
  </si>
  <si>
    <t>0501</t>
  </si>
  <si>
    <t>Жилищное хозяйство</t>
  </si>
  <si>
    <t>Поддержка жилищного хозяйства</t>
  </si>
  <si>
    <t>`0502</t>
  </si>
  <si>
    <t>Коммунальное  хозяйство</t>
  </si>
  <si>
    <t>Поддержка коммунального хозяйства</t>
  </si>
  <si>
    <t>Техническое обслуживание и эксплуатация газопроводов, находящихся в муниципальной собственности</t>
  </si>
  <si>
    <t>0503</t>
  </si>
  <si>
    <t>Благоустройство</t>
  </si>
  <si>
    <t>Уличное освещение</t>
  </si>
  <si>
    <t>`0800</t>
  </si>
  <si>
    <t xml:space="preserve">Культура, кинематография </t>
  </si>
  <si>
    <t>`0801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</si>
  <si>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</si>
  <si>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</si>
  <si>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</si>
  <si>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</si>
  <si>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</si>
  <si>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Пенсии за выслугу лет лицам, замещающим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</si>
  <si>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</si>
  <si>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</si>
  <si>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</si>
  <si>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</si>
  <si>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Всего расходы</t>
  </si>
  <si>
    <t>Вед</t>
  </si>
  <si>
    <t>Совет депутатов Киселевского сельского поселения</t>
  </si>
  <si>
    <t>Администрация Киселевского сельского поселения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</si>
  <si>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</si>
  <si>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Функционирование высшего должностного лица субъекта Российской Федерации и муниципального образования</t>
  </si>
  <si>
    <t>Участие в Совете муниципальных образований Пермского края</t>
  </si>
  <si>
    <t>0310</t>
  </si>
  <si>
    <t>Обеспечение противопожарной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</si>
  <si>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управлениями,органами управления государственными внебюджетными фондами</t>
  </si>
  <si>
    <t xml:space="preserve">Резервные фонды </t>
  </si>
  <si>
    <t>Обеспечение выполнения функций органами местного самоуправления</t>
  </si>
  <si>
    <t>Мероприятия, осуществляемые органами местного самоуправления, в рамках непрограммных направлений расходов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</si>
  <si>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</si>
  <si>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</si>
  <si>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</si>
  <si>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</si>
  <si>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</si>
  <si>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Глава муниципального образования</t>
  </si>
  <si>
    <t>91 0 00 00020</t>
  </si>
  <si>
    <t>91 0 00 00040</t>
  </si>
  <si>
    <t>92 0 00 00000</t>
  </si>
  <si>
    <t>91 0 00 00030</t>
  </si>
  <si>
    <t>Предоставление услуг по предупреждению и ликвидации  чрезвычайных ситуаций и стихийных бедствий</t>
  </si>
  <si>
    <t>Муниципальная программа «Дорожная деятельность в отношении автомобильных дорог общего пользования местного значения и искусственных сооружений на них в границах населенных пунктов Киселевского сельского поселения»</t>
  </si>
  <si>
    <t>Подпрограмма «Реализация мероприятий по осуществлению дорожной деятельности в отношении дорог общего пользования местного значения»</t>
  </si>
  <si>
    <t>03 0 00 00000</t>
  </si>
  <si>
    <t>03 1 00 00000</t>
  </si>
  <si>
    <t>03 1 01 00000</t>
  </si>
  <si>
    <t>Содержание автомобильных дорог и искусственных сооружений на них</t>
  </si>
  <si>
    <t>Ремонт автомобильных дорог общего пользования местного значения  и искусственных сооружений на них</t>
  </si>
  <si>
    <t>04 0 00 00000</t>
  </si>
  <si>
    <t>Муниципальная программа  «Управление имущество - коммунальным хозяйством Киселевского сельского поселения»</t>
  </si>
  <si>
    <t>Подпрограмма «Реализация  государственной политики в сфере управления и распоряжения имуществом, находящимся в собственности муниципального образования»</t>
  </si>
  <si>
    <t xml:space="preserve">04 1 00 00000 </t>
  </si>
  <si>
    <t xml:space="preserve">04 1 01 00000 </t>
  </si>
  <si>
    <r>
      <t>Основное мероприятие «Управление и  распоряжение имуществом</t>
    </r>
    <r>
      <rPr>
        <b/>
        <sz val="11"/>
        <rFont val="Times New Roman"/>
        <family val="1"/>
      </rPr>
      <t>»</t>
    </r>
  </si>
  <si>
    <t>Подпрограмма  «Жилищно-коммунальное хозяйство»</t>
  </si>
  <si>
    <t xml:space="preserve">04 2 00 00000 </t>
  </si>
  <si>
    <t xml:space="preserve">04 2 01 00000 </t>
  </si>
  <si>
    <t>Основное мероприятие  «Жилищное хозяйство»</t>
  </si>
  <si>
    <t xml:space="preserve">04 2 02 00000 </t>
  </si>
  <si>
    <t>Основное мероприятие «Коммунальное хозяйство»</t>
  </si>
  <si>
    <t>Муниципальная программа  «Благоустройство территории Киселевского сельского поселения»</t>
  </si>
  <si>
    <t>02 0 00 00000</t>
  </si>
  <si>
    <t>Подпрограмма «Уличное освещение населенных пунктов Киселевского сельского поселения»</t>
  </si>
  <si>
    <t>02 1 00 00000</t>
  </si>
  <si>
    <t>02 1 01 00000</t>
  </si>
  <si>
    <t>Основное мероприятие  «Освещение улиц населенных пунктов Киселевского сельского поселения»</t>
  </si>
  <si>
    <t>02 1 01 2Б010</t>
  </si>
  <si>
    <t>02 1 01 2Б020</t>
  </si>
  <si>
    <t>Текущее обслуживание и текущий ремонт наружных сетей уличного освещения</t>
  </si>
  <si>
    <t>02 2 00 00000</t>
  </si>
  <si>
    <t>Основное мероприятие  «Формирование комфортной среды проживания населения»</t>
  </si>
  <si>
    <t>02 2 01 00000</t>
  </si>
  <si>
    <t>02 2 01 2Б030</t>
  </si>
  <si>
    <t>Участие в организации деятельности по очистке, вывозу мусора и ТБО на территории населенных пунктов</t>
  </si>
  <si>
    <t>02 2 01 2Б040</t>
  </si>
  <si>
    <t>Свод сухих и аварийных деревьев</t>
  </si>
  <si>
    <t>02 2 01 2Б060</t>
  </si>
  <si>
    <t>Муниципальная программа  «Развитие сферы культуры Киселевского сельского поселения»</t>
  </si>
  <si>
    <t>01 0 00 00000</t>
  </si>
  <si>
    <t>Подпрограмма «Развитие сферы культуры»</t>
  </si>
  <si>
    <t>Предоставление услуг по организации культурно- досугового обслуживания населения</t>
  </si>
  <si>
    <t>01 1 00 00000</t>
  </si>
  <si>
    <t>01 1 01 00000</t>
  </si>
  <si>
    <t>Подпрограмма «Организация библиотечного обслуживания»</t>
  </si>
  <si>
    <t>01 2 00 00000</t>
  </si>
  <si>
    <t xml:space="preserve">Основное меропритятие «Предоставление услуг по организации библиотечного обслуживания» </t>
  </si>
  <si>
    <t>01 2 01 00000</t>
  </si>
  <si>
    <t>Предоставление услуг по организации библиотечного обслуживания населения</t>
  </si>
  <si>
    <t>92 0 00 2Я010</t>
  </si>
  <si>
    <t>03 1 01 2В010</t>
  </si>
  <si>
    <t>03 1 01 2В020</t>
  </si>
  <si>
    <t xml:space="preserve">04 2 02 2Г040 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</si>
  <si>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</si>
  <si>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2Я050</t>
  </si>
  <si>
    <t>92 0 00 70010</t>
  </si>
  <si>
    <t>92 0 00 2Я070</t>
  </si>
  <si>
    <t>92 0 00 2Я040</t>
  </si>
  <si>
    <t>92 0 00 2Я030</t>
  </si>
  <si>
    <t>92 0 00 2Я020</t>
  </si>
  <si>
    <t>Предоставление услуг по проведению спортивных мероприятий</t>
  </si>
  <si>
    <r>
      <t xml:space="preserve">Основное меропритятие «Предоставление </t>
    </r>
    <r>
      <rPr>
        <sz val="11"/>
        <rFont val="Times New Roman"/>
        <family val="1"/>
      </rPr>
      <t>услуг</t>
    </r>
    <r>
      <rPr>
        <sz val="11"/>
        <color indexed="8"/>
        <rFont val="Times New Roman"/>
        <family val="1"/>
      </rPr>
      <t xml:space="preserve"> по организации культурно - досугового обслуживания» </t>
    </r>
  </si>
  <si>
    <r>
      <t>Предоставление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услуг по проведению спортивных мероприятий</t>
    </r>
  </si>
  <si>
    <t>Закупка товаров, работ и услуг для обеспечения государственных (муниципальных) нужд</t>
  </si>
  <si>
    <t>91 0 00 51180</t>
  </si>
  <si>
    <t>Осуществление первичного воинского учета на территориях, где отсутствуют военные комиссариаты</t>
  </si>
  <si>
    <t xml:space="preserve">Ремонт памятников </t>
  </si>
  <si>
    <t>0203</t>
  </si>
  <si>
    <t>0200</t>
  </si>
  <si>
    <t>Национальная оборона</t>
  </si>
  <si>
    <t>Мобилизационная и вневойсковая подготовка</t>
  </si>
  <si>
    <t>Подпрограмма «Прочие мероприятия по благоустройству территории Киселевского сельского поселения»</t>
  </si>
  <si>
    <t>91 0 00 2П040</t>
  </si>
  <si>
    <t>92 0 00 2С180</t>
  </si>
  <si>
    <t>04 1 00 00000</t>
  </si>
  <si>
    <t>04 1 01 00000</t>
  </si>
  <si>
    <t>Реализация мероприятий по установлению границ населенных пунктов</t>
  </si>
  <si>
    <t>0412</t>
  </si>
  <si>
    <t>Другие вопросы в области национальной экономики</t>
  </si>
  <si>
    <t>01 1 01 2А030</t>
  </si>
  <si>
    <t>01 2 01 2А040</t>
  </si>
  <si>
    <t>04 1 01 2Г120</t>
  </si>
  <si>
    <t xml:space="preserve">04 2 01 2Г020 </t>
  </si>
  <si>
    <t xml:space="preserve">04 2 02 2Г030 </t>
  </si>
  <si>
    <t>Обработка парков и кладбищ от клещей</t>
  </si>
  <si>
    <t>02 2 01 2Б080</t>
  </si>
  <si>
    <t>91 0 00 00050</t>
  </si>
  <si>
    <t>Осуществление полномочий по контролю за исполнением бюджета</t>
  </si>
  <si>
    <t>91 0 00 00060</t>
  </si>
  <si>
    <t>Осуществление полномочий по кассовому обслуживанию бюджета поселения</t>
  </si>
  <si>
    <t xml:space="preserve">04 2 02 2Г070 </t>
  </si>
  <si>
    <t>Выполнение кадастровых работ по составлению технических планов и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</si>
  <si>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</si>
  <si>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03 1 01 ST040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</si>
  <si>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</si>
  <si>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Ведомственная структура расходов бюджета на 2019 год, тыс.рублей</t>
  </si>
  <si>
    <t>Осуществление полномочий по ведению бюджетного учета и формирования бюджетной отчетности</t>
  </si>
  <si>
    <t>91 0 00 00070</t>
  </si>
  <si>
    <t>91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</si>
  <si>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</si>
  <si>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</si>
  <si>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2У090</t>
  </si>
  <si>
    <t>`0405</t>
  </si>
  <si>
    <t>Сельское хозяйство и рыболовство</t>
  </si>
  <si>
    <t>300</t>
  </si>
  <si>
    <r>
      <t>Основное мероприятие «</t>
    </r>
    <r>
      <rPr>
        <sz val="11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1"/>
        <rFont val="Times New Roman"/>
        <family val="1"/>
      </rPr>
      <t>»</t>
    </r>
  </si>
  <si>
    <t>Непрограмные мероприятия</t>
  </si>
  <si>
    <t>02 2 01 2Б100</t>
  </si>
  <si>
    <t>Организация работ по борьбе с борщевиком</t>
  </si>
  <si>
    <t>Муниципальная программа  «Управление имущественно - коммунальным хозяйством Киселевского сельского поселения»</t>
  </si>
  <si>
    <t>92 0 00 2Я090</t>
  </si>
  <si>
    <t>Исполнение решений судов, вступивших в законную силу, и оплата государственной пошлины</t>
  </si>
  <si>
    <r>
      <t>Основное меропритятие «Предоставление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услуг </t>
    </r>
    <r>
      <rPr>
        <sz val="12"/>
        <color indexed="8"/>
        <rFont val="Times New Roman"/>
        <family val="1"/>
      </rPr>
      <t xml:space="preserve">по организации культурно - досугового обслуживания» </t>
    </r>
  </si>
  <si>
    <r>
      <t>Основное мероприятие «</t>
    </r>
    <r>
      <rPr>
        <sz val="12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2"/>
        <rFont val="Times New Roman"/>
        <family val="1"/>
      </rPr>
      <t>»</t>
    </r>
  </si>
  <si>
    <r>
      <t>Основное мероприятие «Управление и  распоряжение имуществом</t>
    </r>
    <r>
      <rPr>
        <b/>
        <sz val="12"/>
        <rFont val="Times New Roman"/>
        <family val="1"/>
      </rPr>
      <t>»</t>
    </r>
  </si>
  <si>
    <t>Администрации Суксунского муниципального района</t>
  </si>
  <si>
    <t>Финансовое управление Администрации Суксунского муниципального района</t>
  </si>
  <si>
    <t>91 0 00 00080</t>
  </si>
  <si>
    <t>Осуществление исполнительно-распорядительных полномочий по решению вопросов местного значения</t>
  </si>
  <si>
    <t>Подпрограмма «Прочие мероприятие по благоустройству территории Киселевского сельского поселения»</t>
  </si>
  <si>
    <t>Приложение № 1</t>
  </si>
  <si>
    <t xml:space="preserve">      </t>
  </si>
  <si>
    <t xml:space="preserve">   к Решению Думы Суксунского</t>
  </si>
  <si>
    <t>»</t>
  </si>
  <si>
    <t>к Решению Совета депутатов</t>
  </si>
  <si>
    <t xml:space="preserve">«Приложение № 5  </t>
  </si>
  <si>
    <t xml:space="preserve">Киселевского сельского поселения № 22 от 24.12.2018 </t>
  </si>
  <si>
    <t>Приложение № 2</t>
  </si>
  <si>
    <t xml:space="preserve">«Приложение № 7 </t>
  </si>
  <si>
    <t xml:space="preserve"> городского округа от 26.09.2019 № 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</si>
</sst>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  <numFmt numFmtId="175" formatCode="#,##0.0"/>
    <numFmt numFmtId="176" formatCode="?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#,##0.0000"/>
    <numFmt numFmtId="186" formatCode="#,##0.00000"/>
  </numFmts>
  <fonts count="6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8" fillId="19" borderId="1" applyNumberFormat="0" applyProtection="0">
      <alignment horizontal="left" vertical="center" indent="1"/>
    </xf>
    <xf numFmtId="4" fontId="11" fillId="0" borderId="2" applyNumberFormat="0" applyProtection="0">
      <alignment horizontal="right" vertical="center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3" applyNumberFormat="0" applyAlignment="0" applyProtection="0"/>
    <xf numFmtId="0" fontId="44" fillId="27" borderId="4" applyNumberFormat="0" applyAlignment="0" applyProtection="0"/>
    <xf numFmtId="0" fontId="45" fillId="27" borderId="3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8" borderId="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3" fillId="0" borderId="0" xfId="0" applyNumberFormat="1" applyFont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7" fillId="0" borderId="12" xfId="67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34" borderId="12" xfId="67" applyNumberFormat="1" applyFont="1" applyFill="1" applyBorder="1" applyAlignment="1">
      <alignment horizontal="center" vertical="center" wrapText="1"/>
      <protection/>
    </xf>
    <xf numFmtId="49" fontId="13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34" borderId="12" xfId="67" applyNumberFormat="1" applyFont="1" applyFill="1" applyBorder="1" applyAlignment="1">
      <alignment horizontal="justify" vertical="center" wrapText="1"/>
      <protection/>
    </xf>
    <xf numFmtId="0" fontId="14" fillId="0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60" fillId="0" borderId="12" xfId="0" applyFont="1" applyBorder="1" applyAlignment="1">
      <alignment/>
    </xf>
    <xf numFmtId="0" fontId="60" fillId="0" borderId="0" xfId="0" applyFont="1" applyAlignment="1">
      <alignment wrapText="1"/>
    </xf>
    <xf numFmtId="0" fontId="60" fillId="0" borderId="12" xfId="0" applyFont="1" applyBorder="1" applyAlignment="1">
      <alignment vertical="center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34" borderId="0" xfId="0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justify" vertical="top" wrapText="1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justify" vertical="top" wrapText="1" shrinkToFit="1"/>
    </xf>
    <xf numFmtId="0" fontId="7" fillId="35" borderId="12" xfId="0" applyFont="1" applyFill="1" applyBorder="1" applyAlignment="1">
      <alignment vertical="center"/>
    </xf>
    <xf numFmtId="0" fontId="15" fillId="0" borderId="0" xfId="0" applyFont="1" applyAlignment="1">
      <alignment/>
    </xf>
    <xf numFmtId="49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justify" vertical="center" wrapText="1"/>
    </xf>
    <xf numFmtId="0" fontId="7" fillId="35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75" fontId="1" fillId="35" borderId="12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0" borderId="12" xfId="62" applyNumberFormat="1" applyFont="1" applyFill="1" applyBorder="1" applyAlignment="1">
      <alignment horizontal="justify" vertical="top" wrapText="1" shrinkToFit="1"/>
      <protection/>
    </xf>
    <xf numFmtId="0" fontId="7" fillId="0" borderId="12" xfId="0" applyFont="1" applyBorder="1" applyAlignment="1">
      <alignment horizontal="justify" wrapText="1"/>
    </xf>
    <xf numFmtId="0" fontId="13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7" fillId="35" borderId="12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justify" vertical="top" wrapText="1" shrinkToFi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" fillId="34" borderId="12" xfId="67" applyNumberFormat="1" applyFont="1" applyFill="1" applyBorder="1" applyAlignment="1">
      <alignment horizontal="center" vertical="center" wrapText="1"/>
      <protection/>
    </xf>
    <xf numFmtId="0" fontId="1" fillId="34" borderId="12" xfId="67" applyNumberFormat="1" applyFont="1" applyFill="1" applyBorder="1" applyAlignment="1">
      <alignment horizontal="justify" vertical="center" wrapText="1"/>
      <protection/>
    </xf>
    <xf numFmtId="0" fontId="1" fillId="35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justify" vertical="top" wrapText="1" shrinkToFi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top" wrapText="1" shrinkToFi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left" wrapText="1"/>
    </xf>
    <xf numFmtId="0" fontId="1" fillId="35" borderId="12" xfId="0" applyFont="1" applyFill="1" applyBorder="1" applyAlignment="1">
      <alignment horizontal="justify" vertical="center" wrapText="1"/>
    </xf>
    <xf numFmtId="0" fontId="61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61" fillId="35" borderId="12" xfId="0" applyFont="1" applyFill="1" applyBorder="1" applyAlignment="1">
      <alignment vertical="center"/>
    </xf>
    <xf numFmtId="0" fontId="61" fillId="35" borderId="0" xfId="0" applyFont="1" applyFill="1" applyAlignment="1">
      <alignment wrapText="1"/>
    </xf>
    <xf numFmtId="0" fontId="18" fillId="35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1" fillId="0" borderId="12" xfId="62" applyNumberFormat="1" applyFont="1" applyFill="1" applyBorder="1" applyAlignment="1">
      <alignment horizontal="justify" vertical="top" wrapText="1" shrinkToFi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9" fontId="1" fillId="0" borderId="12" xfId="67" applyNumberFormat="1" applyFont="1" applyFill="1" applyBorder="1" applyAlignment="1">
      <alignment horizontal="center" vertical="center" wrapText="1"/>
      <protection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justify" vertical="top" wrapText="1" shrinkToFit="1"/>
    </xf>
    <xf numFmtId="0" fontId="1" fillId="0" borderId="12" xfId="67" applyNumberFormat="1" applyFont="1" applyFill="1" applyBorder="1" applyAlignment="1">
      <alignment horizontal="justify" vertical="center" wrapText="1"/>
      <protection/>
    </xf>
    <xf numFmtId="0" fontId="1" fillId="0" borderId="12" xfId="62" applyNumberFormat="1" applyFont="1" applyFill="1" applyBorder="1" applyAlignment="1">
      <alignment horizontal="left" vertical="top" wrapText="1" shrinkToFit="1"/>
      <protection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4" borderId="12" xfId="56" applyNumberFormat="1" applyFont="1" applyFill="1" applyBorder="1" applyAlignment="1">
      <alignment horizontal="justify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75" fontId="9" fillId="35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12" xfId="0" applyFont="1" applyFill="1" applyBorder="1" applyAlignment="1">
      <alignment horizontal="justify" vertical="top" wrapText="1"/>
    </xf>
    <xf numFmtId="49" fontId="7" fillId="35" borderId="12" xfId="67" applyNumberFormat="1" applyFont="1" applyFill="1" applyBorder="1" applyAlignment="1">
      <alignment horizontal="center" vertical="center" wrapText="1"/>
      <protection/>
    </xf>
    <xf numFmtId="0" fontId="7" fillId="35" borderId="12" xfId="67" applyNumberFormat="1" applyFont="1" applyFill="1" applyBorder="1" applyAlignment="1">
      <alignment horizontal="justify" vertical="center" wrapText="1"/>
      <protection/>
    </xf>
    <xf numFmtId="0" fontId="13" fillId="35" borderId="12" xfId="0" applyFont="1" applyFill="1" applyBorder="1" applyAlignment="1">
      <alignment horizontal="justify" vertical="center" wrapText="1"/>
    </xf>
    <xf numFmtId="49" fontId="1" fillId="35" borderId="12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1" fillId="35" borderId="1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vertical="center" wrapText="1"/>
    </xf>
    <xf numFmtId="172" fontId="1" fillId="35" borderId="12" xfId="0" applyNumberFormat="1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49" fontId="7" fillId="35" borderId="12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35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5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justify" vertical="top" wrapText="1"/>
    </xf>
    <xf numFmtId="49" fontId="1" fillId="35" borderId="12" xfId="6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justify" wrapText="1" shrinkToFit="1"/>
    </xf>
    <xf numFmtId="0" fontId="14" fillId="0" borderId="12" xfId="0" applyFont="1" applyFill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14" fillId="0" borderId="12" xfId="0" applyFont="1" applyFill="1" applyBorder="1" applyAlignment="1">
      <alignment horizontal="justify" vertical="top" wrapText="1"/>
    </xf>
    <xf numFmtId="0" fontId="7" fillId="0" borderId="0" xfId="0" applyFont="1" applyAlignment="1">
      <alignment vertical="top"/>
    </xf>
    <xf numFmtId="0" fontId="7" fillId="35" borderId="12" xfId="0" applyFont="1" applyFill="1" applyBorder="1" applyAlignment="1">
      <alignment vertical="top"/>
    </xf>
    <xf numFmtId="0" fontId="7" fillId="34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wrapText="1"/>
    </xf>
    <xf numFmtId="0" fontId="7" fillId="35" borderId="12" xfId="0" applyFont="1" applyFill="1" applyBorder="1" applyAlignment="1">
      <alignment horizontal="left" vertical="top" wrapText="1"/>
    </xf>
    <xf numFmtId="0" fontId="7" fillId="35" borderId="0" xfId="0" applyFont="1" applyFill="1" applyAlignment="1">
      <alignment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34" borderId="12" xfId="67" applyNumberFormat="1" applyFont="1" applyFill="1" applyBorder="1" applyAlignment="1">
      <alignment horizontal="justify" vertical="top" wrapText="1"/>
      <protection/>
    </xf>
    <xf numFmtId="0" fontId="14" fillId="0" borderId="12" xfId="0" applyFont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justify" vertical="top" wrapText="1"/>
    </xf>
    <xf numFmtId="0" fontId="7" fillId="35" borderId="12" xfId="67" applyNumberFormat="1" applyFont="1" applyFill="1" applyBorder="1" applyAlignment="1">
      <alignment horizontal="justify" vertical="top" wrapText="1"/>
      <protection/>
    </xf>
    <xf numFmtId="0" fontId="7" fillId="34" borderId="12" xfId="56" applyNumberFormat="1" applyFont="1" applyFill="1" applyBorder="1" applyAlignment="1">
      <alignment horizontal="justify" vertical="top" wrapText="1"/>
      <protection/>
    </xf>
    <xf numFmtId="0" fontId="62" fillId="35" borderId="12" xfId="63" applyFont="1" applyFill="1" applyBorder="1" applyAlignment="1">
      <alignment horizontal="left" vertical="top" wrapText="1"/>
      <protection/>
    </xf>
    <xf numFmtId="0" fontId="13" fillId="0" borderId="12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justify" wrapText="1"/>
    </xf>
    <xf numFmtId="0" fontId="14" fillId="35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wrapText="1"/>
    </xf>
    <xf numFmtId="0" fontId="7" fillId="35" borderId="12" xfId="0" applyFont="1" applyFill="1" applyBorder="1" applyAlignment="1">
      <alignment horizontal="justify" wrapText="1"/>
    </xf>
    <xf numFmtId="49" fontId="7" fillId="35" borderId="12" xfId="0" applyNumberFormat="1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vertical="top" wrapText="1"/>
    </xf>
    <xf numFmtId="0" fontId="60" fillId="0" borderId="0" xfId="0" applyFont="1" applyAlignment="1">
      <alignment vertical="top" wrapText="1"/>
    </xf>
    <xf numFmtId="0" fontId="7" fillId="0" borderId="12" xfId="67" applyNumberFormat="1" applyFont="1" applyFill="1" applyBorder="1" applyAlignment="1">
      <alignment horizontal="justify" vertical="top" wrapText="1"/>
      <protection/>
    </xf>
    <xf numFmtId="0" fontId="61" fillId="0" borderId="0" xfId="0" applyFont="1" applyAlignment="1">
      <alignment vertical="top" wrapText="1"/>
    </xf>
    <xf numFmtId="172" fontId="9" fillId="35" borderId="12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5" xfId="58"/>
    <cellStyle name="Обычный 2" xfId="59"/>
    <cellStyle name="Обычный 2 2 2" xfId="60"/>
    <cellStyle name="Обычный 2 2 2 2" xfId="61"/>
    <cellStyle name="Обычный 20" xfId="62"/>
    <cellStyle name="Обычный 3" xfId="63"/>
    <cellStyle name="Обычный 4" xfId="64"/>
    <cellStyle name="Обычный 6" xfId="65"/>
    <cellStyle name="Обычный 7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122"/>
  <sheetViews>
    <sheetView zoomScalePageLayoutView="0" workbookViewId="0" topLeftCell="A4">
      <selection activeCell="C3" sqref="C3:D3"/>
    </sheetView>
  </sheetViews>
  <sheetFormatPr defaultColWidth="9.00390625" defaultRowHeight="12.75"/>
  <cols>
    <col min="1" max="1" width="14.75390625" style="0" customWidth="1"/>
    <col min="2" max="2" width="5.625" style="0" customWidth="1"/>
    <col min="3" max="3" width="86.375" style="0" customWidth="1"/>
    <col min="4" max="4" width="12.375" style="0" customWidth="1"/>
    <col min="5" max="5" width="2.375" style="0" customWidth="1"/>
    <col min="8" max="8" width="49.875" style="0" customWidth="1"/>
  </cols>
  <sheetData>
    <row r="1" spans="1:4" ht="15.75">
      <c r="A1" s="223"/>
      <c r="B1" s="223"/>
      <c r="C1" s="225" t="s">
        <v>198</v>
      </c>
      <c r="D1" s="225"/>
    </row>
    <row r="2" spans="1:4" ht="15.75">
      <c r="A2" s="223"/>
      <c r="B2" s="223"/>
      <c r="C2" s="225" t="s">
        <v>200</v>
      </c>
      <c r="D2" s="225"/>
    </row>
    <row r="3" spans="1:4" ht="15.75">
      <c r="A3" s="223"/>
      <c r="B3" s="223"/>
      <c r="C3" s="225" t="s">
        <v>207</v>
      </c>
      <c r="D3" s="225"/>
    </row>
    <row r="4" spans="1:5" ht="12.75" customHeight="1">
      <c r="A4" s="225" t="s">
        <v>199</v>
      </c>
      <c r="B4" s="225"/>
      <c r="C4" s="225"/>
      <c r="D4" s="225"/>
      <c r="E4" s="46"/>
    </row>
    <row r="5" spans="1:4" ht="15" customHeight="1">
      <c r="A5" s="5"/>
      <c r="B5" s="5"/>
      <c r="C5" s="225" t="s">
        <v>203</v>
      </c>
      <c r="D5" s="225"/>
    </row>
    <row r="6" spans="1:4" ht="15" customHeight="1">
      <c r="A6" s="5"/>
      <c r="B6" s="5"/>
      <c r="C6" s="225" t="s">
        <v>202</v>
      </c>
      <c r="D6" s="225"/>
    </row>
    <row r="7" spans="1:4" ht="15.75" customHeight="1">
      <c r="A7" s="5"/>
      <c r="B7" s="5"/>
      <c r="C7" s="225" t="s">
        <v>204</v>
      </c>
      <c r="D7" s="225"/>
    </row>
    <row r="8" spans="1:4" ht="9.75" customHeight="1">
      <c r="A8" s="5"/>
      <c r="B8" s="5"/>
      <c r="C8" s="3"/>
      <c r="D8" s="3"/>
    </row>
    <row r="9" spans="1:5" ht="38.25" customHeight="1">
      <c r="A9" s="226" t="s">
        <v>172</v>
      </c>
      <c r="B9" s="226"/>
      <c r="C9" s="226"/>
      <c r="D9" s="226"/>
      <c r="E9" s="66"/>
    </row>
    <row r="10" spans="1:4" ht="10.5" customHeight="1">
      <c r="A10" s="7"/>
      <c r="B10" s="7"/>
      <c r="C10" s="7"/>
      <c r="D10" s="7"/>
    </row>
    <row r="11" spans="1:4" ht="15" customHeight="1">
      <c r="A11" s="8" t="s">
        <v>2</v>
      </c>
      <c r="B11" s="8" t="s">
        <v>3</v>
      </c>
      <c r="C11" s="8" t="s">
        <v>4</v>
      </c>
      <c r="D11" s="8" t="s">
        <v>5</v>
      </c>
    </row>
    <row r="12" spans="1:4" ht="10.5" customHeight="1">
      <c r="A12" s="9">
        <v>1</v>
      </c>
      <c r="B12" s="9">
        <v>2</v>
      </c>
      <c r="C12" s="10">
        <v>3</v>
      </c>
      <c r="D12" s="9">
        <v>4</v>
      </c>
    </row>
    <row r="13" spans="1:4" ht="31.5">
      <c r="A13" s="93" t="s">
        <v>117</v>
      </c>
      <c r="B13" s="93"/>
      <c r="C13" s="94" t="s">
        <v>116</v>
      </c>
      <c r="D13" s="84">
        <f>SUM(D14+D18)</f>
        <v>3063.3</v>
      </c>
    </row>
    <row r="14" spans="1:4" ht="14.25" customHeight="1">
      <c r="A14" s="93" t="s">
        <v>120</v>
      </c>
      <c r="B14" s="93"/>
      <c r="C14" s="95" t="s">
        <v>118</v>
      </c>
      <c r="D14" s="84">
        <f>SUM(D15)</f>
        <v>1705.4</v>
      </c>
    </row>
    <row r="15" spans="1:4" ht="33" customHeight="1">
      <c r="A15" s="93" t="s">
        <v>121</v>
      </c>
      <c r="B15" s="93"/>
      <c r="C15" s="96" t="s">
        <v>190</v>
      </c>
      <c r="D15" s="84">
        <f>D16</f>
        <v>1705.4</v>
      </c>
    </row>
    <row r="16" spans="1:4" ht="19.5" customHeight="1">
      <c r="A16" s="93" t="s">
        <v>157</v>
      </c>
      <c r="B16" s="97"/>
      <c r="C16" s="98" t="s">
        <v>119</v>
      </c>
      <c r="D16" s="84">
        <f>D17</f>
        <v>1705.4</v>
      </c>
    </row>
    <row r="17" spans="1:4" ht="31.5">
      <c r="A17" s="93"/>
      <c r="B17" s="97" t="s">
        <v>47</v>
      </c>
      <c r="C17" s="98" t="s">
        <v>48</v>
      </c>
      <c r="D17" s="84">
        <v>1705.4</v>
      </c>
    </row>
    <row r="18" spans="1:4" ht="21.75" customHeight="1">
      <c r="A18" s="93" t="s">
        <v>123</v>
      </c>
      <c r="B18" s="105"/>
      <c r="C18" s="95" t="s">
        <v>122</v>
      </c>
      <c r="D18" s="84">
        <f>SUM(D19)</f>
        <v>1357.9</v>
      </c>
    </row>
    <row r="19" spans="1:4" ht="31.5" customHeight="1">
      <c r="A19" s="93" t="s">
        <v>125</v>
      </c>
      <c r="B19" s="103"/>
      <c r="C19" s="96" t="s">
        <v>124</v>
      </c>
      <c r="D19" s="84">
        <f>SUM(D20)</f>
        <v>1357.9</v>
      </c>
    </row>
    <row r="20" spans="1:4" ht="21" customHeight="1">
      <c r="A20" s="93" t="s">
        <v>158</v>
      </c>
      <c r="B20" s="103"/>
      <c r="C20" s="106" t="s">
        <v>126</v>
      </c>
      <c r="D20" s="84">
        <f>SUM(D21)</f>
        <v>1357.9</v>
      </c>
    </row>
    <row r="21" spans="1:4" ht="32.25" customHeight="1">
      <c r="A21" s="107"/>
      <c r="B21" s="97" t="s">
        <v>47</v>
      </c>
      <c r="C21" s="98" t="s">
        <v>48</v>
      </c>
      <c r="D21" s="84">
        <v>1357.9</v>
      </c>
    </row>
    <row r="22" spans="1:4" ht="30" customHeight="1">
      <c r="A22" s="108" t="s">
        <v>100</v>
      </c>
      <c r="B22" s="109"/>
      <c r="C22" s="110" t="s">
        <v>99</v>
      </c>
      <c r="D22" s="84">
        <f>SUM(D23+D29)</f>
        <v>1274.44</v>
      </c>
    </row>
    <row r="23" spans="1:4" ht="30" customHeight="1">
      <c r="A23" s="108" t="s">
        <v>102</v>
      </c>
      <c r="B23" s="103"/>
      <c r="C23" s="95" t="s">
        <v>101</v>
      </c>
      <c r="D23" s="84">
        <f>SUM(D24)</f>
        <v>852.082</v>
      </c>
    </row>
    <row r="24" spans="1:4" ht="30" customHeight="1">
      <c r="A24" s="108" t="s">
        <v>103</v>
      </c>
      <c r="B24" s="103"/>
      <c r="C24" s="110" t="s">
        <v>104</v>
      </c>
      <c r="D24" s="84">
        <f>SUM(D25+D27)</f>
        <v>852.082</v>
      </c>
    </row>
    <row r="25" spans="1:4" ht="15" customHeight="1">
      <c r="A25" s="108" t="s">
        <v>105</v>
      </c>
      <c r="B25" s="103"/>
      <c r="C25" s="94" t="s">
        <v>42</v>
      </c>
      <c r="D25" s="84">
        <f>SUM(D26)</f>
        <v>693.34</v>
      </c>
    </row>
    <row r="26" spans="1:4" ht="32.25" customHeight="1">
      <c r="A26" s="103"/>
      <c r="B26" s="103">
        <v>200</v>
      </c>
      <c r="C26" s="104" t="s">
        <v>141</v>
      </c>
      <c r="D26" s="84">
        <v>693.34</v>
      </c>
    </row>
    <row r="27" spans="1:4" ht="18" customHeight="1">
      <c r="A27" s="108" t="s">
        <v>106</v>
      </c>
      <c r="B27" s="103"/>
      <c r="C27" s="110" t="s">
        <v>107</v>
      </c>
      <c r="D27" s="84">
        <f>SUM(D28)</f>
        <v>158.742</v>
      </c>
    </row>
    <row r="28" spans="1:4" ht="32.25" customHeight="1">
      <c r="A28" s="103"/>
      <c r="B28" s="103">
        <v>200</v>
      </c>
      <c r="C28" s="104" t="s">
        <v>141</v>
      </c>
      <c r="D28" s="84">
        <v>158.742</v>
      </c>
    </row>
    <row r="29" spans="1:4" ht="30" customHeight="1">
      <c r="A29" s="108" t="s">
        <v>108</v>
      </c>
      <c r="B29" s="109"/>
      <c r="C29" s="95" t="s">
        <v>149</v>
      </c>
      <c r="D29" s="84">
        <f>SUM(D30)</f>
        <v>422.358</v>
      </c>
    </row>
    <row r="30" spans="1:4" ht="18" customHeight="1">
      <c r="A30" s="108" t="s">
        <v>110</v>
      </c>
      <c r="B30" s="109"/>
      <c r="C30" s="110" t="s">
        <v>109</v>
      </c>
      <c r="D30" s="84">
        <f>SUM(D31+D33+D35+D37+D39)</f>
        <v>422.358</v>
      </c>
    </row>
    <row r="31" spans="1:4" ht="30" customHeight="1">
      <c r="A31" s="108" t="s">
        <v>111</v>
      </c>
      <c r="B31" s="109"/>
      <c r="C31" s="94" t="s">
        <v>112</v>
      </c>
      <c r="D31" s="84">
        <f>SUM(D32)</f>
        <v>271.958</v>
      </c>
    </row>
    <row r="32" spans="1:4" ht="33" customHeight="1">
      <c r="A32" s="108"/>
      <c r="B32" s="103">
        <v>200</v>
      </c>
      <c r="C32" s="104" t="s">
        <v>141</v>
      </c>
      <c r="D32" s="84">
        <v>271.958</v>
      </c>
    </row>
    <row r="33" spans="1:4" ht="15.75" customHeight="1">
      <c r="A33" s="108" t="s">
        <v>113</v>
      </c>
      <c r="B33" s="109"/>
      <c r="C33" s="110" t="s">
        <v>114</v>
      </c>
      <c r="D33" s="84">
        <f>SUM(D34)</f>
        <v>80</v>
      </c>
    </row>
    <row r="34" spans="1:4" ht="18.75" customHeight="1">
      <c r="A34" s="108"/>
      <c r="B34" s="103">
        <v>200</v>
      </c>
      <c r="C34" s="104" t="s">
        <v>141</v>
      </c>
      <c r="D34" s="84">
        <v>80</v>
      </c>
    </row>
    <row r="35" spans="1:4" ht="15" customHeight="1">
      <c r="A35" s="102" t="s">
        <v>115</v>
      </c>
      <c r="B35" s="109"/>
      <c r="C35" s="111" t="s">
        <v>144</v>
      </c>
      <c r="D35" s="84">
        <f>SUM(D36)</f>
        <v>30</v>
      </c>
    </row>
    <row r="36" spans="1:4" ht="33.75" customHeight="1">
      <c r="A36" s="103"/>
      <c r="B36" s="33" t="s">
        <v>47</v>
      </c>
      <c r="C36" s="44" t="s">
        <v>48</v>
      </c>
      <c r="D36" s="84">
        <v>30</v>
      </c>
    </row>
    <row r="37" spans="1:4" ht="16.5" customHeight="1">
      <c r="A37" s="102" t="s">
        <v>163</v>
      </c>
      <c r="B37" s="103"/>
      <c r="C37" s="104" t="s">
        <v>162</v>
      </c>
      <c r="D37" s="84">
        <f>SUM(D38)</f>
        <v>10.4</v>
      </c>
    </row>
    <row r="38" spans="1:4" ht="34.5" customHeight="1">
      <c r="A38" s="109"/>
      <c r="B38" s="103">
        <v>200</v>
      </c>
      <c r="C38" s="104" t="s">
        <v>141</v>
      </c>
      <c r="D38" s="162">
        <v>10.4</v>
      </c>
    </row>
    <row r="39" spans="1:4" ht="15.75">
      <c r="A39" s="102" t="s">
        <v>185</v>
      </c>
      <c r="B39" s="103"/>
      <c r="C39" s="104" t="s">
        <v>186</v>
      </c>
      <c r="D39" s="84">
        <f>SUM(D40)</f>
        <v>30</v>
      </c>
    </row>
    <row r="40" spans="1:4" ht="34.5" customHeight="1">
      <c r="A40" s="109"/>
      <c r="B40" s="103">
        <v>200</v>
      </c>
      <c r="C40" s="104" t="s">
        <v>141</v>
      </c>
      <c r="D40" s="84">
        <v>30</v>
      </c>
    </row>
    <row r="41" spans="1:9" ht="45.75" customHeight="1">
      <c r="A41" s="99" t="s">
        <v>82</v>
      </c>
      <c r="B41" s="112"/>
      <c r="C41" s="113" t="s">
        <v>80</v>
      </c>
      <c r="D41" s="84">
        <f>SUM(D42)</f>
        <v>1012.1999999999999</v>
      </c>
      <c r="E41" s="18"/>
      <c r="F41" s="18"/>
      <c r="G41" s="12"/>
      <c r="H41" s="15"/>
      <c r="I41" s="14"/>
    </row>
    <row r="42" spans="1:9" ht="30" customHeight="1">
      <c r="A42" s="99" t="s">
        <v>83</v>
      </c>
      <c r="B42" s="112"/>
      <c r="C42" s="114" t="s">
        <v>81</v>
      </c>
      <c r="D42" s="84">
        <f>SUM(D43)</f>
        <v>1012.1999999999999</v>
      </c>
      <c r="F42" s="12"/>
      <c r="G42" s="12"/>
      <c r="H42" s="15"/>
      <c r="I42" s="14"/>
    </row>
    <row r="43" spans="1:9" ht="45.75" customHeight="1">
      <c r="A43" s="99" t="s">
        <v>84</v>
      </c>
      <c r="B43" s="112"/>
      <c r="C43" s="113" t="s">
        <v>191</v>
      </c>
      <c r="D43" s="84">
        <f>SUM(D44+D47+D50)</f>
        <v>1012.1999999999999</v>
      </c>
      <c r="F43" s="12"/>
      <c r="G43" s="12"/>
      <c r="H43" s="15"/>
      <c r="I43" s="14"/>
    </row>
    <row r="44" spans="1:9" ht="16.5" customHeight="1">
      <c r="A44" s="115" t="s">
        <v>128</v>
      </c>
      <c r="B44" s="112"/>
      <c r="C44" s="116" t="s">
        <v>85</v>
      </c>
      <c r="D44" s="84">
        <f>SUM(D45:D46)</f>
        <v>784.0737899999999</v>
      </c>
      <c r="F44" s="12"/>
      <c r="G44" s="12"/>
      <c r="H44" s="15"/>
      <c r="I44" s="14"/>
    </row>
    <row r="45" spans="1:9" ht="33.75" customHeight="1">
      <c r="A45" s="115"/>
      <c r="B45" s="112" t="s">
        <v>0</v>
      </c>
      <c r="C45" s="101" t="s">
        <v>141</v>
      </c>
      <c r="D45" s="84">
        <v>456.50079</v>
      </c>
      <c r="F45" s="12"/>
      <c r="G45" s="12"/>
      <c r="H45" s="15"/>
      <c r="I45" s="14"/>
    </row>
    <row r="46" spans="1:9" ht="17.25" customHeight="1">
      <c r="A46" s="115"/>
      <c r="B46" s="160">
        <v>500</v>
      </c>
      <c r="C46" s="161" t="s">
        <v>16</v>
      </c>
      <c r="D46" s="162">
        <v>327.573</v>
      </c>
      <c r="F46" s="12"/>
      <c r="G46" s="12"/>
      <c r="H46" s="15"/>
      <c r="I46" s="14"/>
    </row>
    <row r="47" spans="1:9" ht="28.5" customHeight="1">
      <c r="A47" s="117" t="s">
        <v>129</v>
      </c>
      <c r="B47" s="112"/>
      <c r="C47" s="118" t="s">
        <v>86</v>
      </c>
      <c r="D47" s="84">
        <f>SUM(D48:D49)</f>
        <v>180</v>
      </c>
      <c r="F47" s="12"/>
      <c r="G47" s="12"/>
      <c r="H47" s="15"/>
      <c r="I47" s="14"/>
    </row>
    <row r="48" spans="1:9" ht="30.75" customHeight="1">
      <c r="A48" s="112"/>
      <c r="B48" s="119">
        <v>200</v>
      </c>
      <c r="C48" s="101" t="s">
        <v>141</v>
      </c>
      <c r="D48" s="84">
        <v>139.95</v>
      </c>
      <c r="F48" s="12"/>
      <c r="G48" s="12"/>
      <c r="H48" s="15"/>
      <c r="I48" s="14"/>
    </row>
    <row r="49" spans="1:9" ht="15.75">
      <c r="A49" s="112"/>
      <c r="B49" s="160">
        <v>500</v>
      </c>
      <c r="C49" s="161" t="s">
        <v>16</v>
      </c>
      <c r="D49" s="84">
        <v>40.05</v>
      </c>
      <c r="F49" s="12"/>
      <c r="G49" s="12"/>
      <c r="H49" s="15"/>
      <c r="I49" s="14"/>
    </row>
    <row r="50" spans="1:9" ht="47.25">
      <c r="A50" s="112" t="s">
        <v>171</v>
      </c>
      <c r="B50" s="119"/>
      <c r="C50" s="220" t="s">
        <v>170</v>
      </c>
      <c r="D50" s="84">
        <f>SUM(D51:D51)</f>
        <v>48.12621</v>
      </c>
      <c r="F50" s="12"/>
      <c r="G50" s="12"/>
      <c r="H50" s="15"/>
      <c r="I50" s="14"/>
    </row>
    <row r="51" spans="1:9" ht="15.75">
      <c r="A51" s="112"/>
      <c r="B51" s="103">
        <v>500</v>
      </c>
      <c r="C51" s="120" t="s">
        <v>16</v>
      </c>
      <c r="D51" s="84">
        <v>48.12621</v>
      </c>
      <c r="F51" s="12"/>
      <c r="G51" s="12"/>
      <c r="H51" s="15"/>
      <c r="I51" s="14"/>
    </row>
    <row r="52" spans="1:9" ht="30" customHeight="1">
      <c r="A52" s="108" t="s">
        <v>87</v>
      </c>
      <c r="B52" s="121"/>
      <c r="C52" s="110" t="s">
        <v>187</v>
      </c>
      <c r="D52" s="85">
        <f>SUM(D53+D57)</f>
        <v>1430.75767</v>
      </c>
      <c r="F52" s="12"/>
      <c r="G52" s="12"/>
      <c r="H52" s="15"/>
      <c r="I52" s="14"/>
    </row>
    <row r="53" spans="1:9" ht="33" customHeight="1">
      <c r="A53" s="108" t="s">
        <v>152</v>
      </c>
      <c r="B53" s="121"/>
      <c r="C53" s="94" t="s">
        <v>89</v>
      </c>
      <c r="D53" s="85">
        <f>SUM(D54)</f>
        <v>100</v>
      </c>
      <c r="F53" s="12"/>
      <c r="G53" s="12"/>
      <c r="H53" s="15"/>
      <c r="I53" s="14"/>
    </row>
    <row r="54" spans="1:9" ht="19.5" customHeight="1">
      <c r="A54" s="108" t="s">
        <v>153</v>
      </c>
      <c r="B54" s="121"/>
      <c r="C54" s="122" t="s">
        <v>192</v>
      </c>
      <c r="D54" s="85">
        <f>SUM(D55)</f>
        <v>100</v>
      </c>
      <c r="F54" s="12"/>
      <c r="G54" s="12"/>
      <c r="H54" s="15"/>
      <c r="I54" s="14"/>
    </row>
    <row r="55" spans="1:9" ht="15.75">
      <c r="A55" s="108" t="s">
        <v>159</v>
      </c>
      <c r="B55" s="121"/>
      <c r="C55" s="124" t="s">
        <v>154</v>
      </c>
      <c r="D55" s="84">
        <f>SUM(D56)</f>
        <v>100</v>
      </c>
      <c r="F55" s="12"/>
      <c r="G55" s="12"/>
      <c r="H55" s="15"/>
      <c r="I55" s="14"/>
    </row>
    <row r="56" spans="1:9" ht="30.75" customHeight="1">
      <c r="A56" s="108"/>
      <c r="B56" s="103">
        <v>200</v>
      </c>
      <c r="C56" s="104" t="s">
        <v>141</v>
      </c>
      <c r="D56" s="84">
        <v>100</v>
      </c>
      <c r="F56" s="12"/>
      <c r="G56" s="12"/>
      <c r="H56" s="15"/>
      <c r="I56" s="14"/>
    </row>
    <row r="57" spans="1:4" ht="15" customHeight="1">
      <c r="A57" s="122" t="s">
        <v>94</v>
      </c>
      <c r="B57" s="107"/>
      <c r="C57" s="122" t="s">
        <v>93</v>
      </c>
      <c r="D57" s="84">
        <f>SUM(D58+D61)</f>
        <v>1330.75767</v>
      </c>
    </row>
    <row r="58" spans="1:4" ht="14.25" customHeight="1">
      <c r="A58" s="4" t="s">
        <v>95</v>
      </c>
      <c r="B58" s="103"/>
      <c r="C58" s="4" t="s">
        <v>96</v>
      </c>
      <c r="D58" s="84">
        <f>SUM(D59)</f>
        <v>116.5097</v>
      </c>
    </row>
    <row r="59" spans="1:4" ht="14.25" customHeight="1">
      <c r="A59" s="122" t="s">
        <v>160</v>
      </c>
      <c r="B59" s="103"/>
      <c r="C59" s="122" t="s">
        <v>35</v>
      </c>
      <c r="D59" s="84">
        <f>SUM(D60)</f>
        <v>116.5097</v>
      </c>
    </row>
    <row r="60" spans="1:5" ht="31.5" customHeight="1">
      <c r="A60" s="107"/>
      <c r="B60" s="103">
        <v>200</v>
      </c>
      <c r="C60" s="104" t="s">
        <v>141</v>
      </c>
      <c r="D60" s="84">
        <v>116.5097</v>
      </c>
      <c r="E60" s="20"/>
    </row>
    <row r="61" spans="1:4" ht="16.5" customHeight="1">
      <c r="A61" s="4" t="s">
        <v>97</v>
      </c>
      <c r="B61" s="103"/>
      <c r="C61" s="125" t="s">
        <v>98</v>
      </c>
      <c r="D61" s="84">
        <f>SUM(D62+D65+D67)</f>
        <v>1214.24797</v>
      </c>
    </row>
    <row r="62" spans="1:4" ht="17.25" customHeight="1">
      <c r="A62" s="122" t="s">
        <v>161</v>
      </c>
      <c r="B62" s="93"/>
      <c r="C62" s="125" t="s">
        <v>38</v>
      </c>
      <c r="D62" s="84">
        <f>SUM(D63+D64)</f>
        <v>1151.92297</v>
      </c>
    </row>
    <row r="63" spans="1:4" ht="36" customHeight="1">
      <c r="A63" s="122"/>
      <c r="B63" s="93">
        <v>200</v>
      </c>
      <c r="C63" s="104" t="s">
        <v>141</v>
      </c>
      <c r="D63" s="84">
        <v>993.32297</v>
      </c>
    </row>
    <row r="64" spans="1:4" ht="17.25" customHeight="1">
      <c r="A64" s="122"/>
      <c r="B64" s="93">
        <v>800</v>
      </c>
      <c r="C64" s="125" t="s">
        <v>14</v>
      </c>
      <c r="D64" s="84">
        <v>158.6</v>
      </c>
    </row>
    <row r="65" spans="1:4" ht="33" customHeight="1">
      <c r="A65" s="108" t="s">
        <v>130</v>
      </c>
      <c r="B65" s="93"/>
      <c r="C65" s="114" t="s">
        <v>39</v>
      </c>
      <c r="D65" s="84">
        <f>SUM(D66)</f>
        <v>20.6</v>
      </c>
    </row>
    <row r="66" spans="1:4" ht="31.5" customHeight="1">
      <c r="A66" s="93"/>
      <c r="B66" s="93">
        <v>200</v>
      </c>
      <c r="C66" s="104" t="s">
        <v>141</v>
      </c>
      <c r="D66" s="84">
        <v>20.6</v>
      </c>
    </row>
    <row r="67" spans="1:4" ht="15.75">
      <c r="A67" s="99" t="s">
        <v>168</v>
      </c>
      <c r="B67" s="93"/>
      <c r="C67" s="101" t="s">
        <v>169</v>
      </c>
      <c r="D67" s="84">
        <f>SUM(D68)</f>
        <v>41.725</v>
      </c>
    </row>
    <row r="68" spans="1:4" ht="30" customHeight="1">
      <c r="A68" s="93"/>
      <c r="B68" s="93">
        <v>200</v>
      </c>
      <c r="C68" s="104" t="s">
        <v>141</v>
      </c>
      <c r="D68" s="162">
        <v>41.725</v>
      </c>
    </row>
    <row r="69" spans="1:4" ht="15.75">
      <c r="A69" s="126" t="s">
        <v>69</v>
      </c>
      <c r="B69" s="103"/>
      <c r="C69" s="104" t="s">
        <v>184</v>
      </c>
      <c r="D69" s="84">
        <f>SUM(D70+D99)</f>
        <v>6366.80233</v>
      </c>
    </row>
    <row r="70" spans="1:4" ht="15" customHeight="1">
      <c r="A70" s="126" t="s">
        <v>71</v>
      </c>
      <c r="B70" s="123"/>
      <c r="C70" s="127" t="s">
        <v>72</v>
      </c>
      <c r="D70" s="84">
        <f>SUM(D71+D73+D77+D79+D92+D96+D84+D86+D88+D94+D90)</f>
        <v>3965.5023300000003</v>
      </c>
    </row>
    <row r="71" spans="1:4" ht="15" customHeight="1">
      <c r="A71" s="157" t="s">
        <v>73</v>
      </c>
      <c r="B71" s="100"/>
      <c r="C71" s="158" t="s">
        <v>74</v>
      </c>
      <c r="D71" s="84">
        <f>SUM(D72)</f>
        <v>663.7</v>
      </c>
    </row>
    <row r="72" spans="1:4" ht="48" customHeight="1">
      <c r="A72" s="146"/>
      <c r="B72" s="119">
        <v>100</v>
      </c>
      <c r="C72" s="114" t="s">
        <v>65</v>
      </c>
      <c r="D72" s="162">
        <v>663.7</v>
      </c>
    </row>
    <row r="73" spans="1:4" ht="15" customHeight="1">
      <c r="A73" s="129" t="s">
        <v>75</v>
      </c>
      <c r="B73" s="128"/>
      <c r="C73" s="125" t="s">
        <v>11</v>
      </c>
      <c r="D73" s="84">
        <f>SUM(D74+D76+D75)</f>
        <v>56</v>
      </c>
    </row>
    <row r="74" spans="1:4" ht="51" customHeight="1">
      <c r="A74" s="107"/>
      <c r="B74" s="123">
        <v>100</v>
      </c>
      <c r="C74" s="125" t="s">
        <v>65</v>
      </c>
      <c r="D74" s="84">
        <v>43.75</v>
      </c>
    </row>
    <row r="75" spans="1:4" ht="31.5">
      <c r="A75" s="107"/>
      <c r="B75" s="119">
        <v>200</v>
      </c>
      <c r="C75" s="101" t="s">
        <v>141</v>
      </c>
      <c r="D75" s="84">
        <v>11</v>
      </c>
    </row>
    <row r="76" spans="1:4" ht="15.75">
      <c r="A76" s="107"/>
      <c r="B76" s="103">
        <v>800</v>
      </c>
      <c r="C76" s="125" t="s">
        <v>14</v>
      </c>
      <c r="D76" s="84">
        <v>1.25</v>
      </c>
    </row>
    <row r="77" spans="1:4" ht="15.75">
      <c r="A77" s="126" t="s">
        <v>78</v>
      </c>
      <c r="B77" s="123"/>
      <c r="C77" s="130" t="s">
        <v>62</v>
      </c>
      <c r="D77" s="84">
        <f>SUM(D78)</f>
        <v>25</v>
      </c>
    </row>
    <row r="78" spans="1:4" ht="15.75">
      <c r="A78" s="107"/>
      <c r="B78" s="123">
        <v>800</v>
      </c>
      <c r="C78" s="125" t="s">
        <v>14</v>
      </c>
      <c r="D78" s="84">
        <v>25</v>
      </c>
    </row>
    <row r="79" spans="1:4" ht="15.75" customHeight="1">
      <c r="A79" s="142" t="s">
        <v>76</v>
      </c>
      <c r="B79" s="119"/>
      <c r="C79" s="158" t="s">
        <v>67</v>
      </c>
      <c r="D79" s="84">
        <f>SUM(D80:D83)</f>
        <v>1414.0923300000002</v>
      </c>
    </row>
    <row r="80" spans="1:4" ht="63">
      <c r="A80" s="146"/>
      <c r="B80" s="119">
        <v>100</v>
      </c>
      <c r="C80" s="114" t="s">
        <v>65</v>
      </c>
      <c r="D80" s="162">
        <v>646.95</v>
      </c>
    </row>
    <row r="81" spans="1:4" ht="30" customHeight="1">
      <c r="A81" s="146"/>
      <c r="B81" s="119">
        <v>200</v>
      </c>
      <c r="C81" s="101" t="s">
        <v>141</v>
      </c>
      <c r="D81" s="162">
        <v>585.866</v>
      </c>
    </row>
    <row r="82" spans="1:4" ht="18" customHeight="1">
      <c r="A82" s="146"/>
      <c r="B82" s="182" t="s">
        <v>182</v>
      </c>
      <c r="C82" s="155" t="s">
        <v>52</v>
      </c>
      <c r="D82" s="162">
        <v>82.57633</v>
      </c>
    </row>
    <row r="83" spans="1:4" ht="18" customHeight="1">
      <c r="A83" s="146"/>
      <c r="B83" s="100">
        <v>800</v>
      </c>
      <c r="C83" s="114" t="s">
        <v>14</v>
      </c>
      <c r="D83" s="162">
        <v>98.7</v>
      </c>
    </row>
    <row r="84" spans="1:4" ht="15.75">
      <c r="A84" s="126" t="s">
        <v>164</v>
      </c>
      <c r="B84" s="103"/>
      <c r="C84" s="131" t="s">
        <v>165</v>
      </c>
      <c r="D84" s="84">
        <f>SUM(D85)</f>
        <v>100.4</v>
      </c>
    </row>
    <row r="85" spans="1:4" ht="15.75">
      <c r="A85" s="107"/>
      <c r="B85" s="103">
        <v>500</v>
      </c>
      <c r="C85" s="120" t="s">
        <v>16</v>
      </c>
      <c r="D85" s="84">
        <v>100.4</v>
      </c>
    </row>
    <row r="86" spans="1:4" ht="15.75">
      <c r="A86" s="126" t="s">
        <v>166</v>
      </c>
      <c r="B86" s="103"/>
      <c r="C86" s="132" t="s">
        <v>167</v>
      </c>
      <c r="D86" s="84">
        <f>SUM(D87)</f>
        <v>47.8</v>
      </c>
    </row>
    <row r="87" spans="1:4" ht="15.75">
      <c r="A87" s="107"/>
      <c r="B87" s="103">
        <v>500</v>
      </c>
      <c r="C87" s="120" t="s">
        <v>16</v>
      </c>
      <c r="D87" s="84">
        <v>47.8</v>
      </c>
    </row>
    <row r="88" spans="1:4" ht="31.5">
      <c r="A88" s="126" t="s">
        <v>175</v>
      </c>
      <c r="B88" s="103"/>
      <c r="C88" s="120" t="s">
        <v>174</v>
      </c>
      <c r="D88" s="84">
        <f>SUM(D89)</f>
        <v>339.7</v>
      </c>
    </row>
    <row r="89" spans="1:4" ht="19.5" customHeight="1">
      <c r="A89" s="126"/>
      <c r="B89" s="103">
        <v>500</v>
      </c>
      <c r="C89" s="120" t="s">
        <v>16</v>
      </c>
      <c r="D89" s="84">
        <v>339.7</v>
      </c>
    </row>
    <row r="90" spans="1:4" ht="31.5">
      <c r="A90" s="142" t="s">
        <v>195</v>
      </c>
      <c r="B90" s="160"/>
      <c r="C90" s="161" t="s">
        <v>196</v>
      </c>
      <c r="D90" s="162">
        <f>SUM(D91)</f>
        <v>1092.41</v>
      </c>
    </row>
    <row r="91" spans="1:4" ht="19.5" customHeight="1">
      <c r="A91" s="142"/>
      <c r="B91" s="160">
        <v>500</v>
      </c>
      <c r="C91" s="161" t="s">
        <v>16</v>
      </c>
      <c r="D91" s="162">
        <v>1092.41</v>
      </c>
    </row>
    <row r="92" spans="1:4" ht="19.5" customHeight="1">
      <c r="A92" s="100" t="s">
        <v>150</v>
      </c>
      <c r="B92" s="123"/>
      <c r="C92" s="133" t="s">
        <v>15</v>
      </c>
      <c r="D92" s="84">
        <f>SUM(D93)</f>
        <v>1.2</v>
      </c>
    </row>
    <row r="93" spans="1:4" ht="31.5" customHeight="1">
      <c r="A93" s="93"/>
      <c r="B93" s="103">
        <v>200</v>
      </c>
      <c r="C93" s="104" t="s">
        <v>141</v>
      </c>
      <c r="D93" s="84">
        <v>1.2</v>
      </c>
    </row>
    <row r="94" spans="1:4" ht="51" customHeight="1">
      <c r="A94" s="100" t="s">
        <v>176</v>
      </c>
      <c r="B94" s="103"/>
      <c r="C94" s="134" t="s">
        <v>177</v>
      </c>
      <c r="D94" s="84">
        <f>SUM(D95)</f>
        <v>4.4</v>
      </c>
    </row>
    <row r="95" spans="1:4" ht="33" customHeight="1">
      <c r="A95" s="103"/>
      <c r="B95" s="103">
        <v>200</v>
      </c>
      <c r="C95" s="104" t="s">
        <v>141</v>
      </c>
      <c r="D95" s="84">
        <v>4.4</v>
      </c>
    </row>
    <row r="96" spans="1:4" ht="31.5">
      <c r="A96" s="103" t="s">
        <v>142</v>
      </c>
      <c r="B96" s="103"/>
      <c r="C96" s="104" t="s">
        <v>143</v>
      </c>
      <c r="D96" s="84">
        <f>SUM(D97+D98)</f>
        <v>220.8</v>
      </c>
    </row>
    <row r="97" spans="1:4" ht="50.25" customHeight="1">
      <c r="A97" s="93"/>
      <c r="B97" s="123">
        <v>100</v>
      </c>
      <c r="C97" s="125" t="s">
        <v>65</v>
      </c>
      <c r="D97" s="84">
        <v>217.3</v>
      </c>
    </row>
    <row r="98" spans="1:4" ht="30" customHeight="1">
      <c r="A98" s="93"/>
      <c r="B98" s="103">
        <v>200</v>
      </c>
      <c r="C98" s="104" t="s">
        <v>141</v>
      </c>
      <c r="D98" s="84">
        <v>3.5</v>
      </c>
    </row>
    <row r="99" spans="1:4" ht="32.25" customHeight="1">
      <c r="A99" s="126" t="s">
        <v>77</v>
      </c>
      <c r="B99" s="123"/>
      <c r="C99" s="127" t="s">
        <v>131</v>
      </c>
      <c r="D99" s="84">
        <f>SUM(D100+D102+D104+D106+D108+D112+D116+D120+D118+D114)</f>
        <v>2401.2999999999997</v>
      </c>
    </row>
    <row r="100" spans="1:4" ht="15.75">
      <c r="A100" s="103" t="s">
        <v>127</v>
      </c>
      <c r="B100" s="123"/>
      <c r="C100" s="125" t="s">
        <v>66</v>
      </c>
      <c r="D100" s="84">
        <f>SUM(D101)</f>
        <v>20</v>
      </c>
    </row>
    <row r="101" spans="1:4" ht="15" customHeight="1">
      <c r="A101" s="93"/>
      <c r="B101" s="100">
        <v>800</v>
      </c>
      <c r="C101" s="114" t="s">
        <v>14</v>
      </c>
      <c r="D101" s="84">
        <v>20</v>
      </c>
    </row>
    <row r="102" spans="1:4" ht="15.75">
      <c r="A102" s="103" t="s">
        <v>137</v>
      </c>
      <c r="B102" s="135"/>
      <c r="C102" s="136" t="s">
        <v>21</v>
      </c>
      <c r="D102" s="84">
        <f>SUM(D103)</f>
        <v>15</v>
      </c>
    </row>
    <row r="103" spans="1:4" ht="33" customHeight="1">
      <c r="A103" s="93"/>
      <c r="B103" s="103">
        <v>200</v>
      </c>
      <c r="C103" s="104" t="s">
        <v>141</v>
      </c>
      <c r="D103" s="84">
        <v>15</v>
      </c>
    </row>
    <row r="104" spans="1:4" ht="15.75">
      <c r="A104" s="137" t="s">
        <v>136</v>
      </c>
      <c r="B104" s="103"/>
      <c r="C104" s="133" t="s">
        <v>22</v>
      </c>
      <c r="D104" s="84">
        <f>SUM(D105)</f>
        <v>30</v>
      </c>
    </row>
    <row r="105" spans="1:4" ht="32.25" customHeight="1">
      <c r="A105" s="138"/>
      <c r="B105" s="33" t="s">
        <v>47</v>
      </c>
      <c r="C105" s="44" t="s">
        <v>48</v>
      </c>
      <c r="D105" s="84">
        <v>30</v>
      </c>
    </row>
    <row r="106" spans="1:4" ht="31.5">
      <c r="A106" s="103" t="s">
        <v>135</v>
      </c>
      <c r="B106" s="103"/>
      <c r="C106" s="139" t="s">
        <v>79</v>
      </c>
      <c r="D106" s="84">
        <f>SUM(D107)</f>
        <v>5</v>
      </c>
    </row>
    <row r="107" spans="1:4" ht="32.25" customHeight="1">
      <c r="A107" s="138"/>
      <c r="B107" s="103">
        <v>200</v>
      </c>
      <c r="C107" s="104" t="s">
        <v>141</v>
      </c>
      <c r="D107" s="84">
        <v>5</v>
      </c>
    </row>
    <row r="108" spans="1:4" ht="15.75">
      <c r="A108" s="100" t="s">
        <v>132</v>
      </c>
      <c r="B108" s="180"/>
      <c r="C108" s="181" t="s">
        <v>64</v>
      </c>
      <c r="D108" s="85">
        <f>SUM(D109:D111)</f>
        <v>1380</v>
      </c>
    </row>
    <row r="109" spans="1:4" ht="31.5" customHeight="1">
      <c r="A109" s="160"/>
      <c r="B109" s="182" t="s">
        <v>0</v>
      </c>
      <c r="C109" s="101" t="s">
        <v>141</v>
      </c>
      <c r="D109" s="162">
        <v>622.8</v>
      </c>
    </row>
    <row r="110" spans="1:4" ht="19.5" customHeight="1">
      <c r="A110" s="146"/>
      <c r="B110" s="72">
        <v>500</v>
      </c>
      <c r="C110" s="163" t="s">
        <v>16</v>
      </c>
      <c r="D110" s="162">
        <v>748.2</v>
      </c>
    </row>
    <row r="111" spans="1:4" ht="19.5" customHeight="1">
      <c r="A111" s="146"/>
      <c r="B111" s="100">
        <v>800</v>
      </c>
      <c r="C111" s="114" t="s">
        <v>14</v>
      </c>
      <c r="D111" s="84">
        <v>9</v>
      </c>
    </row>
    <row r="112" spans="1:4" ht="15.75">
      <c r="A112" s="128" t="s">
        <v>134</v>
      </c>
      <c r="B112" s="97"/>
      <c r="C112" s="133" t="s">
        <v>138</v>
      </c>
      <c r="D112" s="84">
        <f>SUM(D113)</f>
        <v>20</v>
      </c>
    </row>
    <row r="113" spans="1:4" ht="33.75" customHeight="1">
      <c r="A113" s="141"/>
      <c r="B113" s="33" t="s">
        <v>47</v>
      </c>
      <c r="C113" s="44" t="s">
        <v>48</v>
      </c>
      <c r="D113" s="162">
        <v>20</v>
      </c>
    </row>
    <row r="114" spans="1:4" ht="30.75" customHeight="1">
      <c r="A114" s="142" t="s">
        <v>188</v>
      </c>
      <c r="B114" s="100"/>
      <c r="C114" s="143" t="s">
        <v>189</v>
      </c>
      <c r="D114" s="84">
        <f>SUM(D115)</f>
        <v>137.5</v>
      </c>
    </row>
    <row r="115" spans="1:4" ht="15.75" customHeight="1">
      <c r="A115" s="141"/>
      <c r="B115" s="103">
        <v>800</v>
      </c>
      <c r="C115" s="104" t="s">
        <v>14</v>
      </c>
      <c r="D115" s="84">
        <v>137.5</v>
      </c>
    </row>
    <row r="116" spans="1:4" ht="31.5">
      <c r="A116" s="103" t="s">
        <v>133</v>
      </c>
      <c r="B116" s="103"/>
      <c r="C116" s="125" t="s">
        <v>51</v>
      </c>
      <c r="D116" s="84">
        <f>SUM(D117)</f>
        <v>620.5</v>
      </c>
    </row>
    <row r="117" spans="1:5" ht="15.75">
      <c r="A117" s="137"/>
      <c r="B117" s="140" t="s">
        <v>182</v>
      </c>
      <c r="C117" s="144" t="s">
        <v>52</v>
      </c>
      <c r="D117" s="84">
        <v>620.5</v>
      </c>
      <c r="E117" s="152"/>
    </row>
    <row r="118" spans="1:4" ht="34.5" customHeight="1">
      <c r="A118" s="100" t="s">
        <v>179</v>
      </c>
      <c r="B118" s="97"/>
      <c r="C118" s="145" t="s">
        <v>178</v>
      </c>
      <c r="D118" s="84">
        <f>SUM(D119)</f>
        <v>72.1</v>
      </c>
    </row>
    <row r="119" spans="1:4" ht="33" customHeight="1">
      <c r="A119" s="107"/>
      <c r="B119" s="103">
        <v>200</v>
      </c>
      <c r="C119" s="104" t="s">
        <v>141</v>
      </c>
      <c r="D119" s="84">
        <v>72.1</v>
      </c>
    </row>
    <row r="120" spans="1:4" ht="65.25" customHeight="1">
      <c r="A120" s="146" t="s">
        <v>151</v>
      </c>
      <c r="B120" s="103"/>
      <c r="C120" s="147" t="s">
        <v>60</v>
      </c>
      <c r="D120" s="84">
        <f>SUM(D121)</f>
        <v>101.2</v>
      </c>
    </row>
    <row r="121" spans="1:4" ht="35.25" customHeight="1">
      <c r="A121" s="141"/>
      <c r="B121" s="97" t="s">
        <v>47</v>
      </c>
      <c r="C121" s="98" t="s">
        <v>48</v>
      </c>
      <c r="D121" s="84">
        <v>101.2</v>
      </c>
    </row>
    <row r="122" spans="1:5" ht="16.5" customHeight="1">
      <c r="A122" s="148"/>
      <c r="B122" s="148"/>
      <c r="C122" s="149" t="s">
        <v>56</v>
      </c>
      <c r="D122" s="150">
        <f>SUM(D13+D22+D41+D52+D99+D70)</f>
        <v>13147.5</v>
      </c>
      <c r="E122" s="224" t="s">
        <v>201</v>
      </c>
    </row>
  </sheetData>
  <sheetProtection/>
  <mergeCells count="8">
    <mergeCell ref="C1:D1"/>
    <mergeCell ref="C2:D2"/>
    <mergeCell ref="A4:D4"/>
    <mergeCell ref="A9:D9"/>
    <mergeCell ref="C3:D3"/>
    <mergeCell ref="C5:D5"/>
    <mergeCell ref="C6:D6"/>
    <mergeCell ref="C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6"/>
  <sheetViews>
    <sheetView tabSelected="1" zoomScalePageLayoutView="0" workbookViewId="0" topLeftCell="A1">
      <selection activeCell="E2" sqref="E2:F2"/>
    </sheetView>
  </sheetViews>
  <sheetFormatPr defaultColWidth="9.00390625" defaultRowHeight="12.75"/>
  <cols>
    <col min="1" max="1" width="6.625" style="0" customWidth="1"/>
    <col min="2" max="2" width="5.875" style="0" customWidth="1"/>
    <col min="3" max="3" width="13.625" style="0" customWidth="1"/>
    <col min="4" max="4" width="4.875" style="0" customWidth="1"/>
    <col min="5" max="5" width="73.625" style="0" customWidth="1"/>
    <col min="6" max="6" width="11.25390625" style="0" customWidth="1"/>
    <col min="7" max="7" width="2.125" style="0" customWidth="1"/>
    <col min="8" max="8" width="9.625" style="0" bestFit="1" customWidth="1"/>
    <col min="9" max="9" width="10.125" style="0" bestFit="1" customWidth="1"/>
    <col min="10" max="10" width="49.875" style="0" customWidth="1"/>
  </cols>
  <sheetData>
    <row r="1" spans="2:6" ht="15.75">
      <c r="B1" s="75"/>
      <c r="C1" s="75"/>
      <c r="D1" s="75"/>
      <c r="E1" s="225" t="s">
        <v>205</v>
      </c>
      <c r="F1" s="225"/>
    </row>
    <row r="2" spans="2:6" ht="15.75">
      <c r="B2" s="75"/>
      <c r="C2" s="75"/>
      <c r="D2" s="75"/>
      <c r="E2" s="225" t="s">
        <v>200</v>
      </c>
      <c r="F2" s="225"/>
    </row>
    <row r="3" spans="2:6" ht="15.75">
      <c r="B3" s="75"/>
      <c r="C3" s="75"/>
      <c r="D3" s="75"/>
      <c r="E3" s="225" t="s">
        <v>207</v>
      </c>
      <c r="F3" s="225"/>
    </row>
    <row r="4" spans="2:6" ht="15">
      <c r="B4" s="75"/>
      <c r="C4" s="75"/>
      <c r="D4" s="75"/>
      <c r="E4" s="227"/>
      <c r="F4" s="227"/>
    </row>
    <row r="5" spans="2:6" ht="15" customHeight="1">
      <c r="B5" s="5"/>
      <c r="C5" s="5"/>
      <c r="D5" s="5"/>
      <c r="E5" s="225" t="s">
        <v>206</v>
      </c>
      <c r="F5" s="225"/>
    </row>
    <row r="6" spans="2:6" ht="16.5" customHeight="1">
      <c r="B6" s="5"/>
      <c r="C6" s="5"/>
      <c r="D6" s="5"/>
      <c r="E6" s="225" t="s">
        <v>202</v>
      </c>
      <c r="F6" s="225"/>
    </row>
    <row r="7" spans="2:6" ht="16.5" customHeight="1">
      <c r="B7" s="5"/>
      <c r="C7" s="5"/>
      <c r="D7" s="5"/>
      <c r="E7" s="225" t="s">
        <v>204</v>
      </c>
      <c r="F7" s="225"/>
    </row>
    <row r="8" spans="2:6" ht="6" customHeight="1">
      <c r="B8" s="5"/>
      <c r="C8" s="5"/>
      <c r="D8" s="5"/>
      <c r="E8" s="3"/>
      <c r="F8" s="3"/>
    </row>
    <row r="9" spans="1:7" ht="18" customHeight="1">
      <c r="A9" s="226" t="s">
        <v>173</v>
      </c>
      <c r="B9" s="226"/>
      <c r="C9" s="226"/>
      <c r="D9" s="226"/>
      <c r="E9" s="226"/>
      <c r="F9" s="226"/>
      <c r="G9" s="81"/>
    </row>
    <row r="10" spans="2:6" ht="12.75" customHeight="1">
      <c r="B10" s="6"/>
      <c r="C10" s="7"/>
      <c r="D10" s="7"/>
      <c r="E10" s="7"/>
      <c r="F10" s="7"/>
    </row>
    <row r="11" spans="1:6" ht="25.5" customHeight="1">
      <c r="A11" s="61" t="s">
        <v>57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</row>
    <row r="12" spans="1:6" ht="10.5" customHeight="1">
      <c r="A12" s="1"/>
      <c r="B12" s="9">
        <v>1</v>
      </c>
      <c r="C12" s="9">
        <v>2</v>
      </c>
      <c r="D12" s="9">
        <v>3</v>
      </c>
      <c r="E12" s="10">
        <v>4</v>
      </c>
      <c r="F12" s="9">
        <v>5</v>
      </c>
    </row>
    <row r="13" spans="1:6" ht="15.75">
      <c r="A13" s="63">
        <v>691</v>
      </c>
      <c r="B13" s="9"/>
      <c r="C13" s="9"/>
      <c r="D13" s="9"/>
      <c r="E13" s="41" t="s">
        <v>58</v>
      </c>
      <c r="F13" s="221">
        <f>SUM(F14)</f>
        <v>56</v>
      </c>
    </row>
    <row r="14" spans="1:6" ht="44.25" customHeight="1">
      <c r="A14" s="63"/>
      <c r="B14" s="8" t="s">
        <v>9</v>
      </c>
      <c r="C14" s="8"/>
      <c r="D14" s="8"/>
      <c r="E14" s="40" t="s">
        <v>10</v>
      </c>
      <c r="F14" s="162">
        <f>SUM(F15)</f>
        <v>56</v>
      </c>
    </row>
    <row r="15" spans="1:6" ht="15.75">
      <c r="A15" s="63"/>
      <c r="B15" s="8"/>
      <c r="C15" s="50" t="s">
        <v>71</v>
      </c>
      <c r="D15" s="8"/>
      <c r="E15" s="52" t="s">
        <v>72</v>
      </c>
      <c r="F15" s="162">
        <f>SUM(F16)</f>
        <v>56</v>
      </c>
    </row>
    <row r="16" spans="1:6" ht="15.75">
      <c r="A16" s="63"/>
      <c r="B16" s="8"/>
      <c r="C16" s="50" t="s">
        <v>75</v>
      </c>
      <c r="D16" s="8"/>
      <c r="E16" s="40" t="s">
        <v>11</v>
      </c>
      <c r="F16" s="162">
        <f>SUM(F17+F19+F18)</f>
        <v>56</v>
      </c>
    </row>
    <row r="17" spans="1:6" ht="60">
      <c r="A17" s="63"/>
      <c r="B17" s="8"/>
      <c r="C17" s="8"/>
      <c r="D17" s="8">
        <v>100</v>
      </c>
      <c r="E17" s="40" t="s">
        <v>65</v>
      </c>
      <c r="F17" s="162">
        <v>43.75</v>
      </c>
    </row>
    <row r="18" spans="1:6" ht="30">
      <c r="A18" s="63"/>
      <c r="B18" s="8"/>
      <c r="C18" s="8"/>
      <c r="D18" s="8">
        <v>200</v>
      </c>
      <c r="E18" s="67" t="s">
        <v>141</v>
      </c>
      <c r="F18" s="162">
        <v>11</v>
      </c>
    </row>
    <row r="19" spans="1:6" ht="15.75">
      <c r="A19" s="63"/>
      <c r="B19" s="8"/>
      <c r="C19" s="8"/>
      <c r="D19" s="8">
        <v>800</v>
      </c>
      <c r="E19" s="40" t="s">
        <v>14</v>
      </c>
      <c r="F19" s="162">
        <v>1.25</v>
      </c>
    </row>
    <row r="20" spans="1:7" ht="15.75">
      <c r="A20" s="63">
        <v>692</v>
      </c>
      <c r="B20" s="8"/>
      <c r="C20" s="8"/>
      <c r="D20" s="8"/>
      <c r="E20" s="156" t="s">
        <v>59</v>
      </c>
      <c r="F20" s="221">
        <f>SUM(F21+F26+F42+F49+F55+F72+F102+F113)</f>
        <v>4841.41492</v>
      </c>
      <c r="G20" s="168"/>
    </row>
    <row r="21" spans="1:8" ht="15.75">
      <c r="A21" s="62"/>
      <c r="B21" s="25" t="s">
        <v>6</v>
      </c>
      <c r="C21" s="25"/>
      <c r="D21" s="25"/>
      <c r="E21" s="43" t="s">
        <v>7</v>
      </c>
      <c r="F21" s="162">
        <f>SUM(F22)</f>
        <v>488.7</v>
      </c>
      <c r="H21" s="11"/>
    </row>
    <row r="22" spans="1:6" ht="31.5" customHeight="1">
      <c r="A22" s="1"/>
      <c r="B22" s="8" t="s">
        <v>8</v>
      </c>
      <c r="C22" s="8"/>
      <c r="D22" s="8"/>
      <c r="E22" s="40" t="s">
        <v>61</v>
      </c>
      <c r="F22" s="162">
        <f>SUM(F23)</f>
        <v>488.7</v>
      </c>
    </row>
    <row r="23" spans="1:6" ht="15.75">
      <c r="A23" s="1"/>
      <c r="B23" s="8"/>
      <c r="C23" s="50" t="s">
        <v>71</v>
      </c>
      <c r="D23" s="8"/>
      <c r="E23" s="52" t="s">
        <v>72</v>
      </c>
      <c r="F23" s="162">
        <f>SUM(F24)</f>
        <v>488.7</v>
      </c>
    </row>
    <row r="24" spans="1:6" ht="15.75">
      <c r="A24" s="1"/>
      <c r="B24" s="8"/>
      <c r="C24" s="50" t="s">
        <v>73</v>
      </c>
      <c r="D24" s="8"/>
      <c r="E24" s="2" t="s">
        <v>74</v>
      </c>
      <c r="F24" s="162">
        <f>SUM(F25)</f>
        <v>488.7</v>
      </c>
    </row>
    <row r="25" spans="1:6" ht="60">
      <c r="A25" s="1"/>
      <c r="B25" s="8"/>
      <c r="C25" s="8"/>
      <c r="D25" s="8">
        <v>100</v>
      </c>
      <c r="E25" s="40" t="s">
        <v>65</v>
      </c>
      <c r="F25" s="162">
        <v>488.7</v>
      </c>
    </row>
    <row r="26" spans="1:6" ht="15.75">
      <c r="A26" s="1"/>
      <c r="B26" s="25" t="s">
        <v>6</v>
      </c>
      <c r="C26" s="25"/>
      <c r="D26" s="25"/>
      <c r="E26" s="43" t="s">
        <v>7</v>
      </c>
      <c r="F26" s="162">
        <f>SUM(F27+F36)</f>
        <v>1409.08175</v>
      </c>
    </row>
    <row r="27" spans="1:6" ht="45">
      <c r="A27" s="1"/>
      <c r="B27" s="8" t="s">
        <v>12</v>
      </c>
      <c r="C27" s="8"/>
      <c r="D27" s="8"/>
      <c r="E27" s="40" t="s">
        <v>13</v>
      </c>
      <c r="F27" s="162">
        <f>SUM(F28)</f>
        <v>1246.58175</v>
      </c>
    </row>
    <row r="28" spans="1:6" ht="15.75">
      <c r="A28" s="1"/>
      <c r="B28" s="8"/>
      <c r="C28" s="50" t="s">
        <v>71</v>
      </c>
      <c r="D28" s="8"/>
      <c r="E28" s="52" t="s">
        <v>72</v>
      </c>
      <c r="F28" s="162">
        <f>SUM(F29+F34)</f>
        <v>1246.58175</v>
      </c>
    </row>
    <row r="29" spans="1:6" ht="15.75">
      <c r="A29" s="1"/>
      <c r="B29" s="8"/>
      <c r="C29" s="50" t="s">
        <v>76</v>
      </c>
      <c r="D29" s="8"/>
      <c r="E29" s="2" t="s">
        <v>67</v>
      </c>
      <c r="F29" s="162">
        <f>SUM(F30:F33)</f>
        <v>1221.4817500000001</v>
      </c>
    </row>
    <row r="30" spans="1:9" ht="60">
      <c r="A30" s="1"/>
      <c r="B30" s="8"/>
      <c r="C30" s="8"/>
      <c r="D30" s="8">
        <v>100</v>
      </c>
      <c r="E30" s="40" t="s">
        <v>65</v>
      </c>
      <c r="F30" s="162">
        <v>646.95</v>
      </c>
      <c r="I30" s="168"/>
    </row>
    <row r="31" spans="1:9" ht="30">
      <c r="A31" s="1"/>
      <c r="B31" s="8"/>
      <c r="C31" s="8"/>
      <c r="D31" s="8">
        <v>200</v>
      </c>
      <c r="E31" s="67" t="s">
        <v>141</v>
      </c>
      <c r="F31" s="162">
        <v>426.35892</v>
      </c>
      <c r="G31" s="168"/>
      <c r="I31" s="168"/>
    </row>
    <row r="32" spans="1:9" ht="15.75">
      <c r="A32" s="1"/>
      <c r="B32" s="8"/>
      <c r="C32" s="8"/>
      <c r="D32" s="154" t="s">
        <v>182</v>
      </c>
      <c r="E32" s="155" t="s">
        <v>52</v>
      </c>
      <c r="F32" s="162">
        <v>82.57633</v>
      </c>
      <c r="G32" s="168"/>
      <c r="I32" s="168"/>
    </row>
    <row r="33" spans="1:9" ht="15.75">
      <c r="A33" s="1"/>
      <c r="B33" s="8"/>
      <c r="C33" s="8"/>
      <c r="D33" s="8">
        <v>800</v>
      </c>
      <c r="E33" s="40" t="s">
        <v>14</v>
      </c>
      <c r="F33" s="162">
        <v>65.5965</v>
      </c>
      <c r="I33" s="168"/>
    </row>
    <row r="34" spans="1:9" ht="15.75">
      <c r="A34" s="1"/>
      <c r="B34" s="8"/>
      <c r="C34" s="48" t="s">
        <v>164</v>
      </c>
      <c r="D34" s="8"/>
      <c r="E34" s="82" t="s">
        <v>165</v>
      </c>
      <c r="F34" s="162">
        <f>SUM(F35)</f>
        <v>25.1</v>
      </c>
      <c r="I34" s="168"/>
    </row>
    <row r="35" spans="1:6" ht="15.75">
      <c r="A35" s="1"/>
      <c r="B35" s="8"/>
      <c r="C35" s="22"/>
      <c r="D35" s="8">
        <v>500</v>
      </c>
      <c r="E35" s="83" t="s">
        <v>16</v>
      </c>
      <c r="F35" s="162">
        <v>25.1</v>
      </c>
    </row>
    <row r="36" spans="1:6" ht="15.75">
      <c r="A36" s="1"/>
      <c r="B36" s="72" t="s">
        <v>19</v>
      </c>
      <c r="C36" s="8"/>
      <c r="D36" s="8"/>
      <c r="E36" s="40" t="s">
        <v>20</v>
      </c>
      <c r="F36" s="162">
        <f>SUM(F37+F40)</f>
        <v>162.5</v>
      </c>
    </row>
    <row r="37" spans="1:6" ht="15.75">
      <c r="A37" s="1"/>
      <c r="B37" s="8"/>
      <c r="C37" s="50" t="s">
        <v>71</v>
      </c>
      <c r="D37" s="8"/>
      <c r="E37" s="52" t="s">
        <v>72</v>
      </c>
      <c r="F37" s="162">
        <f>SUM(F38)</f>
        <v>25</v>
      </c>
    </row>
    <row r="38" spans="1:6" ht="15.75">
      <c r="A38" s="1"/>
      <c r="B38" s="8"/>
      <c r="C38" s="50" t="s">
        <v>78</v>
      </c>
      <c r="D38" s="8"/>
      <c r="E38" s="2" t="s">
        <v>62</v>
      </c>
      <c r="F38" s="162">
        <f>SUM(F39)</f>
        <v>25</v>
      </c>
    </row>
    <row r="39" spans="1:6" ht="15.75">
      <c r="A39" s="1"/>
      <c r="B39" s="8"/>
      <c r="C39" s="50"/>
      <c r="D39" s="8">
        <v>800</v>
      </c>
      <c r="E39" s="40" t="s">
        <v>14</v>
      </c>
      <c r="F39" s="162">
        <v>25</v>
      </c>
    </row>
    <row r="40" spans="1:6" ht="30">
      <c r="A40" s="1"/>
      <c r="B40" s="8"/>
      <c r="C40" s="91" t="s">
        <v>188</v>
      </c>
      <c r="D40" s="72"/>
      <c r="E40" s="92" t="s">
        <v>189</v>
      </c>
      <c r="F40" s="162">
        <f>SUM(F41)</f>
        <v>137.5</v>
      </c>
    </row>
    <row r="41" spans="1:6" ht="15.75">
      <c r="A41" s="1"/>
      <c r="B41" s="8"/>
      <c r="C41" s="28"/>
      <c r="D41" s="8">
        <v>800</v>
      </c>
      <c r="E41" s="67" t="s">
        <v>14</v>
      </c>
      <c r="F41" s="162">
        <v>137.5</v>
      </c>
    </row>
    <row r="42" spans="1:6" ht="15.75">
      <c r="A42" s="1"/>
      <c r="B42" s="68" t="s">
        <v>146</v>
      </c>
      <c r="C42" s="24"/>
      <c r="D42" s="23"/>
      <c r="E42" s="69" t="s">
        <v>147</v>
      </c>
      <c r="F42" s="162">
        <f>SUM(F43)</f>
        <v>49.75294</v>
      </c>
    </row>
    <row r="43" spans="1:6" ht="15.75">
      <c r="A43" s="1"/>
      <c r="B43" s="68" t="s">
        <v>145</v>
      </c>
      <c r="C43" s="24"/>
      <c r="D43" s="23"/>
      <c r="E43" s="70" t="s">
        <v>148</v>
      </c>
      <c r="F43" s="162">
        <f>SUM(F44)</f>
        <v>49.75294</v>
      </c>
    </row>
    <row r="44" spans="1:6" ht="15.75">
      <c r="A44" s="1"/>
      <c r="B44" s="68"/>
      <c r="C44" s="50" t="s">
        <v>69</v>
      </c>
      <c r="D44" s="8"/>
      <c r="E44" s="51" t="s">
        <v>70</v>
      </c>
      <c r="F44" s="162">
        <f>SUM(F45)</f>
        <v>49.75294</v>
      </c>
    </row>
    <row r="45" spans="1:6" ht="15.75">
      <c r="A45" s="1"/>
      <c r="B45" s="68"/>
      <c r="C45" s="50" t="s">
        <v>71</v>
      </c>
      <c r="D45" s="8"/>
      <c r="E45" s="52" t="s">
        <v>72</v>
      </c>
      <c r="F45" s="162">
        <f>SUM(F46)</f>
        <v>49.75294</v>
      </c>
    </row>
    <row r="46" spans="1:6" ht="30">
      <c r="A46" s="1"/>
      <c r="B46" s="16"/>
      <c r="C46" s="8" t="s">
        <v>142</v>
      </c>
      <c r="D46" s="8"/>
      <c r="E46" s="67" t="s">
        <v>143</v>
      </c>
      <c r="F46" s="162">
        <f>SUM(F47+F48)</f>
        <v>49.75294</v>
      </c>
    </row>
    <row r="47" spans="1:6" ht="60">
      <c r="A47" s="1"/>
      <c r="B47" s="16"/>
      <c r="C47" s="23"/>
      <c r="D47" s="29">
        <v>100</v>
      </c>
      <c r="E47" s="40" t="s">
        <v>65</v>
      </c>
      <c r="F47" s="162">
        <v>49.25294</v>
      </c>
    </row>
    <row r="48" spans="1:6" ht="30">
      <c r="A48" s="1"/>
      <c r="B48" s="16"/>
      <c r="C48" s="23"/>
      <c r="D48" s="8">
        <v>200</v>
      </c>
      <c r="E48" s="67" t="s">
        <v>141</v>
      </c>
      <c r="F48" s="162">
        <v>0.5</v>
      </c>
    </row>
    <row r="49" spans="1:6" ht="15.75">
      <c r="A49" s="1"/>
      <c r="B49" s="86" t="s">
        <v>23</v>
      </c>
      <c r="C49" s="25"/>
      <c r="D49" s="25"/>
      <c r="E49" s="42" t="s">
        <v>24</v>
      </c>
      <c r="F49" s="162">
        <f>SUM(F50)</f>
        <v>511.58265</v>
      </c>
    </row>
    <row r="50" spans="1:6" ht="15.75">
      <c r="A50" s="1"/>
      <c r="B50" s="164" t="s">
        <v>63</v>
      </c>
      <c r="C50" s="165"/>
      <c r="D50" s="164"/>
      <c r="E50" s="153" t="s">
        <v>64</v>
      </c>
      <c r="F50" s="222">
        <f>SUM(F51)</f>
        <v>511.58265</v>
      </c>
    </row>
    <row r="51" spans="1:6" ht="30">
      <c r="A51" s="1"/>
      <c r="B51" s="165"/>
      <c r="C51" s="72" t="s">
        <v>77</v>
      </c>
      <c r="D51" s="166"/>
      <c r="E51" s="167" t="s">
        <v>131</v>
      </c>
      <c r="F51" s="222">
        <f>SUM(F52)</f>
        <v>511.58265</v>
      </c>
    </row>
    <row r="52" spans="1:6" ht="15.75">
      <c r="A52" s="1"/>
      <c r="B52" s="165"/>
      <c r="C52" s="72" t="s">
        <v>132</v>
      </c>
      <c r="D52" s="166"/>
      <c r="E52" s="153" t="s">
        <v>64</v>
      </c>
      <c r="F52" s="222">
        <f>SUM(F53:F54)</f>
        <v>511.58265</v>
      </c>
    </row>
    <row r="53" spans="1:7" ht="30">
      <c r="A53" s="1"/>
      <c r="B53" s="72"/>
      <c r="C53" s="72"/>
      <c r="D53" s="154" t="s">
        <v>0</v>
      </c>
      <c r="E53" s="73" t="s">
        <v>141</v>
      </c>
      <c r="F53" s="162">
        <v>510.08265</v>
      </c>
      <c r="G53" s="168"/>
    </row>
    <row r="54" spans="1:6" ht="15.75">
      <c r="A54" s="1"/>
      <c r="B54" s="8"/>
      <c r="C54" s="8"/>
      <c r="D54" s="8">
        <v>800</v>
      </c>
      <c r="E54" s="40" t="s">
        <v>14</v>
      </c>
      <c r="F54" s="162">
        <v>1.5</v>
      </c>
    </row>
    <row r="55" spans="1:6" ht="15.75">
      <c r="A55" s="1"/>
      <c r="B55" s="86" t="s">
        <v>27</v>
      </c>
      <c r="C55" s="25"/>
      <c r="D55" s="25"/>
      <c r="E55" s="42" t="s">
        <v>28</v>
      </c>
      <c r="F55" s="162">
        <f>SUM(F56+F66)</f>
        <v>744.576</v>
      </c>
    </row>
    <row r="56" spans="1:6" ht="15.75">
      <c r="A56" s="1"/>
      <c r="B56" s="72" t="s">
        <v>29</v>
      </c>
      <c r="C56" s="19"/>
      <c r="D56" s="19"/>
      <c r="E56" s="45" t="s">
        <v>30</v>
      </c>
      <c r="F56" s="162">
        <f>SUM(F57)</f>
        <v>644.576</v>
      </c>
    </row>
    <row r="57" spans="1:6" ht="60">
      <c r="A57" s="1"/>
      <c r="B57" s="8"/>
      <c r="C57" s="47" t="s">
        <v>82</v>
      </c>
      <c r="D57" s="19"/>
      <c r="E57" s="183" t="s">
        <v>80</v>
      </c>
      <c r="F57" s="162">
        <f>SUM(F58)</f>
        <v>644.576</v>
      </c>
    </row>
    <row r="58" spans="1:6" ht="30">
      <c r="A58" s="1"/>
      <c r="B58" s="8"/>
      <c r="C58" s="55" t="s">
        <v>83</v>
      </c>
      <c r="D58" s="19"/>
      <c r="E58" s="40" t="s">
        <v>81</v>
      </c>
      <c r="F58" s="162">
        <f>SUM(F59)</f>
        <v>644.576</v>
      </c>
    </row>
    <row r="59" spans="1:6" ht="60">
      <c r="A59" s="1"/>
      <c r="B59" s="8"/>
      <c r="C59" s="47" t="s">
        <v>84</v>
      </c>
      <c r="D59" s="19"/>
      <c r="E59" s="184" t="s">
        <v>183</v>
      </c>
      <c r="F59" s="162">
        <f>SUM(F60+F64+F62)</f>
        <v>644.576</v>
      </c>
    </row>
    <row r="60" spans="1:6" ht="15.75">
      <c r="A60" s="1"/>
      <c r="B60" s="8"/>
      <c r="C60" s="56" t="s">
        <v>128</v>
      </c>
      <c r="D60" s="19"/>
      <c r="E60" s="54" t="s">
        <v>85</v>
      </c>
      <c r="F60" s="162">
        <f>SUM(F61)</f>
        <v>456.49979</v>
      </c>
    </row>
    <row r="61" spans="1:6" ht="30">
      <c r="A61" s="1"/>
      <c r="B61" s="8"/>
      <c r="C61" s="56"/>
      <c r="D61" s="19" t="s">
        <v>0</v>
      </c>
      <c r="E61" s="185" t="s">
        <v>141</v>
      </c>
      <c r="F61" s="162">
        <v>456.49979</v>
      </c>
    </row>
    <row r="62" spans="1:6" ht="30">
      <c r="A62" s="1"/>
      <c r="B62" s="8"/>
      <c r="C62" s="58" t="s">
        <v>129</v>
      </c>
      <c r="D62" s="19"/>
      <c r="E62" s="57" t="s">
        <v>86</v>
      </c>
      <c r="F62" s="162">
        <f>SUM(F63)</f>
        <v>139.95</v>
      </c>
    </row>
    <row r="63" spans="1:6" ht="30">
      <c r="A63" s="1"/>
      <c r="B63" s="8"/>
      <c r="C63" s="19"/>
      <c r="D63" s="29">
        <v>200</v>
      </c>
      <c r="E63" s="185" t="s">
        <v>141</v>
      </c>
      <c r="F63" s="162">
        <v>139.95</v>
      </c>
    </row>
    <row r="64" spans="1:6" ht="45">
      <c r="A64" s="1"/>
      <c r="B64" s="8"/>
      <c r="C64" s="76" t="s">
        <v>171</v>
      </c>
      <c r="D64" s="79"/>
      <c r="E64" s="57" t="s">
        <v>170</v>
      </c>
      <c r="F64" s="162">
        <f>SUM(F65)</f>
        <v>48.12621</v>
      </c>
    </row>
    <row r="65" spans="1:6" ht="15.75">
      <c r="A65" s="1"/>
      <c r="B65" s="8"/>
      <c r="C65" s="19"/>
      <c r="D65" s="8">
        <v>500</v>
      </c>
      <c r="E65" s="186" t="s">
        <v>16</v>
      </c>
      <c r="F65" s="162">
        <v>48.12621</v>
      </c>
    </row>
    <row r="66" spans="1:6" ht="15.75">
      <c r="A66" s="1"/>
      <c r="B66" s="19" t="s">
        <v>155</v>
      </c>
      <c r="C66" s="58"/>
      <c r="D66" s="19"/>
      <c r="E66" s="185" t="s">
        <v>156</v>
      </c>
      <c r="F66" s="162">
        <f>SUM(F67)</f>
        <v>100</v>
      </c>
    </row>
    <row r="67" spans="1:6" ht="30">
      <c r="A67" s="1"/>
      <c r="B67" s="8"/>
      <c r="C67" s="47" t="s">
        <v>87</v>
      </c>
      <c r="D67" s="49"/>
      <c r="E67" s="53" t="s">
        <v>88</v>
      </c>
      <c r="F67" s="162">
        <f>SUM(F68)</f>
        <v>100</v>
      </c>
    </row>
    <row r="68" spans="1:6" ht="45">
      <c r="A68" s="1"/>
      <c r="B68" s="8"/>
      <c r="C68" s="55" t="s">
        <v>90</v>
      </c>
      <c r="D68" s="49"/>
      <c r="E68" s="59" t="s">
        <v>89</v>
      </c>
      <c r="F68" s="162">
        <f>SUM(F69)</f>
        <v>100</v>
      </c>
    </row>
    <row r="69" spans="1:6" ht="15.75">
      <c r="A69" s="1"/>
      <c r="B69" s="8"/>
      <c r="C69" s="2" t="s">
        <v>91</v>
      </c>
      <c r="D69" s="29"/>
      <c r="E69" s="187" t="s">
        <v>92</v>
      </c>
      <c r="F69" s="162">
        <f>SUM(F70)</f>
        <v>100</v>
      </c>
    </row>
    <row r="70" spans="1:6" ht="15.75">
      <c r="A70" s="1"/>
      <c r="B70" s="8"/>
      <c r="C70" s="55" t="s">
        <v>159</v>
      </c>
      <c r="D70" s="49"/>
      <c r="E70" s="188" t="s">
        <v>154</v>
      </c>
      <c r="F70" s="162">
        <f>SUM(F71)</f>
        <v>100</v>
      </c>
    </row>
    <row r="71" spans="1:6" ht="30">
      <c r="A71" s="1"/>
      <c r="B71" s="8"/>
      <c r="C71" s="55"/>
      <c r="D71" s="8">
        <v>200</v>
      </c>
      <c r="E71" s="67" t="s">
        <v>141</v>
      </c>
      <c r="F71" s="162">
        <v>100</v>
      </c>
    </row>
    <row r="72" spans="1:6" ht="15.75">
      <c r="A72" s="1"/>
      <c r="B72" s="86" t="s">
        <v>31</v>
      </c>
      <c r="C72" s="25"/>
      <c r="D72" s="25"/>
      <c r="E72" s="189" t="s">
        <v>32</v>
      </c>
      <c r="F72" s="162">
        <f>SUM(F73+F79+F90)</f>
        <v>1203.41432</v>
      </c>
    </row>
    <row r="73" spans="1:6" ht="15.75">
      <c r="A73" s="1"/>
      <c r="B73" s="80" t="s">
        <v>33</v>
      </c>
      <c r="C73" s="22"/>
      <c r="D73" s="22"/>
      <c r="E73" s="189" t="s">
        <v>34</v>
      </c>
      <c r="F73" s="162">
        <f>SUM(F74)</f>
        <v>45.7097</v>
      </c>
    </row>
    <row r="74" spans="1:6" ht="30">
      <c r="A74" s="1"/>
      <c r="B74" s="22"/>
      <c r="C74" s="55" t="s">
        <v>87</v>
      </c>
      <c r="D74" s="22"/>
      <c r="E74" s="159" t="s">
        <v>187</v>
      </c>
      <c r="F74" s="162">
        <f>SUM(F75)</f>
        <v>45.7097</v>
      </c>
    </row>
    <row r="75" spans="1:6" ht="15.75">
      <c r="A75" s="1"/>
      <c r="B75" s="22"/>
      <c r="C75" s="54" t="s">
        <v>94</v>
      </c>
      <c r="D75" s="22"/>
      <c r="E75" s="187" t="s">
        <v>93</v>
      </c>
      <c r="F75" s="162">
        <f>SUM(F76)</f>
        <v>45.7097</v>
      </c>
    </row>
    <row r="76" spans="1:6" ht="15.75">
      <c r="A76" s="1"/>
      <c r="B76" s="22"/>
      <c r="C76" s="2" t="s">
        <v>95</v>
      </c>
      <c r="D76" s="8"/>
      <c r="E76" s="190" t="s">
        <v>96</v>
      </c>
      <c r="F76" s="162">
        <f>SUM(F77)</f>
        <v>45.7097</v>
      </c>
    </row>
    <row r="77" spans="1:6" ht="15.75">
      <c r="A77" s="1"/>
      <c r="B77" s="22"/>
      <c r="C77" s="54" t="s">
        <v>160</v>
      </c>
      <c r="D77" s="8"/>
      <c r="E77" s="187" t="s">
        <v>35</v>
      </c>
      <c r="F77" s="162">
        <f>SUM(F78)</f>
        <v>45.7097</v>
      </c>
    </row>
    <row r="78" spans="1:6" ht="30">
      <c r="A78" s="1"/>
      <c r="B78" s="22"/>
      <c r="C78" s="22"/>
      <c r="D78" s="8">
        <v>200</v>
      </c>
      <c r="E78" s="67" t="s">
        <v>141</v>
      </c>
      <c r="F78" s="162">
        <v>45.7097</v>
      </c>
    </row>
    <row r="79" spans="1:6" ht="15.75">
      <c r="A79" s="1"/>
      <c r="B79" s="72" t="s">
        <v>36</v>
      </c>
      <c r="C79" s="89"/>
      <c r="D79" s="89"/>
      <c r="E79" s="153" t="s">
        <v>37</v>
      </c>
      <c r="F79" s="162">
        <f>SUM(F80)</f>
        <v>651.4376800000001</v>
      </c>
    </row>
    <row r="80" spans="1:6" ht="30">
      <c r="A80" s="1"/>
      <c r="B80" s="72"/>
      <c r="C80" s="74" t="s">
        <v>87</v>
      </c>
      <c r="D80" s="72"/>
      <c r="E80" s="159" t="s">
        <v>187</v>
      </c>
      <c r="F80" s="162">
        <f>SUM(F81)</f>
        <v>651.4376800000001</v>
      </c>
    </row>
    <row r="81" spans="1:6" ht="15.75">
      <c r="A81" s="1"/>
      <c r="B81" s="72"/>
      <c r="C81" s="78" t="s">
        <v>94</v>
      </c>
      <c r="D81" s="72"/>
      <c r="E81" s="191" t="s">
        <v>93</v>
      </c>
      <c r="F81" s="162">
        <f>SUM(F82)</f>
        <v>651.4376800000001</v>
      </c>
    </row>
    <row r="82" spans="1:6" ht="15.75">
      <c r="A82" s="1"/>
      <c r="B82" s="89"/>
      <c r="C82" s="90" t="s">
        <v>97</v>
      </c>
      <c r="D82" s="72"/>
      <c r="E82" s="153" t="s">
        <v>98</v>
      </c>
      <c r="F82" s="162">
        <f>SUM(F83+F86+F88)</f>
        <v>651.4376800000001</v>
      </c>
    </row>
    <row r="83" spans="1:6" ht="15.75">
      <c r="A83" s="1"/>
      <c r="B83" s="89"/>
      <c r="C83" s="78" t="s">
        <v>161</v>
      </c>
      <c r="D83" s="72"/>
      <c r="E83" s="153" t="s">
        <v>38</v>
      </c>
      <c r="F83" s="162">
        <f>SUM(F84+F85)</f>
        <v>600.58</v>
      </c>
    </row>
    <row r="84" spans="1:6" ht="30">
      <c r="A84" s="1"/>
      <c r="B84" s="89"/>
      <c r="C84" s="90"/>
      <c r="D84" s="72">
        <v>200</v>
      </c>
      <c r="E84" s="73" t="s">
        <v>141</v>
      </c>
      <c r="F84" s="162">
        <v>491.98</v>
      </c>
    </row>
    <row r="85" spans="1:6" ht="15.75">
      <c r="A85" s="1"/>
      <c r="B85" s="89"/>
      <c r="C85" s="78"/>
      <c r="D85" s="72">
        <v>800</v>
      </c>
      <c r="E85" s="153" t="s">
        <v>14</v>
      </c>
      <c r="F85" s="162">
        <v>108.6</v>
      </c>
    </row>
    <row r="86" spans="1:6" ht="30">
      <c r="A86" s="1"/>
      <c r="B86" s="22"/>
      <c r="C86" s="55" t="s">
        <v>130</v>
      </c>
      <c r="D86" s="23"/>
      <c r="E86" s="192" t="s">
        <v>39</v>
      </c>
      <c r="F86" s="162">
        <f>SUM(F87)</f>
        <v>9.13268</v>
      </c>
    </row>
    <row r="87" spans="1:6" ht="30">
      <c r="A87" s="1"/>
      <c r="B87" s="22"/>
      <c r="C87" s="23"/>
      <c r="D87" s="23">
        <v>200</v>
      </c>
      <c r="E87" s="67" t="s">
        <v>141</v>
      </c>
      <c r="F87" s="162">
        <v>9.13268</v>
      </c>
    </row>
    <row r="88" spans="1:6" ht="30">
      <c r="A88" s="1"/>
      <c r="B88" s="22"/>
      <c r="C88" s="74" t="s">
        <v>168</v>
      </c>
      <c r="D88" s="23"/>
      <c r="E88" s="73" t="s">
        <v>169</v>
      </c>
      <c r="F88" s="162">
        <f>SUM(F89)</f>
        <v>41.725</v>
      </c>
    </row>
    <row r="89" spans="1:6" ht="30">
      <c r="A89" s="1"/>
      <c r="B89" s="22"/>
      <c r="C89" s="23"/>
      <c r="D89" s="23">
        <v>200</v>
      </c>
      <c r="E89" s="185" t="s">
        <v>141</v>
      </c>
      <c r="F89" s="162">
        <v>41.725</v>
      </c>
    </row>
    <row r="90" spans="1:6" ht="15.75">
      <c r="A90" s="1"/>
      <c r="B90" s="76" t="s">
        <v>40</v>
      </c>
      <c r="C90" s="36"/>
      <c r="D90" s="37"/>
      <c r="E90" s="88" t="s">
        <v>41</v>
      </c>
      <c r="F90" s="162">
        <f>SUM(F91)</f>
        <v>506.26694</v>
      </c>
    </row>
    <row r="91" spans="1:6" ht="30">
      <c r="A91" s="1"/>
      <c r="B91" s="26"/>
      <c r="C91" s="47" t="s">
        <v>100</v>
      </c>
      <c r="D91" s="27"/>
      <c r="E91" s="53" t="s">
        <v>99</v>
      </c>
      <c r="F91" s="162">
        <f>SUM(F92)</f>
        <v>506.26694</v>
      </c>
    </row>
    <row r="92" spans="1:6" ht="30">
      <c r="A92" s="1"/>
      <c r="B92" s="26"/>
      <c r="C92" s="55" t="s">
        <v>102</v>
      </c>
      <c r="D92" s="8"/>
      <c r="E92" s="193" t="s">
        <v>101</v>
      </c>
      <c r="F92" s="162">
        <f>SUM(F93)</f>
        <v>506.26694</v>
      </c>
    </row>
    <row r="93" spans="1:6" ht="30">
      <c r="A93" s="1"/>
      <c r="B93" s="26"/>
      <c r="C93" s="55" t="s">
        <v>103</v>
      </c>
      <c r="D93" s="8"/>
      <c r="E93" s="53" t="s">
        <v>104</v>
      </c>
      <c r="F93" s="162">
        <f>SUM(F94+F96+F100)</f>
        <v>506.26694</v>
      </c>
    </row>
    <row r="94" spans="1:6" ht="15.75">
      <c r="A94" s="1"/>
      <c r="B94" s="26"/>
      <c r="C94" s="55" t="s">
        <v>105</v>
      </c>
      <c r="D94" s="8"/>
      <c r="E94" s="59" t="s">
        <v>42</v>
      </c>
      <c r="F94" s="162">
        <f>SUM(F95)</f>
        <v>385.86694</v>
      </c>
    </row>
    <row r="95" spans="1:6" ht="30">
      <c r="A95" s="1"/>
      <c r="B95" s="26"/>
      <c r="C95" s="8"/>
      <c r="D95" s="8">
        <v>200</v>
      </c>
      <c r="E95" s="185" t="s">
        <v>141</v>
      </c>
      <c r="F95" s="162">
        <v>385.86694</v>
      </c>
    </row>
    <row r="96" spans="1:6" ht="30">
      <c r="A96" s="1"/>
      <c r="B96" s="26"/>
      <c r="C96" s="55" t="s">
        <v>106</v>
      </c>
      <c r="D96" s="8"/>
      <c r="E96" s="53" t="s">
        <v>107</v>
      </c>
      <c r="F96" s="162">
        <f>SUM(F97)</f>
        <v>110</v>
      </c>
    </row>
    <row r="97" spans="1:6" ht="30">
      <c r="A97" s="1"/>
      <c r="B97" s="26"/>
      <c r="C97" s="8"/>
      <c r="D97" s="8">
        <v>200</v>
      </c>
      <c r="E97" s="185" t="s">
        <v>141</v>
      </c>
      <c r="F97" s="162">
        <v>110</v>
      </c>
    </row>
    <row r="98" spans="1:6" ht="30">
      <c r="A98" s="1"/>
      <c r="B98" s="26"/>
      <c r="C98" s="74" t="s">
        <v>108</v>
      </c>
      <c r="D98" s="72"/>
      <c r="E98" s="194" t="s">
        <v>197</v>
      </c>
      <c r="F98" s="162">
        <f>SUM(F99)</f>
        <v>10.4</v>
      </c>
    </row>
    <row r="99" spans="1:6" ht="30">
      <c r="A99" s="1"/>
      <c r="B99" s="26"/>
      <c r="C99" s="74" t="s">
        <v>110</v>
      </c>
      <c r="D99" s="72"/>
      <c r="E99" s="195" t="s">
        <v>109</v>
      </c>
      <c r="F99" s="162">
        <f>SUM(F100)</f>
        <v>10.4</v>
      </c>
    </row>
    <row r="100" spans="1:6" ht="15.75">
      <c r="A100" s="1"/>
      <c r="B100" s="26"/>
      <c r="C100" s="71" t="s">
        <v>163</v>
      </c>
      <c r="D100" s="8"/>
      <c r="E100" s="67" t="s">
        <v>162</v>
      </c>
      <c r="F100" s="162">
        <f>SUM(F101)</f>
        <v>10.4</v>
      </c>
    </row>
    <row r="101" spans="1:6" ht="30">
      <c r="A101" s="1"/>
      <c r="B101" s="26"/>
      <c r="C101" s="27"/>
      <c r="D101" s="8">
        <v>200</v>
      </c>
      <c r="E101" s="67" t="s">
        <v>141</v>
      </c>
      <c r="F101" s="162">
        <v>10.4</v>
      </c>
    </row>
    <row r="102" spans="1:6" ht="15.75">
      <c r="A102" s="1"/>
      <c r="B102" s="86" t="s">
        <v>43</v>
      </c>
      <c r="C102" s="22"/>
      <c r="D102" s="25"/>
      <c r="E102" s="196" t="s">
        <v>44</v>
      </c>
      <c r="F102" s="162">
        <f>SUM(F103)</f>
        <v>306</v>
      </c>
    </row>
    <row r="103" spans="1:6" ht="15.75">
      <c r="A103" s="1"/>
      <c r="B103" s="72" t="s">
        <v>45</v>
      </c>
      <c r="C103" s="22"/>
      <c r="D103" s="8"/>
      <c r="E103" s="196" t="s">
        <v>46</v>
      </c>
      <c r="F103" s="162">
        <f>SUM(F104)</f>
        <v>306</v>
      </c>
    </row>
    <row r="104" spans="1:6" ht="30">
      <c r="A104" s="1"/>
      <c r="B104" s="26"/>
      <c r="C104" s="23" t="s">
        <v>117</v>
      </c>
      <c r="D104" s="23"/>
      <c r="E104" s="197" t="s">
        <v>116</v>
      </c>
      <c r="F104" s="162">
        <f>SUM(F105+F109)</f>
        <v>306</v>
      </c>
    </row>
    <row r="105" spans="1:6" ht="15.75">
      <c r="A105" s="1"/>
      <c r="B105" s="26"/>
      <c r="C105" s="23" t="s">
        <v>120</v>
      </c>
      <c r="D105" s="23"/>
      <c r="E105" s="198" t="s">
        <v>118</v>
      </c>
      <c r="F105" s="162">
        <f>SUM(F106)</f>
        <v>166</v>
      </c>
    </row>
    <row r="106" spans="1:6" ht="30">
      <c r="A106" s="1"/>
      <c r="B106" s="26"/>
      <c r="C106" s="23" t="s">
        <v>121</v>
      </c>
      <c r="D106" s="23"/>
      <c r="E106" s="199" t="s">
        <v>139</v>
      </c>
      <c r="F106" s="162">
        <f>SUM(F107)</f>
        <v>166</v>
      </c>
    </row>
    <row r="107" spans="1:6" ht="18" customHeight="1">
      <c r="A107" s="1"/>
      <c r="B107" s="26"/>
      <c r="C107" s="23" t="s">
        <v>157</v>
      </c>
      <c r="D107" s="33"/>
      <c r="E107" s="200" t="s">
        <v>119</v>
      </c>
      <c r="F107" s="162">
        <f>SUM(F108)</f>
        <v>166</v>
      </c>
    </row>
    <row r="108" spans="1:6" ht="30">
      <c r="A108" s="1"/>
      <c r="B108" s="26"/>
      <c r="C108" s="23"/>
      <c r="D108" s="33" t="s">
        <v>47</v>
      </c>
      <c r="E108" s="200" t="s">
        <v>48</v>
      </c>
      <c r="F108" s="162">
        <v>166</v>
      </c>
    </row>
    <row r="109" spans="1:6" ht="15.75">
      <c r="A109" s="1"/>
      <c r="B109" s="8"/>
      <c r="C109" s="23" t="s">
        <v>123</v>
      </c>
      <c r="D109" s="31"/>
      <c r="E109" s="198" t="s">
        <v>122</v>
      </c>
      <c r="F109" s="162">
        <f>SUM(F110)</f>
        <v>140</v>
      </c>
    </row>
    <row r="110" spans="1:6" ht="30">
      <c r="A110" s="1"/>
      <c r="B110" s="17"/>
      <c r="C110" s="23" t="s">
        <v>125</v>
      </c>
      <c r="D110" s="8"/>
      <c r="E110" s="201" t="s">
        <v>124</v>
      </c>
      <c r="F110" s="162">
        <f>SUM(F111)</f>
        <v>140</v>
      </c>
    </row>
    <row r="111" spans="1:6" ht="30">
      <c r="A111" s="1"/>
      <c r="B111" s="17"/>
      <c r="C111" s="23" t="s">
        <v>158</v>
      </c>
      <c r="D111" s="8"/>
      <c r="E111" s="201" t="s">
        <v>126</v>
      </c>
      <c r="F111" s="162">
        <f>SUM(F112)</f>
        <v>140</v>
      </c>
    </row>
    <row r="112" spans="1:6" ht="30">
      <c r="A112" s="1"/>
      <c r="B112" s="17"/>
      <c r="C112" s="22"/>
      <c r="D112" s="33" t="s">
        <v>47</v>
      </c>
      <c r="E112" s="200" t="s">
        <v>48</v>
      </c>
      <c r="F112" s="162">
        <v>140</v>
      </c>
    </row>
    <row r="113" spans="1:6" ht="15.75">
      <c r="A113" s="1"/>
      <c r="B113" s="86">
        <v>1000</v>
      </c>
      <c r="C113" s="25"/>
      <c r="D113" s="25"/>
      <c r="E113" s="196" t="s">
        <v>49</v>
      </c>
      <c r="F113" s="162">
        <f>SUM(F118+F114)</f>
        <v>128.30725999999999</v>
      </c>
    </row>
    <row r="114" spans="1:6" ht="15.75">
      <c r="A114" s="1"/>
      <c r="B114" s="72">
        <v>1001</v>
      </c>
      <c r="C114" s="8"/>
      <c r="D114" s="8"/>
      <c r="E114" s="39" t="s">
        <v>50</v>
      </c>
      <c r="F114" s="162">
        <f>SUM(F115)</f>
        <v>103.10726</v>
      </c>
    </row>
    <row r="115" spans="1:6" ht="30">
      <c r="A115" s="1"/>
      <c r="B115" s="8"/>
      <c r="C115" s="50" t="s">
        <v>77</v>
      </c>
      <c r="D115" s="8"/>
      <c r="E115" s="202" t="s">
        <v>131</v>
      </c>
      <c r="F115" s="162">
        <f>SUM(F116)</f>
        <v>103.10726</v>
      </c>
    </row>
    <row r="116" spans="1:6" ht="30">
      <c r="A116" s="1"/>
      <c r="B116" s="8"/>
      <c r="C116" s="72" t="s">
        <v>133</v>
      </c>
      <c r="D116" s="72"/>
      <c r="E116" s="153" t="s">
        <v>51</v>
      </c>
      <c r="F116" s="162">
        <f>SUM(F117)</f>
        <v>103.10726</v>
      </c>
    </row>
    <row r="117" spans="1:6" ht="15.75">
      <c r="A117" s="1"/>
      <c r="B117" s="8"/>
      <c r="C117" s="72"/>
      <c r="D117" s="154" t="s">
        <v>182</v>
      </c>
      <c r="E117" s="203" t="s">
        <v>52</v>
      </c>
      <c r="F117" s="162">
        <v>103.10726</v>
      </c>
    </row>
    <row r="118" spans="1:6" ht="15.75">
      <c r="A118" s="1"/>
      <c r="B118" s="72">
        <v>1003</v>
      </c>
      <c r="C118" s="8"/>
      <c r="D118" s="8"/>
      <c r="E118" s="39" t="s">
        <v>53</v>
      </c>
      <c r="F118" s="162">
        <f>SUM(F120)</f>
        <v>25.2</v>
      </c>
    </row>
    <row r="119" spans="1:6" ht="30">
      <c r="A119" s="1"/>
      <c r="B119" s="8"/>
      <c r="C119" s="50" t="s">
        <v>77</v>
      </c>
      <c r="D119" s="8"/>
      <c r="E119" s="202" t="s">
        <v>131</v>
      </c>
      <c r="F119" s="162">
        <f>SUM(F120)</f>
        <v>25.2</v>
      </c>
    </row>
    <row r="120" spans="1:6" ht="60">
      <c r="A120" s="1"/>
      <c r="B120" s="32"/>
      <c r="C120" s="80" t="s">
        <v>151</v>
      </c>
      <c r="D120" s="28"/>
      <c r="E120" s="204" t="s">
        <v>60</v>
      </c>
      <c r="F120" s="162">
        <f>SUM(F121)</f>
        <v>25.2</v>
      </c>
    </row>
    <row r="121" spans="1:6" ht="30">
      <c r="A121" s="1"/>
      <c r="B121" s="32"/>
      <c r="C121" s="28"/>
      <c r="D121" s="33" t="s">
        <v>47</v>
      </c>
      <c r="E121" s="200" t="s">
        <v>48</v>
      </c>
      <c r="F121" s="162">
        <v>25.2</v>
      </c>
    </row>
    <row r="122" spans="1:6" ht="31.5">
      <c r="A122" s="62">
        <v>781</v>
      </c>
      <c r="B122" s="32"/>
      <c r="C122" s="28"/>
      <c r="D122" s="33"/>
      <c r="E122" s="205" t="s">
        <v>194</v>
      </c>
      <c r="F122" s="221">
        <f>SUM(F123)</f>
        <v>20</v>
      </c>
    </row>
    <row r="123" spans="1:6" ht="15.75">
      <c r="A123" s="62"/>
      <c r="B123" s="72" t="s">
        <v>17</v>
      </c>
      <c r="C123" s="8"/>
      <c r="D123" s="8"/>
      <c r="E123" s="39" t="s">
        <v>18</v>
      </c>
      <c r="F123" s="162">
        <f>SUM(F124)</f>
        <v>20</v>
      </c>
    </row>
    <row r="124" spans="1:6" ht="30">
      <c r="A124" s="62"/>
      <c r="B124" s="8"/>
      <c r="C124" s="8" t="s">
        <v>77</v>
      </c>
      <c r="D124" s="8"/>
      <c r="E124" s="202" t="s">
        <v>131</v>
      </c>
      <c r="F124" s="162">
        <f>SUM(F125)</f>
        <v>20</v>
      </c>
    </row>
    <row r="125" spans="1:6" ht="15.75">
      <c r="A125" s="1"/>
      <c r="B125" s="8"/>
      <c r="C125" s="8" t="s">
        <v>127</v>
      </c>
      <c r="D125" s="8"/>
      <c r="E125" s="39" t="s">
        <v>66</v>
      </c>
      <c r="F125" s="162">
        <v>20</v>
      </c>
    </row>
    <row r="126" spans="1:6" ht="15.75">
      <c r="A126" s="1"/>
      <c r="B126" s="8"/>
      <c r="C126" s="8"/>
      <c r="D126" s="100">
        <v>800</v>
      </c>
      <c r="E126" s="181" t="s">
        <v>14</v>
      </c>
      <c r="F126" s="162">
        <v>20</v>
      </c>
    </row>
    <row r="127" spans="1:10" ht="15.75">
      <c r="A127" s="151">
        <v>792</v>
      </c>
      <c r="B127" s="8"/>
      <c r="C127" s="8"/>
      <c r="D127" s="8"/>
      <c r="E127" s="206" t="s">
        <v>193</v>
      </c>
      <c r="F127" s="221">
        <f>SUM(F128+F156+F163+F174+F187+F221+F232+F241)</f>
        <v>8230.08408</v>
      </c>
      <c r="G127" s="168"/>
      <c r="I127" s="11"/>
      <c r="J127" s="178"/>
    </row>
    <row r="128" spans="1:8" ht="15.75">
      <c r="A128" s="151"/>
      <c r="B128" s="25" t="s">
        <v>6</v>
      </c>
      <c r="C128" s="25"/>
      <c r="D128" s="25"/>
      <c r="E128" s="196" t="s">
        <v>7</v>
      </c>
      <c r="F128" s="162">
        <f>SUM(F133+F150+F129)</f>
        <v>1973.42058</v>
      </c>
      <c r="G128" s="168"/>
      <c r="H128" s="168"/>
    </row>
    <row r="129" spans="1:8" ht="30">
      <c r="A129" s="151"/>
      <c r="B129" s="8" t="s">
        <v>8</v>
      </c>
      <c r="C129" s="8"/>
      <c r="D129" s="8"/>
      <c r="E129" s="40" t="s">
        <v>61</v>
      </c>
      <c r="F129" s="162">
        <f>SUM(F130)</f>
        <v>175</v>
      </c>
      <c r="G129" s="168"/>
      <c r="H129" s="168"/>
    </row>
    <row r="130" spans="1:8" ht="15.75">
      <c r="A130" s="151"/>
      <c r="B130" s="8"/>
      <c r="C130" s="50" t="s">
        <v>71</v>
      </c>
      <c r="D130" s="8"/>
      <c r="E130" s="52" t="s">
        <v>72</v>
      </c>
      <c r="F130" s="162">
        <f>SUM(F131)</f>
        <v>175</v>
      </c>
      <c r="G130" s="168"/>
      <c r="H130" s="168"/>
    </row>
    <row r="131" spans="1:8" ht="15.75">
      <c r="A131" s="151"/>
      <c r="B131" s="8"/>
      <c r="C131" s="50" t="s">
        <v>73</v>
      </c>
      <c r="D131" s="8"/>
      <c r="E131" s="2" t="s">
        <v>74</v>
      </c>
      <c r="F131" s="162">
        <f>SUM(F132)</f>
        <v>175</v>
      </c>
      <c r="G131" s="168"/>
      <c r="H131" s="168"/>
    </row>
    <row r="132" spans="1:8" ht="60">
      <c r="A132" s="151"/>
      <c r="B132" s="8"/>
      <c r="C132" s="8"/>
      <c r="D132" s="8">
        <v>100</v>
      </c>
      <c r="E132" s="40" t="s">
        <v>65</v>
      </c>
      <c r="F132" s="162">
        <v>175</v>
      </c>
      <c r="G132" s="168"/>
      <c r="H132" s="168"/>
    </row>
    <row r="133" spans="1:11" ht="45">
      <c r="A133" s="151"/>
      <c r="B133" s="8" t="s">
        <v>12</v>
      </c>
      <c r="C133" s="8"/>
      <c r="D133" s="8"/>
      <c r="E133" s="39" t="s">
        <v>13</v>
      </c>
      <c r="F133" s="162">
        <f>SUM(F134)</f>
        <v>1753.42058</v>
      </c>
      <c r="G133" s="168"/>
      <c r="H133" s="170"/>
      <c r="I133" s="12"/>
      <c r="J133" s="13"/>
      <c r="K133" s="14"/>
    </row>
    <row r="134" spans="1:11" ht="15.75">
      <c r="A134" s="1"/>
      <c r="B134" s="8"/>
      <c r="C134" s="50" t="s">
        <v>71</v>
      </c>
      <c r="D134" s="8"/>
      <c r="E134" s="202" t="s">
        <v>72</v>
      </c>
      <c r="F134" s="162">
        <f>SUM(F135+F138+F140+F142+F144+F146+F148)</f>
        <v>1753.42058</v>
      </c>
      <c r="G134" s="168"/>
      <c r="H134" s="170"/>
      <c r="I134" s="12"/>
      <c r="J134" s="13"/>
      <c r="K134" s="14"/>
    </row>
    <row r="135" spans="1:11" ht="15.75">
      <c r="A135" s="1"/>
      <c r="B135" s="8"/>
      <c r="C135" s="50" t="s">
        <v>76</v>
      </c>
      <c r="D135" s="8"/>
      <c r="E135" s="190" t="s">
        <v>67</v>
      </c>
      <c r="F135" s="162">
        <f>SUM(F136+F137)</f>
        <v>192.61058</v>
      </c>
      <c r="G135" s="168"/>
      <c r="H135" s="170"/>
      <c r="I135" s="12"/>
      <c r="J135" s="13"/>
      <c r="K135" s="14"/>
    </row>
    <row r="136" spans="1:11" ht="30.75" customHeight="1">
      <c r="A136" s="1"/>
      <c r="B136" s="8"/>
      <c r="C136" s="8"/>
      <c r="D136" s="8">
        <v>200</v>
      </c>
      <c r="E136" s="67" t="s">
        <v>141</v>
      </c>
      <c r="F136" s="162">
        <v>159.50708</v>
      </c>
      <c r="G136" s="171"/>
      <c r="H136" s="172"/>
      <c r="I136" s="12"/>
      <c r="J136" s="13"/>
      <c r="K136" s="14"/>
    </row>
    <row r="137" spans="1:11" ht="15.75">
      <c r="A137" s="1"/>
      <c r="B137" s="8"/>
      <c r="C137" s="8"/>
      <c r="D137" s="72">
        <v>800</v>
      </c>
      <c r="E137" s="77" t="s">
        <v>14</v>
      </c>
      <c r="F137" s="162">
        <v>33.1035</v>
      </c>
      <c r="G137" s="171"/>
      <c r="H137" s="172"/>
      <c r="I137" s="12"/>
      <c r="J137" s="13"/>
      <c r="K137" s="14"/>
    </row>
    <row r="138" spans="1:11" ht="15.75">
      <c r="A138" s="1"/>
      <c r="B138" s="8"/>
      <c r="C138" s="48" t="s">
        <v>164</v>
      </c>
      <c r="D138" s="8"/>
      <c r="E138" s="207" t="s">
        <v>165</v>
      </c>
      <c r="F138" s="162">
        <f>SUM(F139)</f>
        <v>75.3</v>
      </c>
      <c r="G138" s="168"/>
      <c r="H138" s="170"/>
      <c r="I138" s="12"/>
      <c r="J138" s="13"/>
      <c r="K138" s="14"/>
    </row>
    <row r="139" spans="1:11" ht="15.75">
      <c r="A139" s="1"/>
      <c r="B139" s="8"/>
      <c r="C139" s="22"/>
      <c r="D139" s="8">
        <v>500</v>
      </c>
      <c r="E139" s="208" t="s">
        <v>16</v>
      </c>
      <c r="F139" s="162">
        <v>75.3</v>
      </c>
      <c r="G139" s="168"/>
      <c r="H139" s="170"/>
      <c r="I139" s="12"/>
      <c r="J139" s="13"/>
      <c r="K139" s="14"/>
    </row>
    <row r="140" spans="1:11" ht="15.75">
      <c r="A140" s="1"/>
      <c r="B140" s="8"/>
      <c r="C140" s="48" t="s">
        <v>166</v>
      </c>
      <c r="D140" s="8"/>
      <c r="E140" s="209" t="s">
        <v>167</v>
      </c>
      <c r="F140" s="162">
        <f>SUM(F141)</f>
        <v>47.8</v>
      </c>
      <c r="G140" s="168"/>
      <c r="H140" s="170"/>
      <c r="I140" s="12"/>
      <c r="J140" s="13"/>
      <c r="K140" s="14"/>
    </row>
    <row r="141" spans="1:11" ht="15.75">
      <c r="A141" s="1"/>
      <c r="B141" s="8"/>
      <c r="C141" s="22"/>
      <c r="D141" s="8">
        <v>500</v>
      </c>
      <c r="E141" s="208" t="s">
        <v>16</v>
      </c>
      <c r="F141" s="162">
        <v>47.8</v>
      </c>
      <c r="G141" s="168"/>
      <c r="H141" s="170"/>
      <c r="I141" s="12"/>
      <c r="J141" s="13"/>
      <c r="K141" s="14"/>
    </row>
    <row r="142" spans="1:8" ht="15.75">
      <c r="A142" s="1"/>
      <c r="B142" s="8"/>
      <c r="C142" s="72" t="s">
        <v>150</v>
      </c>
      <c r="D142" s="23"/>
      <c r="E142" s="210" t="s">
        <v>15</v>
      </c>
      <c r="F142" s="162">
        <f>SUM(F143)</f>
        <v>1.2</v>
      </c>
      <c r="G142" s="168"/>
      <c r="H142" s="168"/>
    </row>
    <row r="143" spans="1:8" ht="16.5" customHeight="1">
      <c r="A143" s="1"/>
      <c r="B143" s="8"/>
      <c r="C143" s="8"/>
      <c r="D143" s="8">
        <v>200</v>
      </c>
      <c r="E143" s="67" t="s">
        <v>141</v>
      </c>
      <c r="F143" s="162">
        <v>1.2</v>
      </c>
      <c r="G143" s="168"/>
      <c r="H143" s="168"/>
    </row>
    <row r="144" spans="1:8" ht="45.75" customHeight="1">
      <c r="A144" s="1"/>
      <c r="B144" s="8"/>
      <c r="C144" s="72" t="s">
        <v>176</v>
      </c>
      <c r="D144" s="8"/>
      <c r="E144" s="87" t="s">
        <v>177</v>
      </c>
      <c r="F144" s="162">
        <f>SUM(F145)</f>
        <v>4.4</v>
      </c>
      <c r="G144" s="168"/>
      <c r="H144" s="168"/>
    </row>
    <row r="145" spans="1:8" ht="16.5" customHeight="1">
      <c r="A145" s="1"/>
      <c r="B145" s="8"/>
      <c r="C145" s="8"/>
      <c r="D145" s="8">
        <v>200</v>
      </c>
      <c r="E145" s="67" t="s">
        <v>141</v>
      </c>
      <c r="F145" s="162">
        <v>4.4</v>
      </c>
      <c r="G145" s="168"/>
      <c r="H145" s="168"/>
    </row>
    <row r="146" spans="1:8" ht="30">
      <c r="A146" s="1"/>
      <c r="B146" s="8"/>
      <c r="C146" s="48" t="s">
        <v>175</v>
      </c>
      <c r="D146" s="8"/>
      <c r="E146" s="211" t="s">
        <v>174</v>
      </c>
      <c r="F146" s="162">
        <f>SUM(F147)</f>
        <v>339.7</v>
      </c>
      <c r="G146" s="168"/>
      <c r="H146" s="168"/>
    </row>
    <row r="147" spans="1:8" ht="15.75">
      <c r="A147" s="1"/>
      <c r="B147" s="8"/>
      <c r="C147" s="48"/>
      <c r="D147" s="8">
        <v>500</v>
      </c>
      <c r="E147" s="186" t="s">
        <v>16</v>
      </c>
      <c r="F147" s="162">
        <v>339.7</v>
      </c>
      <c r="G147" s="168"/>
      <c r="H147" s="168"/>
    </row>
    <row r="148" spans="1:8" ht="30">
      <c r="A148" s="1"/>
      <c r="B148" s="8"/>
      <c r="C148" s="91" t="s">
        <v>195</v>
      </c>
      <c r="D148" s="72"/>
      <c r="E148" s="212" t="s">
        <v>196</v>
      </c>
      <c r="F148" s="162">
        <f>SUM(F149)</f>
        <v>1092.41</v>
      </c>
      <c r="G148" s="168"/>
      <c r="H148" s="168"/>
    </row>
    <row r="149" spans="1:8" ht="15.75">
      <c r="A149" s="1"/>
      <c r="B149" s="8"/>
      <c r="C149" s="91"/>
      <c r="D149" s="72">
        <v>500</v>
      </c>
      <c r="E149" s="212" t="s">
        <v>16</v>
      </c>
      <c r="F149" s="162">
        <v>1092.41</v>
      </c>
      <c r="G149" s="168"/>
      <c r="H149" s="168"/>
    </row>
    <row r="150" spans="1:8" ht="15" customHeight="1">
      <c r="A150" s="1"/>
      <c r="B150" s="72" t="s">
        <v>19</v>
      </c>
      <c r="C150" s="8"/>
      <c r="D150" s="8"/>
      <c r="E150" s="213" t="s">
        <v>20</v>
      </c>
      <c r="F150" s="162">
        <f>SUM(F151)</f>
        <v>45</v>
      </c>
      <c r="G150" s="168"/>
      <c r="H150" s="168"/>
    </row>
    <row r="151" spans="1:8" ht="28.5" customHeight="1">
      <c r="A151" s="1"/>
      <c r="B151" s="8"/>
      <c r="C151" s="8" t="s">
        <v>77</v>
      </c>
      <c r="D151" s="8"/>
      <c r="E151" s="88" t="s">
        <v>68</v>
      </c>
      <c r="F151" s="162">
        <f>SUM(F152+F154)</f>
        <v>45</v>
      </c>
      <c r="G151" s="168"/>
      <c r="H151" s="168"/>
    </row>
    <row r="152" spans="1:8" ht="15" customHeight="1">
      <c r="A152" s="1"/>
      <c r="B152" s="8"/>
      <c r="C152" s="8" t="s">
        <v>137</v>
      </c>
      <c r="D152" s="19"/>
      <c r="E152" s="214" t="s">
        <v>21</v>
      </c>
      <c r="F152" s="162">
        <f>SUM(F153)</f>
        <v>15</v>
      </c>
      <c r="G152" s="168"/>
      <c r="H152" s="168"/>
    </row>
    <row r="153" spans="1:8" ht="18.75" customHeight="1">
      <c r="A153" s="65"/>
      <c r="B153" s="8"/>
      <c r="C153" s="8"/>
      <c r="D153" s="8">
        <v>200</v>
      </c>
      <c r="E153" s="67" t="s">
        <v>141</v>
      </c>
      <c r="F153" s="162">
        <v>15</v>
      </c>
      <c r="G153" s="168"/>
      <c r="H153" s="168"/>
    </row>
    <row r="154" spans="1:8" ht="15.75" customHeight="1">
      <c r="A154" s="1"/>
      <c r="B154" s="16"/>
      <c r="C154" s="25" t="s">
        <v>136</v>
      </c>
      <c r="D154" s="28"/>
      <c r="E154" s="210" t="s">
        <v>22</v>
      </c>
      <c r="F154" s="162">
        <f>SUM(F155)</f>
        <v>30</v>
      </c>
      <c r="G154" s="168"/>
      <c r="H154" s="168"/>
    </row>
    <row r="155" spans="1:8" ht="30">
      <c r="A155" s="1"/>
      <c r="B155" s="16"/>
      <c r="C155" s="24"/>
      <c r="D155" s="33" t="s">
        <v>47</v>
      </c>
      <c r="E155" s="200" t="s">
        <v>48</v>
      </c>
      <c r="F155" s="162">
        <v>30</v>
      </c>
      <c r="G155" s="168"/>
      <c r="H155" s="168"/>
    </row>
    <row r="156" spans="1:8" ht="14.25" customHeight="1">
      <c r="A156" s="1"/>
      <c r="B156" s="68" t="s">
        <v>146</v>
      </c>
      <c r="C156" s="24"/>
      <c r="D156" s="23"/>
      <c r="E156" s="69" t="s">
        <v>147</v>
      </c>
      <c r="F156" s="162">
        <f>SUM(F157)</f>
        <v>171.04706</v>
      </c>
      <c r="G156" s="168"/>
      <c r="H156" s="168"/>
    </row>
    <row r="157" spans="1:8" ht="15.75">
      <c r="A157" s="1"/>
      <c r="B157" s="68" t="s">
        <v>145</v>
      </c>
      <c r="C157" s="24"/>
      <c r="D157" s="23"/>
      <c r="E157" s="70" t="s">
        <v>148</v>
      </c>
      <c r="F157" s="162">
        <f>SUM(F158)</f>
        <v>171.04706</v>
      </c>
      <c r="G157" s="168"/>
      <c r="H157" s="168"/>
    </row>
    <row r="158" spans="1:8" ht="15.75" customHeight="1">
      <c r="A158" s="1"/>
      <c r="B158" s="68"/>
      <c r="C158" s="50" t="s">
        <v>69</v>
      </c>
      <c r="D158" s="8"/>
      <c r="E158" s="51" t="s">
        <v>70</v>
      </c>
      <c r="F158" s="162">
        <f>SUM(F159)</f>
        <v>171.04706</v>
      </c>
      <c r="G158" s="168"/>
      <c r="H158" s="168"/>
    </row>
    <row r="159" spans="1:8" ht="15.75">
      <c r="A159" s="1"/>
      <c r="B159" s="68"/>
      <c r="C159" s="50" t="s">
        <v>71</v>
      </c>
      <c r="D159" s="8"/>
      <c r="E159" s="202" t="s">
        <v>72</v>
      </c>
      <c r="F159" s="162">
        <f>SUM(F160)</f>
        <v>171.04706</v>
      </c>
      <c r="G159" s="168"/>
      <c r="H159" s="168"/>
    </row>
    <row r="160" spans="1:8" ht="30">
      <c r="A160" s="1"/>
      <c r="B160" s="16"/>
      <c r="C160" s="8" t="s">
        <v>142</v>
      </c>
      <c r="D160" s="8"/>
      <c r="E160" s="67" t="s">
        <v>143</v>
      </c>
      <c r="F160" s="162">
        <f>SUM(F161+F162)</f>
        <v>171.04706</v>
      </c>
      <c r="G160" s="168"/>
      <c r="H160" s="168"/>
    </row>
    <row r="161" spans="1:8" ht="60">
      <c r="A161" s="1"/>
      <c r="B161" s="16"/>
      <c r="C161" s="23"/>
      <c r="D161" s="29">
        <v>100</v>
      </c>
      <c r="E161" s="39" t="s">
        <v>65</v>
      </c>
      <c r="F161" s="162">
        <v>168.04706</v>
      </c>
      <c r="G161" s="168"/>
      <c r="H161" s="168"/>
    </row>
    <row r="162" spans="1:8" ht="18.75" customHeight="1">
      <c r="A162" s="1"/>
      <c r="B162" s="16"/>
      <c r="C162" s="23"/>
      <c r="D162" s="8">
        <v>200</v>
      </c>
      <c r="E162" s="67" t="s">
        <v>141</v>
      </c>
      <c r="F162" s="162">
        <v>3</v>
      </c>
      <c r="G162" s="168"/>
      <c r="H162" s="168"/>
    </row>
    <row r="163" spans="1:11" ht="12.75" customHeight="1">
      <c r="A163" s="1"/>
      <c r="B163" s="86" t="s">
        <v>23</v>
      </c>
      <c r="C163" s="25"/>
      <c r="D163" s="25"/>
      <c r="E163" s="189" t="s">
        <v>24</v>
      </c>
      <c r="F163" s="162">
        <f>SUM(F164+F168)</f>
        <v>873.41735</v>
      </c>
      <c r="G163" s="173"/>
      <c r="H163" s="170"/>
      <c r="I163" s="12"/>
      <c r="J163" s="15"/>
      <c r="K163" s="14"/>
    </row>
    <row r="164" spans="1:11" ht="30">
      <c r="A164" s="1"/>
      <c r="B164" s="72" t="s">
        <v>25</v>
      </c>
      <c r="C164" s="8"/>
      <c r="D164" s="8"/>
      <c r="E164" s="39" t="s">
        <v>26</v>
      </c>
      <c r="F164" s="162">
        <f>SUM(F165)</f>
        <v>5</v>
      </c>
      <c r="G164" s="168"/>
      <c r="H164" s="170"/>
      <c r="I164" s="12"/>
      <c r="J164" s="15"/>
      <c r="K164" s="14"/>
    </row>
    <row r="165" spans="1:11" ht="30">
      <c r="A165" s="1"/>
      <c r="B165" s="8"/>
      <c r="C165" s="8" t="s">
        <v>77</v>
      </c>
      <c r="D165" s="8"/>
      <c r="E165" s="202" t="s">
        <v>131</v>
      </c>
      <c r="F165" s="162">
        <f>SUM(F166)</f>
        <v>5</v>
      </c>
      <c r="G165" s="169"/>
      <c r="H165" s="169"/>
      <c r="I165" s="12"/>
      <c r="J165" s="15"/>
      <c r="K165" s="14"/>
    </row>
    <row r="166" spans="1:11" ht="30">
      <c r="A166" s="1"/>
      <c r="B166" s="8"/>
      <c r="C166" s="8" t="s">
        <v>135</v>
      </c>
      <c r="D166" s="8"/>
      <c r="E166" s="159" t="s">
        <v>79</v>
      </c>
      <c r="F166" s="162">
        <f>SUM(F167)</f>
        <v>5</v>
      </c>
      <c r="G166" s="169"/>
      <c r="H166" s="169"/>
      <c r="I166" s="12"/>
      <c r="J166" s="15"/>
      <c r="K166" s="14"/>
    </row>
    <row r="167" spans="1:11" ht="19.5" customHeight="1">
      <c r="A167" s="1"/>
      <c r="B167" s="8"/>
      <c r="C167" s="8"/>
      <c r="D167" s="8">
        <v>200</v>
      </c>
      <c r="E167" s="67" t="s">
        <v>141</v>
      </c>
      <c r="F167" s="162">
        <v>5</v>
      </c>
      <c r="G167" s="169"/>
      <c r="H167" s="169"/>
      <c r="I167" s="12"/>
      <c r="J167" s="15"/>
      <c r="K167" s="14"/>
    </row>
    <row r="168" spans="1:11" ht="14.25" customHeight="1">
      <c r="A168" s="1"/>
      <c r="B168" s="164" t="s">
        <v>63</v>
      </c>
      <c r="C168" s="165"/>
      <c r="D168" s="164"/>
      <c r="E168" s="215" t="s">
        <v>64</v>
      </c>
      <c r="F168" s="222">
        <f>SUM(F169)</f>
        <v>868.41735</v>
      </c>
      <c r="G168" s="169"/>
      <c r="H168" s="169"/>
      <c r="I168" s="12"/>
      <c r="J168" s="15"/>
      <c r="K168" s="14"/>
    </row>
    <row r="169" spans="1:11" ht="30">
      <c r="A169" s="1"/>
      <c r="B169" s="165"/>
      <c r="C169" s="72" t="s">
        <v>77</v>
      </c>
      <c r="D169" s="166"/>
      <c r="E169" s="216" t="s">
        <v>131</v>
      </c>
      <c r="F169" s="222">
        <f>SUM(F170)</f>
        <v>868.41735</v>
      </c>
      <c r="G169" s="169"/>
      <c r="H169" s="169"/>
      <c r="I169" s="12"/>
      <c r="J169" s="15"/>
      <c r="K169" s="14"/>
    </row>
    <row r="170" spans="1:11" ht="15.75">
      <c r="A170" s="1"/>
      <c r="B170" s="165"/>
      <c r="C170" s="72" t="s">
        <v>132</v>
      </c>
      <c r="D170" s="166"/>
      <c r="E170" s="215" t="s">
        <v>64</v>
      </c>
      <c r="F170" s="222">
        <f>SUM(F171:F173)</f>
        <v>868.41735</v>
      </c>
      <c r="G170" s="169"/>
      <c r="H170" s="169"/>
      <c r="I170" s="12"/>
      <c r="J170" s="15"/>
      <c r="K170" s="14"/>
    </row>
    <row r="171" spans="1:11" ht="17.25" customHeight="1">
      <c r="A171" s="1"/>
      <c r="B171" s="165"/>
      <c r="C171" s="72"/>
      <c r="D171" s="72">
        <v>200</v>
      </c>
      <c r="E171" s="73" t="s">
        <v>141</v>
      </c>
      <c r="F171" s="222">
        <v>112.71735</v>
      </c>
      <c r="G171" s="169"/>
      <c r="H171" s="169"/>
      <c r="I171" s="12"/>
      <c r="J171" s="15"/>
      <c r="K171" s="14"/>
    </row>
    <row r="172" spans="1:11" ht="16.5" customHeight="1">
      <c r="A172" s="1"/>
      <c r="B172" s="72"/>
      <c r="C172" s="72"/>
      <c r="D172" s="72">
        <v>500</v>
      </c>
      <c r="E172" s="212" t="s">
        <v>16</v>
      </c>
      <c r="F172" s="162">
        <v>748.2</v>
      </c>
      <c r="G172" s="169"/>
      <c r="H172" s="169"/>
      <c r="I172" s="12"/>
      <c r="J172" s="15"/>
      <c r="K172" s="14"/>
    </row>
    <row r="173" spans="1:11" ht="16.5" customHeight="1">
      <c r="A173" s="1"/>
      <c r="B173" s="72"/>
      <c r="C173" s="72"/>
      <c r="D173" s="72">
        <v>800</v>
      </c>
      <c r="E173" s="215" t="s">
        <v>14</v>
      </c>
      <c r="F173" s="162">
        <v>7.5</v>
      </c>
      <c r="G173" s="169"/>
      <c r="H173" s="169"/>
      <c r="I173" s="12"/>
      <c r="J173" s="15"/>
      <c r="K173" s="14"/>
    </row>
    <row r="174" spans="1:11" ht="15.75">
      <c r="A174" s="1"/>
      <c r="B174" s="86" t="s">
        <v>27</v>
      </c>
      <c r="C174" s="25"/>
      <c r="D174" s="25"/>
      <c r="E174" s="189" t="s">
        <v>28</v>
      </c>
      <c r="F174" s="162">
        <f>SUM(F179+F175)</f>
        <v>439.72299999999996</v>
      </c>
      <c r="G174" s="169"/>
      <c r="H174" s="169"/>
      <c r="I174" s="12"/>
      <c r="J174" s="15"/>
      <c r="K174" s="14"/>
    </row>
    <row r="175" spans="1:11" ht="15.75">
      <c r="A175" s="1"/>
      <c r="B175" s="72" t="s">
        <v>180</v>
      </c>
      <c r="C175" s="25"/>
      <c r="D175" s="25"/>
      <c r="E175" s="189" t="s">
        <v>181</v>
      </c>
      <c r="F175" s="162">
        <f>SUM(F176)</f>
        <v>72.1</v>
      </c>
      <c r="G175" s="169"/>
      <c r="H175" s="169"/>
      <c r="I175" s="12"/>
      <c r="J175" s="15"/>
      <c r="K175" s="14"/>
    </row>
    <row r="176" spans="1:11" ht="30.75" customHeight="1">
      <c r="A176" s="1"/>
      <c r="B176" s="86"/>
      <c r="C176" s="8" t="s">
        <v>77</v>
      </c>
      <c r="D176" s="60"/>
      <c r="E176" s="202" t="s">
        <v>131</v>
      </c>
      <c r="F176" s="162">
        <f>SUM(F177)</f>
        <v>72.1</v>
      </c>
      <c r="G176" s="169"/>
      <c r="H176" s="169"/>
      <c r="I176" s="12"/>
      <c r="J176" s="15"/>
      <c r="K176" s="14"/>
    </row>
    <row r="177" spans="1:11" ht="45">
      <c r="A177" s="1"/>
      <c r="B177" s="86"/>
      <c r="C177" s="72" t="s">
        <v>179</v>
      </c>
      <c r="D177" s="33"/>
      <c r="E177" s="87" t="s">
        <v>178</v>
      </c>
      <c r="F177" s="162">
        <f>SUM(F178)</f>
        <v>72.1</v>
      </c>
      <c r="G177" s="169"/>
      <c r="H177" s="169"/>
      <c r="I177" s="12"/>
      <c r="J177" s="15"/>
      <c r="K177" s="14"/>
    </row>
    <row r="178" spans="1:11" ht="17.25" customHeight="1">
      <c r="A178" s="1"/>
      <c r="B178" s="86"/>
      <c r="C178" s="22"/>
      <c r="D178" s="8">
        <v>200</v>
      </c>
      <c r="E178" s="67" t="s">
        <v>141</v>
      </c>
      <c r="F178" s="162">
        <v>72.1</v>
      </c>
      <c r="G178" s="169"/>
      <c r="H178" s="169"/>
      <c r="I178" s="12"/>
      <c r="J178" s="15"/>
      <c r="K178" s="14"/>
    </row>
    <row r="179" spans="1:11" ht="15.75">
      <c r="A179" s="1"/>
      <c r="B179" s="72" t="s">
        <v>29</v>
      </c>
      <c r="C179" s="19"/>
      <c r="D179" s="19"/>
      <c r="E179" s="217" t="s">
        <v>30</v>
      </c>
      <c r="F179" s="162">
        <f>SUM(F180)</f>
        <v>367.623</v>
      </c>
      <c r="G179" s="169"/>
      <c r="H179" s="169"/>
      <c r="I179" s="12"/>
      <c r="J179" s="15"/>
      <c r="K179" s="14"/>
    </row>
    <row r="180" spans="1:11" ht="45.75" customHeight="1">
      <c r="A180" s="1"/>
      <c r="B180" s="8"/>
      <c r="C180" s="47" t="s">
        <v>82</v>
      </c>
      <c r="D180" s="19"/>
      <c r="E180" s="183" t="s">
        <v>80</v>
      </c>
      <c r="F180" s="162">
        <f>SUM(F181)</f>
        <v>367.623</v>
      </c>
      <c r="G180" s="169"/>
      <c r="H180" s="169"/>
      <c r="I180" s="12"/>
      <c r="J180" s="15"/>
      <c r="K180" s="14"/>
    </row>
    <row r="181" spans="1:11" ht="30">
      <c r="A181" s="1"/>
      <c r="B181" s="8"/>
      <c r="C181" s="55" t="s">
        <v>83</v>
      </c>
      <c r="D181" s="19"/>
      <c r="E181" s="39" t="s">
        <v>81</v>
      </c>
      <c r="F181" s="162">
        <f>SUM(F182)</f>
        <v>367.623</v>
      </c>
      <c r="G181" s="168"/>
      <c r="H181" s="170"/>
      <c r="I181" s="12"/>
      <c r="J181" s="15"/>
      <c r="K181" s="14"/>
    </row>
    <row r="182" spans="1:11" ht="60">
      <c r="A182" s="1"/>
      <c r="B182" s="8"/>
      <c r="C182" s="47" t="s">
        <v>84</v>
      </c>
      <c r="D182" s="19"/>
      <c r="E182" s="184" t="s">
        <v>183</v>
      </c>
      <c r="F182" s="162">
        <f>SUM(F183+F185)</f>
        <v>367.623</v>
      </c>
      <c r="G182" s="168"/>
      <c r="H182" s="170"/>
      <c r="I182" s="12"/>
      <c r="J182" s="15"/>
      <c r="K182" s="14"/>
    </row>
    <row r="183" spans="1:11" ht="15.75">
      <c r="A183" s="1"/>
      <c r="B183" s="8"/>
      <c r="C183" s="56" t="s">
        <v>128</v>
      </c>
      <c r="D183" s="19"/>
      <c r="E183" s="187" t="s">
        <v>85</v>
      </c>
      <c r="F183" s="162">
        <f>SUM(F184:F184)</f>
        <v>327.573</v>
      </c>
      <c r="G183" s="168"/>
      <c r="H183" s="170"/>
      <c r="I183" s="12"/>
      <c r="J183" s="15"/>
      <c r="K183" s="14"/>
    </row>
    <row r="184" spans="1:11" ht="13.5" customHeight="1">
      <c r="A184" s="1"/>
      <c r="B184" s="8"/>
      <c r="C184" s="56"/>
      <c r="D184" s="8">
        <v>500</v>
      </c>
      <c r="E184" s="208" t="s">
        <v>16</v>
      </c>
      <c r="F184" s="162">
        <v>327.573</v>
      </c>
      <c r="G184" s="168"/>
      <c r="H184" s="170"/>
      <c r="I184" s="12"/>
      <c r="J184" s="15"/>
      <c r="K184" s="14"/>
    </row>
    <row r="185" spans="1:11" ht="31.5" customHeight="1">
      <c r="A185" s="1"/>
      <c r="B185" s="8"/>
      <c r="C185" s="58" t="s">
        <v>129</v>
      </c>
      <c r="D185" s="19"/>
      <c r="E185" s="218" t="s">
        <v>86</v>
      </c>
      <c r="F185" s="162">
        <f>SUM(F186)</f>
        <v>40.05</v>
      </c>
      <c r="G185" s="168"/>
      <c r="H185" s="170"/>
      <c r="I185" s="12"/>
      <c r="J185" s="15"/>
      <c r="K185" s="14"/>
    </row>
    <row r="186" spans="1:11" ht="19.5" customHeight="1">
      <c r="A186" s="1"/>
      <c r="B186" s="8"/>
      <c r="C186" s="19"/>
      <c r="D186" s="8">
        <v>500</v>
      </c>
      <c r="E186" s="208" t="s">
        <v>16</v>
      </c>
      <c r="F186" s="162">
        <v>40.05</v>
      </c>
      <c r="G186" s="168"/>
      <c r="H186" s="170"/>
      <c r="I186" s="12"/>
      <c r="J186" s="15"/>
      <c r="K186" s="14"/>
    </row>
    <row r="187" spans="1:8" ht="15.75">
      <c r="A187" s="1"/>
      <c r="B187" s="86" t="s">
        <v>31</v>
      </c>
      <c r="C187" s="25"/>
      <c r="D187" s="25"/>
      <c r="E187" s="189" t="s">
        <v>32</v>
      </c>
      <c r="F187" s="162">
        <f>SUM(F194+F203+F188)</f>
        <v>1401.78335</v>
      </c>
      <c r="G187" s="168"/>
      <c r="H187" s="168"/>
    </row>
    <row r="188" spans="1:8" ht="15.75">
      <c r="A188" s="1"/>
      <c r="B188" s="80" t="s">
        <v>33</v>
      </c>
      <c r="C188" s="22"/>
      <c r="D188" s="22"/>
      <c r="E188" s="189" t="s">
        <v>34</v>
      </c>
      <c r="F188" s="162">
        <f>SUM(F189)</f>
        <v>70.8</v>
      </c>
      <c r="G188" s="168"/>
      <c r="H188" s="168"/>
    </row>
    <row r="189" spans="1:8" ht="30.75" customHeight="1">
      <c r="A189" s="1"/>
      <c r="B189" s="22"/>
      <c r="C189" s="55" t="s">
        <v>87</v>
      </c>
      <c r="D189" s="22"/>
      <c r="E189" s="159" t="s">
        <v>187</v>
      </c>
      <c r="F189" s="162">
        <f>SUM(F190)</f>
        <v>70.8</v>
      </c>
      <c r="G189" s="168"/>
      <c r="H189" s="168"/>
    </row>
    <row r="190" spans="1:8" ht="15" customHeight="1">
      <c r="A190" s="1"/>
      <c r="B190" s="22"/>
      <c r="C190" s="54" t="s">
        <v>94</v>
      </c>
      <c r="D190" s="22"/>
      <c r="E190" s="187" t="s">
        <v>93</v>
      </c>
      <c r="F190" s="162">
        <f>SUM(F191)</f>
        <v>70.8</v>
      </c>
      <c r="G190" s="168"/>
      <c r="H190" s="168"/>
    </row>
    <row r="191" spans="1:8" ht="14.25" customHeight="1">
      <c r="A191" s="1"/>
      <c r="B191" s="22"/>
      <c r="C191" s="2" t="s">
        <v>95</v>
      </c>
      <c r="D191" s="8"/>
      <c r="E191" s="190" t="s">
        <v>96</v>
      </c>
      <c r="F191" s="162">
        <f>SUM(F192)</f>
        <v>70.8</v>
      </c>
      <c r="G191" s="168"/>
      <c r="H191" s="168"/>
    </row>
    <row r="192" spans="1:8" ht="14.25" customHeight="1">
      <c r="A192" s="1"/>
      <c r="B192" s="22"/>
      <c r="C192" s="54" t="s">
        <v>160</v>
      </c>
      <c r="D192" s="8"/>
      <c r="E192" s="187" t="s">
        <v>35</v>
      </c>
      <c r="F192" s="162">
        <f>SUM(F193)</f>
        <v>70.8</v>
      </c>
      <c r="G192" s="168"/>
      <c r="H192" s="168"/>
    </row>
    <row r="193" spans="1:8" ht="30.75" customHeight="1">
      <c r="A193" s="1"/>
      <c r="B193" s="22"/>
      <c r="C193" s="22"/>
      <c r="D193" s="8">
        <v>200</v>
      </c>
      <c r="E193" s="67" t="s">
        <v>141</v>
      </c>
      <c r="F193" s="162">
        <v>70.8</v>
      </c>
      <c r="G193" s="174"/>
      <c r="H193" s="168"/>
    </row>
    <row r="194" spans="1:8" ht="15" customHeight="1">
      <c r="A194" s="1"/>
      <c r="B194" s="72" t="s">
        <v>36</v>
      </c>
      <c r="C194" s="89"/>
      <c r="D194" s="89"/>
      <c r="E194" s="153" t="s">
        <v>37</v>
      </c>
      <c r="F194" s="162">
        <f>SUM(F195)</f>
        <v>562.8102899999999</v>
      </c>
      <c r="G194" s="21"/>
      <c r="H194" s="175"/>
    </row>
    <row r="195" spans="1:8" ht="28.5" customHeight="1">
      <c r="A195" s="1"/>
      <c r="B195" s="72"/>
      <c r="C195" s="74" t="s">
        <v>87</v>
      </c>
      <c r="D195" s="72"/>
      <c r="E195" s="159" t="s">
        <v>187</v>
      </c>
      <c r="F195" s="162">
        <f>SUM(F196)</f>
        <v>562.8102899999999</v>
      </c>
      <c r="G195" s="21"/>
      <c r="H195" s="175"/>
    </row>
    <row r="196" spans="1:8" ht="16.5" customHeight="1">
      <c r="A196" s="1"/>
      <c r="B196" s="72"/>
      <c r="C196" s="78" t="s">
        <v>94</v>
      </c>
      <c r="D196" s="72"/>
      <c r="E196" s="191" t="s">
        <v>93</v>
      </c>
      <c r="F196" s="162">
        <f>SUM(F197)</f>
        <v>562.8102899999999</v>
      </c>
      <c r="G196" s="21"/>
      <c r="H196" s="175"/>
    </row>
    <row r="197" spans="1:8" ht="16.5" customHeight="1">
      <c r="A197" s="1"/>
      <c r="B197" s="89"/>
      <c r="C197" s="90" t="s">
        <v>97</v>
      </c>
      <c r="D197" s="72"/>
      <c r="E197" s="153" t="s">
        <v>98</v>
      </c>
      <c r="F197" s="162">
        <f>SUM(F198+F201)</f>
        <v>562.8102899999999</v>
      </c>
      <c r="G197" s="168"/>
      <c r="H197" s="168"/>
    </row>
    <row r="198" spans="1:8" ht="17.25" customHeight="1">
      <c r="A198" s="1"/>
      <c r="B198" s="89"/>
      <c r="C198" s="78" t="s">
        <v>161</v>
      </c>
      <c r="D198" s="72"/>
      <c r="E198" s="153" t="s">
        <v>38</v>
      </c>
      <c r="F198" s="162">
        <f>SUM(F199:F200)</f>
        <v>551.3429699999999</v>
      </c>
      <c r="G198" s="168"/>
      <c r="H198" s="168"/>
    </row>
    <row r="199" spans="1:10" ht="16.5" customHeight="1">
      <c r="A199" s="1"/>
      <c r="B199" s="89"/>
      <c r="C199" s="78"/>
      <c r="D199" s="72">
        <v>200</v>
      </c>
      <c r="E199" s="73" t="s">
        <v>141</v>
      </c>
      <c r="F199" s="162">
        <v>501.34297</v>
      </c>
      <c r="G199" s="177"/>
      <c r="H199" s="177"/>
      <c r="I199" s="168"/>
      <c r="J199" s="179"/>
    </row>
    <row r="200" spans="1:8" ht="15.75">
      <c r="A200" s="1"/>
      <c r="B200" s="89"/>
      <c r="C200" s="78"/>
      <c r="D200" s="72">
        <v>800</v>
      </c>
      <c r="E200" s="153" t="s">
        <v>14</v>
      </c>
      <c r="F200" s="162">
        <v>50</v>
      </c>
      <c r="G200" s="177"/>
      <c r="H200" s="177"/>
    </row>
    <row r="201" spans="1:8" ht="30">
      <c r="A201" s="1"/>
      <c r="B201" s="17"/>
      <c r="C201" s="55" t="s">
        <v>130</v>
      </c>
      <c r="D201" s="23"/>
      <c r="E201" s="192" t="s">
        <v>39</v>
      </c>
      <c r="F201" s="162">
        <f>SUM(F202)</f>
        <v>11.46732</v>
      </c>
      <c r="G201" s="168"/>
      <c r="H201" s="168"/>
    </row>
    <row r="202" spans="1:8" ht="17.25" customHeight="1">
      <c r="A202" s="1"/>
      <c r="B202" s="17"/>
      <c r="C202" s="23"/>
      <c r="D202" s="23">
        <v>200</v>
      </c>
      <c r="E202" s="67" t="s">
        <v>141</v>
      </c>
      <c r="F202" s="162">
        <v>11.46732</v>
      </c>
      <c r="G202" s="168"/>
      <c r="H202" s="168"/>
    </row>
    <row r="203" spans="1:8" ht="14.25" customHeight="1">
      <c r="A203" s="1"/>
      <c r="B203" s="76" t="s">
        <v>40</v>
      </c>
      <c r="C203" s="36"/>
      <c r="D203" s="37"/>
      <c r="E203" s="197" t="s">
        <v>41</v>
      </c>
      <c r="F203" s="162">
        <f>SUM(F204)</f>
        <v>768.1730600000001</v>
      </c>
      <c r="G203" s="168"/>
      <c r="H203" s="168"/>
    </row>
    <row r="204" spans="1:8" ht="30" customHeight="1">
      <c r="A204" s="1"/>
      <c r="B204" s="26"/>
      <c r="C204" s="47" t="s">
        <v>100</v>
      </c>
      <c r="D204" s="27"/>
      <c r="E204" s="159" t="s">
        <v>99</v>
      </c>
      <c r="F204" s="162">
        <f>SUM(F205+F211)</f>
        <v>768.1730600000001</v>
      </c>
      <c r="G204" s="176"/>
      <c r="H204" s="168"/>
    </row>
    <row r="205" spans="1:8" ht="28.5" customHeight="1">
      <c r="A205" s="1"/>
      <c r="B205" s="26"/>
      <c r="C205" s="55" t="s">
        <v>102</v>
      </c>
      <c r="D205" s="8"/>
      <c r="E205" s="198" t="s">
        <v>101</v>
      </c>
      <c r="F205" s="162">
        <f>SUM(F206)</f>
        <v>356.21506</v>
      </c>
      <c r="G205" s="176"/>
      <c r="H205" s="168"/>
    </row>
    <row r="206" spans="1:8" ht="29.25" customHeight="1">
      <c r="A206" s="1"/>
      <c r="B206" s="26"/>
      <c r="C206" s="55" t="s">
        <v>103</v>
      </c>
      <c r="D206" s="8"/>
      <c r="E206" s="159" t="s">
        <v>104</v>
      </c>
      <c r="F206" s="162">
        <f>SUM(F207+F209)</f>
        <v>356.21506</v>
      </c>
      <c r="G206" s="176"/>
      <c r="H206" s="168"/>
    </row>
    <row r="207" spans="1:8" ht="13.5" customHeight="1">
      <c r="A207" s="1"/>
      <c r="B207" s="26"/>
      <c r="C207" s="55" t="s">
        <v>105</v>
      </c>
      <c r="D207" s="8"/>
      <c r="E207" s="69" t="s">
        <v>42</v>
      </c>
      <c r="F207" s="162">
        <f>SUM(F208)</f>
        <v>307.47306</v>
      </c>
      <c r="G207" s="176"/>
      <c r="H207" s="168"/>
    </row>
    <row r="208" spans="1:8" ht="16.5" customHeight="1">
      <c r="A208" s="1"/>
      <c r="B208" s="26"/>
      <c r="C208" s="8"/>
      <c r="D208" s="8">
        <v>200</v>
      </c>
      <c r="E208" s="67" t="s">
        <v>141</v>
      </c>
      <c r="F208" s="162">
        <v>307.47306</v>
      </c>
      <c r="G208" s="176"/>
      <c r="H208" s="168"/>
    </row>
    <row r="209" spans="1:8" ht="14.25" customHeight="1">
      <c r="A209" s="1"/>
      <c r="B209" s="26"/>
      <c r="C209" s="55" t="s">
        <v>106</v>
      </c>
      <c r="D209" s="8"/>
      <c r="E209" s="159" t="s">
        <v>107</v>
      </c>
      <c r="F209" s="162">
        <f>SUM(F210)</f>
        <v>48.742</v>
      </c>
      <c r="G209" s="176"/>
      <c r="H209" s="168"/>
    </row>
    <row r="210" spans="1:8" ht="18.75" customHeight="1">
      <c r="A210" s="1"/>
      <c r="B210" s="26"/>
      <c r="C210" s="8"/>
      <c r="D210" s="8">
        <v>200</v>
      </c>
      <c r="E210" s="67" t="s">
        <v>141</v>
      </c>
      <c r="F210" s="162">
        <v>48.742</v>
      </c>
      <c r="G210" s="176"/>
      <c r="H210" s="168"/>
    </row>
    <row r="211" spans="1:8" ht="29.25" customHeight="1">
      <c r="A211" s="1"/>
      <c r="B211" s="26"/>
      <c r="C211" s="74" t="s">
        <v>108</v>
      </c>
      <c r="D211" s="72"/>
      <c r="E211" s="194" t="s">
        <v>197</v>
      </c>
      <c r="F211" s="162">
        <f>SUM(F212)</f>
        <v>411.958</v>
      </c>
      <c r="G211" s="168"/>
      <c r="H211" s="168"/>
    </row>
    <row r="212" spans="1:8" ht="30">
      <c r="A212" s="1"/>
      <c r="B212" s="26"/>
      <c r="C212" s="74" t="s">
        <v>110</v>
      </c>
      <c r="D212" s="72"/>
      <c r="E212" s="195" t="s">
        <v>109</v>
      </c>
      <c r="F212" s="162">
        <f>SUM(F213+F215+F217+F219)</f>
        <v>411.958</v>
      </c>
      <c r="G212" s="168"/>
      <c r="H212" s="168"/>
    </row>
    <row r="213" spans="1:8" ht="30" customHeight="1">
      <c r="A213" s="1"/>
      <c r="B213" s="26"/>
      <c r="C213" s="55" t="s">
        <v>111</v>
      </c>
      <c r="D213" s="27"/>
      <c r="E213" s="69" t="s">
        <v>112</v>
      </c>
      <c r="F213" s="162">
        <f>SUM(F214)</f>
        <v>271.958</v>
      </c>
      <c r="G213" s="168"/>
      <c r="H213" s="168"/>
    </row>
    <row r="214" spans="1:8" ht="33" customHeight="1">
      <c r="A214" s="1"/>
      <c r="B214" s="26"/>
      <c r="C214" s="55"/>
      <c r="D214" s="8">
        <v>200</v>
      </c>
      <c r="E214" s="67" t="s">
        <v>141</v>
      </c>
      <c r="F214" s="162">
        <v>271.958</v>
      </c>
      <c r="G214" s="168"/>
      <c r="H214" s="168"/>
    </row>
    <row r="215" spans="1:8" ht="16.5" customHeight="1">
      <c r="A215" s="1"/>
      <c r="B215" s="26"/>
      <c r="C215" s="55" t="s">
        <v>113</v>
      </c>
      <c r="D215" s="27"/>
      <c r="E215" s="159" t="s">
        <v>114</v>
      </c>
      <c r="F215" s="162">
        <f>SUM(F216)</f>
        <v>80</v>
      </c>
      <c r="G215" s="168"/>
      <c r="H215" s="168"/>
    </row>
    <row r="216" spans="1:8" ht="32.25" customHeight="1">
      <c r="A216" s="1"/>
      <c r="B216" s="26"/>
      <c r="C216" s="55"/>
      <c r="D216" s="8">
        <v>200</v>
      </c>
      <c r="E216" s="67" t="s">
        <v>141</v>
      </c>
      <c r="F216" s="162">
        <v>80</v>
      </c>
      <c r="G216" s="168"/>
      <c r="H216" s="168"/>
    </row>
    <row r="217" spans="1:8" ht="15.75">
      <c r="A217" s="1"/>
      <c r="B217" s="26"/>
      <c r="C217" s="55" t="s">
        <v>115</v>
      </c>
      <c r="D217" s="27"/>
      <c r="E217" s="209" t="s">
        <v>144</v>
      </c>
      <c r="F217" s="162">
        <f>SUM(F218)</f>
        <v>30</v>
      </c>
      <c r="G217" s="168"/>
      <c r="H217" s="168"/>
    </row>
    <row r="218" spans="1:8" ht="30" customHeight="1">
      <c r="A218" s="1"/>
      <c r="B218" s="26"/>
      <c r="C218" s="27"/>
      <c r="D218" s="33" t="s">
        <v>47</v>
      </c>
      <c r="E218" s="200" t="s">
        <v>48</v>
      </c>
      <c r="F218" s="162">
        <v>30</v>
      </c>
      <c r="G218" s="168"/>
      <c r="H218" s="168"/>
    </row>
    <row r="219" spans="1:8" ht="15.75">
      <c r="A219" s="64"/>
      <c r="B219" s="26"/>
      <c r="C219" s="71" t="s">
        <v>185</v>
      </c>
      <c r="D219" s="8"/>
      <c r="E219" s="67" t="s">
        <v>186</v>
      </c>
      <c r="F219" s="162">
        <f>SUM(F220)</f>
        <v>30</v>
      </c>
      <c r="G219" s="168"/>
      <c r="H219" s="168"/>
    </row>
    <row r="220" spans="1:8" ht="18" customHeight="1">
      <c r="A220" s="64"/>
      <c r="B220" s="26"/>
      <c r="C220" s="27"/>
      <c r="D220" s="8">
        <v>200</v>
      </c>
      <c r="E220" s="67" t="s">
        <v>141</v>
      </c>
      <c r="F220" s="162">
        <v>30</v>
      </c>
      <c r="G220" s="168"/>
      <c r="H220" s="168"/>
    </row>
    <row r="221" spans="1:8" ht="15.75">
      <c r="A221" s="1"/>
      <c r="B221" s="86" t="s">
        <v>43</v>
      </c>
      <c r="C221" s="22"/>
      <c r="D221" s="25"/>
      <c r="E221" s="196" t="s">
        <v>44</v>
      </c>
      <c r="F221" s="162">
        <f>SUM(F222)</f>
        <v>2757.3</v>
      </c>
      <c r="G221" s="168"/>
      <c r="H221" s="168"/>
    </row>
    <row r="222" spans="1:8" ht="15.75">
      <c r="A222" s="1"/>
      <c r="B222" s="72" t="s">
        <v>45</v>
      </c>
      <c r="C222" s="22"/>
      <c r="D222" s="8"/>
      <c r="E222" s="196" t="s">
        <v>46</v>
      </c>
      <c r="F222" s="162">
        <f>SUM(F223)</f>
        <v>2757.3</v>
      </c>
      <c r="G222" s="168"/>
      <c r="H222" s="168"/>
    </row>
    <row r="223" spans="1:8" ht="29.25" customHeight="1">
      <c r="A223" s="1"/>
      <c r="B223" s="26"/>
      <c r="C223" s="23" t="s">
        <v>117</v>
      </c>
      <c r="D223" s="23"/>
      <c r="E223" s="197" t="s">
        <v>116</v>
      </c>
      <c r="F223" s="162">
        <f>SUM(F224+F228)</f>
        <v>2757.3</v>
      </c>
      <c r="G223" s="168"/>
      <c r="H223" s="168"/>
    </row>
    <row r="224" spans="1:8" ht="15" customHeight="1">
      <c r="A224" s="1"/>
      <c r="B224" s="26"/>
      <c r="C224" s="23" t="s">
        <v>120</v>
      </c>
      <c r="D224" s="23"/>
      <c r="E224" s="198" t="s">
        <v>118</v>
      </c>
      <c r="F224" s="162">
        <f>SUM(F225)</f>
        <v>1539.4</v>
      </c>
      <c r="G224" s="168"/>
      <c r="H224" s="168"/>
    </row>
    <row r="225" spans="1:8" ht="30" customHeight="1">
      <c r="A225" s="1"/>
      <c r="B225" s="26"/>
      <c r="C225" s="23" t="s">
        <v>121</v>
      </c>
      <c r="D225" s="23"/>
      <c r="E225" s="199" t="s">
        <v>139</v>
      </c>
      <c r="F225" s="162">
        <f>SUM(F226)</f>
        <v>1539.4</v>
      </c>
      <c r="G225" s="168"/>
      <c r="H225" s="168"/>
    </row>
    <row r="226" spans="1:8" ht="16.5" customHeight="1">
      <c r="A226" s="1"/>
      <c r="B226" s="26"/>
      <c r="C226" s="23" t="s">
        <v>157</v>
      </c>
      <c r="D226" s="33"/>
      <c r="E226" s="200" t="s">
        <v>119</v>
      </c>
      <c r="F226" s="162">
        <f>SUM(F227)</f>
        <v>1539.4</v>
      </c>
      <c r="G226" s="168"/>
      <c r="H226" s="168"/>
    </row>
    <row r="227" spans="1:8" ht="30">
      <c r="A227" s="1"/>
      <c r="B227" s="26"/>
      <c r="C227" s="23"/>
      <c r="D227" s="33" t="s">
        <v>47</v>
      </c>
      <c r="E227" s="200" t="s">
        <v>48</v>
      </c>
      <c r="F227" s="162">
        <v>1539.4</v>
      </c>
      <c r="G227" s="168"/>
      <c r="H227" s="168"/>
    </row>
    <row r="228" spans="1:8" ht="15.75" customHeight="1">
      <c r="A228" s="1"/>
      <c r="B228" s="8"/>
      <c r="C228" s="23" t="s">
        <v>123</v>
      </c>
      <c r="D228" s="31"/>
      <c r="E228" s="198" t="s">
        <v>122</v>
      </c>
      <c r="F228" s="162">
        <f>SUM(F229)</f>
        <v>1217.9</v>
      </c>
      <c r="G228" s="168"/>
      <c r="H228" s="168"/>
    </row>
    <row r="229" spans="1:8" ht="29.25" customHeight="1">
      <c r="A229" s="1"/>
      <c r="B229" s="17"/>
      <c r="C229" s="23" t="s">
        <v>125</v>
      </c>
      <c r="D229" s="8"/>
      <c r="E229" s="201" t="s">
        <v>124</v>
      </c>
      <c r="F229" s="162">
        <f>SUM(F230)</f>
        <v>1217.9</v>
      </c>
      <c r="G229" s="168"/>
      <c r="H229" s="168"/>
    </row>
    <row r="230" spans="1:8" ht="15.75" customHeight="1">
      <c r="A230" s="1"/>
      <c r="B230" s="17"/>
      <c r="C230" s="23" t="s">
        <v>158</v>
      </c>
      <c r="D230" s="8"/>
      <c r="E230" s="201" t="s">
        <v>126</v>
      </c>
      <c r="F230" s="162">
        <f>SUM(F231)</f>
        <v>1217.9</v>
      </c>
      <c r="G230" s="168"/>
      <c r="H230" s="168"/>
    </row>
    <row r="231" spans="1:8" ht="30.75" customHeight="1">
      <c r="A231" s="1"/>
      <c r="B231" s="17"/>
      <c r="C231" s="22"/>
      <c r="D231" s="33" t="s">
        <v>47</v>
      </c>
      <c r="E231" s="200" t="s">
        <v>48</v>
      </c>
      <c r="F231" s="162">
        <v>1217.9</v>
      </c>
      <c r="G231" s="168"/>
      <c r="H231" s="168"/>
    </row>
    <row r="232" spans="1:8" ht="14.25" customHeight="1">
      <c r="A232" s="1"/>
      <c r="B232" s="86">
        <v>1000</v>
      </c>
      <c r="C232" s="25"/>
      <c r="D232" s="25"/>
      <c r="E232" s="196" t="s">
        <v>49</v>
      </c>
      <c r="F232" s="162">
        <f>SUM(F237+F233)</f>
        <v>593.39274</v>
      </c>
      <c r="G232" s="168"/>
      <c r="H232" s="168"/>
    </row>
    <row r="233" spans="1:8" ht="15" customHeight="1">
      <c r="A233" s="1"/>
      <c r="B233" s="72">
        <v>1001</v>
      </c>
      <c r="C233" s="8"/>
      <c r="D233" s="8"/>
      <c r="E233" s="39" t="s">
        <v>50</v>
      </c>
      <c r="F233" s="162">
        <f>SUM(F234)</f>
        <v>517.39274</v>
      </c>
      <c r="G233" s="168"/>
      <c r="H233" s="168"/>
    </row>
    <row r="234" spans="1:8" ht="31.5" customHeight="1">
      <c r="A234" s="1"/>
      <c r="B234" s="8"/>
      <c r="C234" s="50" t="s">
        <v>77</v>
      </c>
      <c r="D234" s="8"/>
      <c r="E234" s="202" t="s">
        <v>131</v>
      </c>
      <c r="F234" s="162">
        <f>SUM(F235)</f>
        <v>517.39274</v>
      </c>
      <c r="G234" s="168"/>
      <c r="H234" s="168"/>
    </row>
    <row r="235" spans="1:8" ht="28.5" customHeight="1">
      <c r="A235" s="1"/>
      <c r="B235" s="8"/>
      <c r="C235" s="8" t="s">
        <v>133</v>
      </c>
      <c r="D235" s="8"/>
      <c r="E235" s="39" t="s">
        <v>51</v>
      </c>
      <c r="F235" s="162">
        <f>SUM(F236)</f>
        <v>517.39274</v>
      </c>
      <c r="G235" s="168"/>
      <c r="H235" s="168"/>
    </row>
    <row r="236" spans="1:8" ht="15" customHeight="1">
      <c r="A236" s="1"/>
      <c r="B236" s="8"/>
      <c r="C236" s="8"/>
      <c r="D236" s="30" t="s">
        <v>182</v>
      </c>
      <c r="E236" s="219" t="s">
        <v>52</v>
      </c>
      <c r="F236" s="162">
        <v>517.39274</v>
      </c>
      <c r="G236" s="177"/>
      <c r="H236" s="168"/>
    </row>
    <row r="237" spans="1:8" ht="15" customHeight="1">
      <c r="A237" s="1"/>
      <c r="B237" s="72">
        <v>1003</v>
      </c>
      <c r="C237" s="8"/>
      <c r="D237" s="8"/>
      <c r="E237" s="39" t="s">
        <v>53</v>
      </c>
      <c r="F237" s="162">
        <f>SUM(F239)</f>
        <v>76</v>
      </c>
      <c r="G237" s="168"/>
      <c r="H237" s="168"/>
    </row>
    <row r="238" spans="1:8" ht="30" customHeight="1">
      <c r="A238" s="1"/>
      <c r="B238" s="8"/>
      <c r="C238" s="50" t="s">
        <v>77</v>
      </c>
      <c r="D238" s="8"/>
      <c r="E238" s="202" t="s">
        <v>131</v>
      </c>
      <c r="F238" s="162">
        <f>SUM(F239)</f>
        <v>76</v>
      </c>
      <c r="G238" s="168"/>
      <c r="H238" s="168"/>
    </row>
    <row r="239" spans="1:8" ht="60" customHeight="1">
      <c r="A239" s="1"/>
      <c r="B239" s="32"/>
      <c r="C239" s="80" t="s">
        <v>151</v>
      </c>
      <c r="D239" s="28"/>
      <c r="E239" s="204" t="s">
        <v>60</v>
      </c>
      <c r="F239" s="162">
        <f>SUM(F240)</f>
        <v>76</v>
      </c>
      <c r="G239" s="168"/>
      <c r="H239" s="168"/>
    </row>
    <row r="240" spans="1:8" ht="30.75" customHeight="1">
      <c r="A240" s="1"/>
      <c r="B240" s="32"/>
      <c r="C240" s="28"/>
      <c r="D240" s="33" t="s">
        <v>47</v>
      </c>
      <c r="E240" s="200" t="s">
        <v>48</v>
      </c>
      <c r="F240" s="162">
        <v>76</v>
      </c>
      <c r="G240" s="168"/>
      <c r="H240" s="168"/>
    </row>
    <row r="241" spans="1:8" ht="18.75" customHeight="1">
      <c r="A241" s="1"/>
      <c r="B241" s="86">
        <v>1100</v>
      </c>
      <c r="C241" s="25"/>
      <c r="D241" s="22"/>
      <c r="E241" s="196" t="s">
        <v>54</v>
      </c>
      <c r="F241" s="162">
        <f>SUM(F242)</f>
        <v>20</v>
      </c>
      <c r="G241" s="168"/>
      <c r="H241" s="168"/>
    </row>
    <row r="242" spans="1:8" ht="15" customHeight="1">
      <c r="A242" s="1"/>
      <c r="B242" s="86">
        <v>1101</v>
      </c>
      <c r="C242" s="24"/>
      <c r="D242" s="34"/>
      <c r="E242" s="210" t="s">
        <v>55</v>
      </c>
      <c r="F242" s="162">
        <f>SUM(F243)</f>
        <v>20</v>
      </c>
      <c r="G242" s="168"/>
      <c r="H242" s="168"/>
    </row>
    <row r="243" spans="1:8" ht="30" customHeight="1">
      <c r="A243" s="1"/>
      <c r="B243" s="38"/>
      <c r="C243" s="50" t="s">
        <v>77</v>
      </c>
      <c r="D243" s="23"/>
      <c r="E243" s="202" t="s">
        <v>131</v>
      </c>
      <c r="F243" s="162">
        <f>SUM(F244)</f>
        <v>20</v>
      </c>
      <c r="G243" s="168"/>
      <c r="H243" s="168"/>
    </row>
    <row r="244" spans="1:8" ht="17.25" customHeight="1">
      <c r="A244" s="1"/>
      <c r="B244" s="38"/>
      <c r="C244" s="50" t="s">
        <v>134</v>
      </c>
      <c r="D244" s="23"/>
      <c r="E244" s="210" t="s">
        <v>140</v>
      </c>
      <c r="F244" s="162">
        <f>SUM(F245)</f>
        <v>20</v>
      </c>
      <c r="G244" s="168"/>
      <c r="H244" s="168"/>
    </row>
    <row r="245" spans="1:8" ht="30" customHeight="1">
      <c r="A245" s="1"/>
      <c r="B245" s="38"/>
      <c r="C245" s="23"/>
      <c r="D245" s="33" t="s">
        <v>47</v>
      </c>
      <c r="E245" s="200" t="s">
        <v>48</v>
      </c>
      <c r="F245" s="162">
        <v>20</v>
      </c>
      <c r="G245" s="168"/>
      <c r="H245" s="168"/>
    </row>
    <row r="246" spans="1:7" ht="16.5" customHeight="1">
      <c r="A246" s="1"/>
      <c r="B246" s="35"/>
      <c r="C246" s="35"/>
      <c r="D246" s="35"/>
      <c r="E246" s="41" t="s">
        <v>56</v>
      </c>
      <c r="F246" s="221">
        <f>SUM(F13+F20+F127+F122)</f>
        <v>13147.499</v>
      </c>
      <c r="G246" s="224" t="s">
        <v>201</v>
      </c>
    </row>
  </sheetData>
  <sheetProtection/>
  <mergeCells count="8">
    <mergeCell ref="E1:F1"/>
    <mergeCell ref="E2:F2"/>
    <mergeCell ref="A9:F9"/>
    <mergeCell ref="E3:F3"/>
    <mergeCell ref="E4:F4"/>
    <mergeCell ref="E5:F5"/>
    <mergeCell ref="E6:F6"/>
    <mergeCell ref="E7:F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Пользователь</cp:lastModifiedBy>
  <cp:lastPrinted>2019-09-26T11:39:39Z</cp:lastPrinted>
  <dcterms:created xsi:type="dcterms:W3CDTF">2005-11-28T11:18:08Z</dcterms:created>
  <dcterms:modified xsi:type="dcterms:W3CDTF">2019-09-26T11:40:00Z</dcterms:modified>
  <cp:category/>
  <cp:version/>
  <cp:contentType/>
  <cp:contentStatus/>
</cp:coreProperties>
</file>