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ДУМА  СГП\ЗАСЕДАНИЯ\Дума IV\2019\5_22.02.2019_внечередное\20_Изменения в бюджет\"/>
    </mc:Choice>
  </mc:AlternateContent>
  <bookViews>
    <workbookView xWindow="240" yWindow="495" windowWidth="23655" windowHeight="9405" activeTab="3"/>
  </bookViews>
  <sheets>
    <sheet name="3" sheetId="3" r:id="rId1"/>
    <sheet name="4" sheetId="4" r:id="rId2"/>
    <sheet name="5" sheetId="1" r:id="rId3"/>
    <sheet name="7" sheetId="6" r:id="rId4"/>
    <sheet name="9" sheetId="7" r:id="rId5"/>
    <sheet name="11" sheetId="8" r:id="rId6"/>
    <sheet name="13" sheetId="9" r:id="rId7"/>
    <sheet name="19" sheetId="10" r:id="rId8"/>
  </sheets>
  <definedNames>
    <definedName name="_xlnm.Print_Titles" localSheetId="2">'5'!$12:$14</definedName>
  </definedNames>
  <calcPr calcId="152511"/>
</workbook>
</file>

<file path=xl/calcChain.xml><?xml version="1.0" encoding="utf-8"?>
<calcChain xmlns="http://schemas.openxmlformats.org/spreadsheetml/2006/main">
  <c r="B15" i="10" l="1"/>
  <c r="B19" i="10" s="1"/>
  <c r="C18" i="7"/>
  <c r="C16" i="7"/>
  <c r="C17" i="7"/>
  <c r="F142" i="6"/>
  <c r="F141" i="6" s="1"/>
  <c r="F133" i="6"/>
  <c r="F132" i="6" s="1"/>
  <c r="F97" i="6"/>
  <c r="F98" i="6"/>
  <c r="D164" i="1"/>
  <c r="C18" i="9" s="1"/>
  <c r="C17" i="9" s="1"/>
  <c r="C16" i="9" s="1"/>
  <c r="C15" i="9" s="1"/>
  <c r="C14" i="9" s="1"/>
  <c r="C13" i="9" s="1"/>
  <c r="D117" i="1"/>
  <c r="D118" i="1"/>
  <c r="D122" i="1"/>
  <c r="D123" i="1"/>
  <c r="D124" i="1"/>
  <c r="C22" i="8"/>
  <c r="F196" i="6"/>
  <c r="F183" i="6"/>
  <c r="F182" i="6" s="1"/>
  <c r="F177" i="6" s="1"/>
  <c r="F167" i="6"/>
  <c r="F166" i="6" s="1"/>
  <c r="F165" i="6" s="1"/>
  <c r="F164" i="6" s="1"/>
  <c r="F163" i="6" s="1"/>
  <c r="F162" i="6" s="1"/>
  <c r="F151" i="6"/>
  <c r="F150" i="6" s="1"/>
  <c r="F149" i="6" s="1"/>
  <c r="F148" i="6" s="1"/>
  <c r="F147" i="6" s="1"/>
  <c r="F145" i="6"/>
  <c r="F144" i="6" s="1"/>
  <c r="F140" i="6" s="1"/>
  <c r="F139" i="6" s="1"/>
  <c r="F138" i="6"/>
  <c r="F119" i="6"/>
  <c r="F114" i="6"/>
  <c r="F110" i="6" s="1"/>
  <c r="F109" i="6" s="1"/>
  <c r="F108" i="6" s="1"/>
  <c r="F100" i="6"/>
  <c r="F99" i="6" s="1"/>
  <c r="F96" i="6"/>
  <c r="F94" i="6" s="1"/>
  <c r="F63" i="6"/>
  <c r="F60" i="6"/>
  <c r="F59" i="6"/>
  <c r="F58" i="6" s="1"/>
  <c r="F57" i="6" s="1"/>
  <c r="F34" i="6"/>
  <c r="F31" i="6"/>
  <c r="F25" i="6" s="1"/>
  <c r="F24" i="6" s="1"/>
  <c r="F23" i="6" s="1"/>
  <c r="F16" i="6" s="1"/>
  <c r="C15" i="7" l="1"/>
  <c r="C14" i="7" s="1"/>
  <c r="C13" i="7" s="1"/>
  <c r="C19" i="7" s="1"/>
  <c r="F93" i="6"/>
  <c r="F92" i="6" s="1"/>
  <c r="F91" i="6" s="1"/>
  <c r="F137" i="6"/>
  <c r="F127" i="6" s="1"/>
  <c r="F123" i="6" s="1"/>
  <c r="F122" i="6" s="1"/>
  <c r="F121" i="6" s="1"/>
  <c r="F90" i="6" l="1"/>
  <c r="F85" i="6" s="1"/>
  <c r="F107" i="6"/>
  <c r="F15" i="6" l="1"/>
  <c r="F215" i="6" s="1"/>
</calcChain>
</file>

<file path=xl/sharedStrings.xml><?xml version="1.0" encoding="utf-8"?>
<sst xmlns="http://schemas.openxmlformats.org/spreadsheetml/2006/main" count="1445" uniqueCount="512">
  <si>
    <t>Наименование</t>
  </si>
  <si>
    <t>ЦСР</t>
  </si>
  <si>
    <t>ВР</t>
  </si>
  <si>
    <t>Рз</t>
  </si>
  <si>
    <t>Сумма</t>
  </si>
  <si>
    <t>Сумма (Ф)</t>
  </si>
  <si>
    <t>Сумма (Р)</t>
  </si>
  <si>
    <t>Сумма (М)</t>
  </si>
  <si>
    <t>Сумма (П)</t>
  </si>
  <si>
    <t>Наименование расходов</t>
  </si>
  <si>
    <t>Всего</t>
  </si>
  <si>
    <t>Всего (Ф)</t>
  </si>
  <si>
    <t>Всего (Р)</t>
  </si>
  <si>
    <t>Всего (М)</t>
  </si>
  <si>
    <t>Всего (П)</t>
  </si>
  <si>
    <t>2020 год</t>
  </si>
  <si>
    <t>2020 год (Ф)</t>
  </si>
  <si>
    <t>2020 год (Р)</t>
  </si>
  <si>
    <t>2020 год (М)</t>
  </si>
  <si>
    <t>2020 год (П)</t>
  </si>
  <si>
    <t>2021 год</t>
  </si>
  <si>
    <t>2021 год (Ф)</t>
  </si>
  <si>
    <t>2021 год (Р)</t>
  </si>
  <si>
    <t>2021 год (М)</t>
  </si>
  <si>
    <t>2021 год (П)</t>
  </si>
  <si>
    <t>1</t>
  </si>
  <si>
    <t>2</t>
  </si>
  <si>
    <t>3</t>
  </si>
  <si>
    <t>4</t>
  </si>
  <si>
    <t>5</t>
  </si>
  <si>
    <t>6</t>
  </si>
  <si>
    <t>7</t>
  </si>
  <si>
    <t>8</t>
  </si>
  <si>
    <t>Муниципальная программа «Культура и молодежная политика Суксунского района»</t>
  </si>
  <si>
    <t>01.0.00.00000</t>
  </si>
  <si>
    <t>Подпрограмма «Развитие сферы культуры»</t>
  </si>
  <si>
    <t>01.1.00.00000</t>
  </si>
  <si>
    <t>Основное мероприятие «Обеспечение деятельности муниципального учреждения культуры «Суксунский историко-краеведческий музей»»</t>
  </si>
  <si>
    <t>01.1.02.00000</t>
  </si>
  <si>
    <t>Обеспечение реализации муниципальной услуги «Организация и проведение экскурсионных и выставочных мероприятий»</t>
  </si>
  <si>
    <t>01.1.02.2К010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</si>
  <si>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</si>
  <si>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</si>
  <si>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«Функционирование, содержание, модернизация материально-технической базы учреждений»</t>
  </si>
  <si>
    <t>01.1.04.00000</t>
  </si>
  <si>
    <t>Ремонтные работы имущественного комплекса учреждений</t>
  </si>
  <si>
    <t>01.1.04.2К020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</si>
  <si>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</si>
  <si>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02.0.00.00000</t>
  </si>
  <si>
    <t>Подпрограмма «Комплексное обустройство объектов общественной инфраструктуры Суксунского муниципального района»</t>
  </si>
  <si>
    <t>02.2.00.00000</t>
  </si>
  <si>
    <t>Основное мероприятие «Улучшение состояния дорог на территории Суксунского муниципального района»</t>
  </si>
  <si>
    <t>02.2.02.00000</t>
  </si>
  <si>
    <t>Капитальный ремонт и ремонт дорог</t>
  </si>
  <si>
    <t>02.2.02.2P210</t>
  </si>
  <si>
    <t>Закупка товаров, работ и услуг для обеспечения государственных (муниципальных) нужд</t>
  </si>
  <si>
    <t>200</t>
  </si>
  <si>
    <t>Межбюджетные трансферты</t>
  </si>
  <si>
    <t>500</t>
  </si>
  <si>
    <t>Содержание дорог</t>
  </si>
  <si>
    <t>02.2.02.2P220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</si>
  <si>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</si>
  <si>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02.2.02.ST040</t>
  </si>
  <si>
    <t>Основное мероприятие «Улучшение коммунальной инфраструктуры»</t>
  </si>
  <si>
    <t>02.2.03.00000</t>
  </si>
  <si>
    <t>Ремонт водопроводных, канализационных, тепловых и электросетей</t>
  </si>
  <si>
    <t>02.2.03.2P230</t>
  </si>
  <si>
    <t>Основное мероприятие «Повышение эксплуатационной надежности гидротехнических сооружений»</t>
  </si>
  <si>
    <t>02.2.04.00000</t>
  </si>
  <si>
    <t>Обеспечение безопасной эксплуатации ГТС</t>
  </si>
  <si>
    <t>02.2.04.2P240</t>
  </si>
  <si>
    <t>Основное мероприятие «Благоустройство территории Суксунского городского поселения»</t>
  </si>
  <si>
    <t>02.2.06.00000</t>
  </si>
  <si>
    <t>Организация ритуальных услуг и содержание мест захоронения</t>
  </si>
  <si>
    <t>02.2.06.2P250</t>
  </si>
  <si>
    <t>Озеленение территории</t>
  </si>
  <si>
    <t>02.2.06.2P260</t>
  </si>
  <si>
    <t>Организация сбора и вывоза твердых бытовых отходов и мусора</t>
  </si>
  <si>
    <t>02.2.06.2P270</t>
  </si>
  <si>
    <t>Прочие расходы по благоустройству</t>
  </si>
  <si>
    <t>02.2.06.2P280</t>
  </si>
  <si>
    <t>Уличное освещение</t>
  </si>
  <si>
    <t>02.2.06.2P290</t>
  </si>
  <si>
    <t>Подпрограмма «Обеспечение реализации муниципальной программы»</t>
  </si>
  <si>
    <t>02.4.00.00000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</si>
  <si>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градостроительства и инфраструктуры»</t>
  </si>
  <si>
    <t>02.4.01.00000</t>
  </si>
  <si>
    <t>Обеспечение реализации основных мероприятий Программы и подпрограмм в соответствии с установленными сроками</t>
  </si>
  <si>
    <t>02.4.01.2P300</t>
  </si>
  <si>
    <t>Муниципальная программа «Управление имуществом и земельными ресурсами Суксунского муниципального района»</t>
  </si>
  <si>
    <t>03.0.00.00000</t>
  </si>
  <si>
    <t>Подпрограмма «Управление имуществом Суксунского городского поселения»</t>
  </si>
  <si>
    <t>03.3.00.00000</t>
  </si>
  <si>
    <t>Основное мероприятие «Эффективный учет муниципального имущества»</t>
  </si>
  <si>
    <t>03.3.01.00000</t>
  </si>
  <si>
    <t>Проведение технической инвентаризации объектов недвижимого имущества</t>
  </si>
  <si>
    <t>03.3.01.2И010</t>
  </si>
  <si>
    <t>Претензионно-исковая работа с должниками</t>
  </si>
  <si>
    <t>03.3.01.2И020</t>
  </si>
  <si>
    <t>Основное мероприятие «Эффективное управление муниципальным имуществом»</t>
  </si>
  <si>
    <t>03.3.02.00000</t>
  </si>
  <si>
    <t>Проведение независимой оценки рыночной стоимости объектов муниципальной собственности</t>
  </si>
  <si>
    <t>03.3.02.2И030</t>
  </si>
  <si>
    <t>Информирование о торгах по объектам муниципальной собственности</t>
  </si>
  <si>
    <t>03.3.02.2И040</t>
  </si>
  <si>
    <t>Снос многоквартирных жилых домов, признанных аварийными и подлежащими сносу</t>
  </si>
  <si>
    <t>03.3.02.2И050</t>
  </si>
  <si>
    <t>Основное мероприятие «Обеспечение надлежащего использования и содержания муниципального имущества»</t>
  </si>
  <si>
    <t>03.3.03.00000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</si>
  <si>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</si>
  <si>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03.3.03.2И060</t>
  </si>
  <si>
    <t>Обеспечение своевременного проведения капитального ремонта жилого муниципального фонда</t>
  </si>
  <si>
    <t>03.3.03.2И070</t>
  </si>
  <si>
    <t>Осуществление взносов на капитальный ремонт жилого муниципального фонда, входящего в муниципальную казну</t>
  </si>
  <si>
    <t>03.3.03.2И080</t>
  </si>
  <si>
    <t>Обеспечение содержания и обслуживания жилого муниципального фонда объектов имущества, входящих в муниципальную казну и свободных от прав третьих лиц</t>
  </si>
  <si>
    <t>03.3.03.2И090</t>
  </si>
  <si>
    <t>Подпрограмма «Управление земельными ресурсами Суксунского городского поселения»</t>
  </si>
  <si>
    <t>03.4.00.00000</t>
  </si>
  <si>
    <t>Основное мероприятие «Эффективное управление земельными ресурсами Суксунского городского поселения»</t>
  </si>
  <si>
    <t>03.4.01.00000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</si>
  <si>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</si>
  <si>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03.4.01.2И100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</si>
  <si>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</si>
  <si>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03.4.01.2И110</t>
  </si>
  <si>
    <t>Информирование населения посредством средств массовой информации о распоряжении земельными участками</t>
  </si>
  <si>
    <t>03.4.01.2И120</t>
  </si>
  <si>
    <t>Основное мероприятие «Эффективное распоряжение земельными ресурсами»</t>
  </si>
  <si>
    <t>03.4.02.00000</t>
  </si>
  <si>
    <t>Проведение работ по формированию и постановке на учет в государственном кадастре недвижимости земельных участков</t>
  </si>
  <si>
    <t>03.4.02.2И130</t>
  </si>
  <si>
    <t>Осуществление претензионно-исковой работы с должниками</t>
  </si>
  <si>
    <t>03.4.02.2И150</t>
  </si>
  <si>
    <t>Совершенствование системы электронного межведомственного взаимодействия при предоставлении земельных участков</t>
  </si>
  <si>
    <t>03.4.02.2И160</t>
  </si>
  <si>
    <t>Подпрограмма «Обеспечение жилищного строительства на территории Суксунского городского поселения земельными участками»</t>
  </si>
  <si>
    <t>03.5.00.00000</t>
  </si>
  <si>
    <t>Основное мероприятие «Обеспечение жилищного строительства земельными участками»</t>
  </si>
  <si>
    <t>03.5.01.00000</t>
  </si>
  <si>
    <t>Формирование и постановка на учет в государственном кадастре недвижимости земельных участков для предоставления многодетным семьям</t>
  </si>
  <si>
    <t>03.5.01.2И170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</si>
  <si>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</si>
  <si>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04.0.00.00000</t>
  </si>
  <si>
    <t>Подпрограмма «Организация и соверщенствование бюджетного процесса»</t>
  </si>
  <si>
    <t>04.1.00.00000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</si>
  <si>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</si>
  <si>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04.1.01.00000</t>
  </si>
  <si>
    <t>Финансовое обеспечение непредвиденных и чрезвычайных ситуаций за счет резервного фонда Администрации Суксунского муниципального района</t>
  </si>
  <si>
    <t>04.1.01.2Ф110</t>
  </si>
  <si>
    <t>Иные бюджетные ассигнования</t>
  </si>
  <si>
    <t>800</t>
  </si>
  <si>
    <t>Муниципальная программа «Обеспечение безопасности жизнедеятельности жителей Суксунского района»</t>
  </si>
  <si>
    <t>05.0.00.00000</t>
  </si>
  <si>
    <t>Подпрограмма «Профилактика правонарушений, наркомании и алкоголизма, в том числе среди несовершеннолетних»</t>
  </si>
  <si>
    <t>05.1.00.00000</t>
  </si>
  <si>
    <t>Основное мероприятие «Повышение роли населения в укреплении законности и правопорядка»</t>
  </si>
  <si>
    <t>05.1.02.00000</t>
  </si>
  <si>
    <t>Выплата материального стимулирования народным дружинникам за участие в мероприятиях по охране общественного порядка</t>
  </si>
  <si>
    <t>05.1.02.SП020</t>
  </si>
  <si>
    <t>Социальное обеспечение и иные выплаты населению</t>
  </si>
  <si>
    <t>300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</si>
  <si>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</si>
  <si>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05.4.00.00000</t>
  </si>
  <si>
    <t>Основное мероприятие «Предупреждение гибели людей в местах массового отдыха населения на водных объектах»</t>
  </si>
  <si>
    <t>05.4.02.00000</t>
  </si>
  <si>
    <t>Создание передвижного спасательного поста в местах массового отдыха населения и обучение населения приемам спасания на воде</t>
  </si>
  <si>
    <t>05.4.02.2Б020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</si>
  <si>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</si>
  <si>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>05.4.03.00000</t>
  </si>
  <si>
    <t>Организация обучения населения способам защиты и действиям в ЧС, мерам пожарной безопасности (создание, оснащение и поддержание в рабочем состоянии учебно-консультационного пункта)</t>
  </si>
  <si>
    <t>05.4.03.2Б030</t>
  </si>
  <si>
    <t>Основное мероприятие «Повышение защищенности населения и территории Суксунского муниципального района от чрезвычайных ситуаций, пожаров»</t>
  </si>
  <si>
    <t>05.4.04.00000</t>
  </si>
  <si>
    <t>Обеспечение первичных мер по пожарной безопасности в границах Суксунского городского поселения</t>
  </si>
  <si>
    <t>05.4.04.2Б040</t>
  </si>
  <si>
    <t>Муниципальная программа «Формирование комфортной городской среды Суксунского городского поселения Суксунского муниципального района Пермского края»</t>
  </si>
  <si>
    <t>06.0.00.00000</t>
  </si>
  <si>
    <t>Подпрограмма «Формирование комфортной городской среды Суксунского городского поселения»</t>
  </si>
  <si>
    <t>06.1.00.00000</t>
  </si>
  <si>
    <t>Основное мероприятие «Благоустройство дворовых и общественных территорий»</t>
  </si>
  <si>
    <t>06.1.01.00000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</si>
  <si>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</si>
  <si>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06.1.01.SЖ090</t>
  </si>
  <si>
    <t>Основное мероприятие «Федеральный проект «Формирование комфорной городской среды»</t>
  </si>
  <si>
    <t>06.1.F2.00000</t>
  </si>
  <si>
    <t>Реализация программ формирования современной городской среды</t>
  </si>
  <si>
    <t>06.1.F2.55550</t>
  </si>
  <si>
    <t>Муниципальная программа «Обеспечение взаимодействия общества и власти»</t>
  </si>
  <si>
    <t>07.0.00.00000</t>
  </si>
  <si>
    <t>Подпрограмма «Поддержка и развитие местных инициатив»</t>
  </si>
  <si>
    <t>07.1.00.00000</t>
  </si>
  <si>
    <t>Основное мероприятие «Поддержка местных инициатив граждан по решению вопросов местного значения»</t>
  </si>
  <si>
    <t>07.1.01.00000</t>
  </si>
  <si>
    <t>Софинансирование мероприятий по реализации социально значимых проектов ТОС, проектов инициативного бюджетирования</t>
  </si>
  <si>
    <t>07.1.01.SP080</t>
  </si>
  <si>
    <t>Обеспечение деятельности органов местного самоуправления</t>
  </si>
  <si>
    <t>91.0.00.00000</t>
  </si>
  <si>
    <t>Депутаты Думы Суксунского городского поселения</t>
  </si>
  <si>
    <t>91.0.00.00010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</si>
  <si>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</si>
  <si>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</si>
  <si>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</si>
  <si>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91.0.00.00020</t>
  </si>
  <si>
    <t>Участие в Совете муниципальных образований Пермского края</t>
  </si>
  <si>
    <t>91.0.00.00030</t>
  </si>
  <si>
    <t>Осуществление полномочий по контролю за исполнением бюджетов поселений</t>
  </si>
  <si>
    <t>91.0.00.00040</t>
  </si>
  <si>
    <t>Осуществление полномочий в части ведения бухгалтерского (бюджетного) учета и формирования бюджетной отчетности</t>
  </si>
  <si>
    <t>91.0.00.00050</t>
  </si>
  <si>
    <t>Составление протоколов об административных правонарушениях</t>
  </si>
  <si>
    <t>91.0.00.2П040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</si>
  <si>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</si>
  <si>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91.0.00.2У100</t>
  </si>
  <si>
    <t>Осуществление первичного воинского учета на территориях, где отсутствуют военные комиссариаты</t>
  </si>
  <si>
    <t>91.0.00.51180</t>
  </si>
  <si>
    <t>Мероприятия, осуществляемые в рамках непрограммных направлений расходов</t>
  </si>
  <si>
    <t>92.0.00.00000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</si>
  <si>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жилищно-коммунальных услуг</t>
  </si>
  <si>
    <t>92.0.00.2С180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</si>
  <si>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</si>
  <si>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92.0.00.2У090</t>
  </si>
  <si>
    <t>Информирование населения</t>
  </si>
  <si>
    <t>92.0.00.2Я010</t>
  </si>
  <si>
    <t>Создание условий для организации досуга и обеспечения жителей поселения услугами организаций культуры</t>
  </si>
  <si>
    <t>92.0.00.2Я020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</si>
  <si>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</si>
  <si>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92.0.00.2Я030</t>
  </si>
  <si>
    <t>Обеспечение жильем молодых семей</t>
  </si>
  <si>
    <t>92.0.00.2Я040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</si>
  <si>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</si>
  <si>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</si>
  <si>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 xml:space="preserve">к Решению Думы Суксунского </t>
  </si>
  <si>
    <t xml:space="preserve">«Приложение №3 </t>
  </si>
  <si>
    <t>к Решению Думы</t>
  </si>
  <si>
    <t xml:space="preserve"> Суксунского городского поселения </t>
  </si>
  <si>
    <t xml:space="preserve">Распределение доходов бюджета поселения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</si>
  <si>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</si>
  <si>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</si>
  <si>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</si>
  <si>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</si>
  <si>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</si>
  <si>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</si>
  <si>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</si>
  <si>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</si>
  <si>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</si>
  <si>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</si>
  <si>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</si>
  <si>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</si>
  <si>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</si>
  <si>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</si>
  <si>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</si>
  <si>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</si>
  <si>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</si>
  <si>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</si>
  <si>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</si>
  <si>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</si>
  <si>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</si>
  <si>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</si>
  <si>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</si>
  <si>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</si>
  <si>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</si>
  <si>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</si>
  <si>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</si>
  <si>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</si>
  <si>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</si>
  <si>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</si>
  <si>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</si>
  <si>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</si>
  <si>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</si>
  <si>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</si>
  <si>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</si>
  <si>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</si>
  <si>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</si>
  <si>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</si>
  <si>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</si>
  <si>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</si>
  <si>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</si>
  <si>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</si>
  <si>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</si>
  <si>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</si>
  <si>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</si>
  <si>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</si>
  <si>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</si>
  <si>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000 1 06 01 030 13 1000 110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</si>
  <si>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</si>
  <si>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</si>
  <si>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</si>
  <si>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</si>
  <si>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</si>
  <si>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</si>
  <si>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</si>
  <si>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</si>
  <si>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</si>
  <si>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</si>
  <si>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</si>
  <si>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</si>
  <si>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</si>
  <si>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</si>
  <si>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</si>
  <si>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</si>
  <si>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</si>
  <si>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000 1 06 06 033 13 1000 110 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</si>
  <si>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</si>
  <si>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000 1 06 06 040 00 0000 110 </t>
  </si>
  <si>
    <t>Земельный налог с физических лиц</t>
  </si>
  <si>
    <t xml:space="preserve">000 1 06 06 043 13 0000 110 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</si>
  <si>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</si>
  <si>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000 1 06 06 043 13 1000 110 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</si>
  <si>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</si>
  <si>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</si>
  <si>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</si>
  <si>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</si>
  <si>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</si>
  <si>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</si>
  <si>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</si>
  <si>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</si>
  <si>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</si>
  <si>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</si>
  <si>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</si>
  <si>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</si>
  <si>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</si>
  <si>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</si>
  <si>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</si>
  <si>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000 1 14 00 000 00 0000 000 </t>
  </si>
  <si>
    <t>ДОХОДЫ ОТ ПРОДАЖИ МАТЕРИАЛЬНЫХ И НЕМАТЕРИАЛЬНЫХ АКТИВОВ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</si>
  <si>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</si>
  <si>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</si>
  <si>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</si>
  <si>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</si>
  <si>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</si>
  <si>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</si>
  <si>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</si>
  <si>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</si>
  <si>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</si>
  <si>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</si>
  <si>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</si>
  <si>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</si>
  <si>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</si>
  <si>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</si>
  <si>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</si>
  <si>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</si>
  <si>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</si>
  <si>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</si>
  <si>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</si>
  <si>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</si>
  <si>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000 2 02 15 001 13 0000 150 </t>
  </si>
  <si>
    <t>Дотации бюджетам городских поселений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</si>
  <si>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</si>
  <si>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</si>
  <si>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</si>
  <si>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</si>
  <si>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000 2 02 29 999 13 0000 150 </t>
  </si>
  <si>
    <t>Прочие субсидии бюджетам городских поселений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</si>
  <si>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</si>
  <si>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</si>
  <si>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</si>
  <si>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</si>
  <si>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000 2 02 30 024 13 0000 150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</si>
  <si>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</si>
  <si>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</si>
  <si>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</si>
  <si>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000 2 02 35 118 13 0000 150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</si>
  <si>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</si>
  <si>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«Приложение №4 </t>
  </si>
  <si>
    <t xml:space="preserve">Распределение доходов бюджета поселения по кодам поступлений в бюджет (группам, подгруппам, статьям, подстатьям  классификации доходов бюджета) на 2020  - 2021 годы, тыс.рублей  </t>
  </si>
  <si>
    <t>2020 г.</t>
  </si>
  <si>
    <t>2021 г.</t>
  </si>
  <si>
    <t xml:space="preserve">«Приложение №5 </t>
  </si>
  <si>
    <t xml:space="preserve">к Решению Думы </t>
  </si>
  <si>
    <t xml:space="preserve">Суксунского городского поселения </t>
  </si>
  <si>
    <t>от 18.12.2018 №17»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</si>
  <si>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 рублей</t>
  </si>
  <si>
    <t>02.2.02.2Р210</t>
  </si>
  <si>
    <t>02.2.02.2Р220</t>
  </si>
  <si>
    <t>02.2.02.SТ040</t>
  </si>
  <si>
    <t>02.2.03.2Р230</t>
  </si>
  <si>
    <t>02.2.04.2Р240</t>
  </si>
  <si>
    <t>02.2.06.2Р250</t>
  </si>
  <si>
    <t>02.2.06.2Р260</t>
  </si>
  <si>
    <t>02.2.06.2Р270</t>
  </si>
  <si>
    <t>02.2.06.2Р280</t>
  </si>
  <si>
    <t>02.2.06.2Р290</t>
  </si>
  <si>
    <t>02.4.01.2Р300</t>
  </si>
  <si>
    <t>Основное мероприятие «Федеральный проект «Формирование комфортной городской среды»</t>
  </si>
  <si>
    <t>07.1.01.SР080</t>
  </si>
  <si>
    <t>«Приложение №7</t>
  </si>
  <si>
    <t xml:space="preserve">Ведомственная структура расходов бюджета Суксунского городского поселения на 2019 год, тыс.рублей  </t>
  </si>
  <si>
    <t>Вед</t>
  </si>
  <si>
    <t>РЗ,ПР</t>
  </si>
  <si>
    <t>Мин</t>
  </si>
  <si>
    <t>763</t>
  </si>
  <si>
    <t>Администрация Суксунского муниципального района</t>
  </si>
  <si>
    <t>01.00</t>
  </si>
  <si>
    <t>ОБЩЕГОСУДАРСТВЕННЫЕ ВОПРОСЫ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</si>
  <si>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</si>
  <si>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</si>
  <si>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</si>
  <si>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</si>
  <si>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</si>
  <si>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</si>
  <si>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</si>
  <si>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</si>
  <si>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</si>
  <si>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</si>
  <si>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03.09</t>
  </si>
  <si>
    <t>Защита населения и территории от чрезвычайных ситуаций природного и техногенного характера, гражданская оборона</t>
  </si>
  <si>
    <t>03.10</t>
  </si>
  <si>
    <t>Обеспечение пожарной безопасности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</si>
  <si>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</si>
  <si>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</si>
  <si>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</si>
  <si>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</si>
  <si>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</si>
  <si>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</si>
  <si>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</si>
  <si>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</si>
  <si>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</si>
  <si>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</si>
  <si>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</si>
  <si>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</si>
  <si>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</si>
  <si>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</si>
  <si>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</si>
  <si>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</si>
  <si>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</si>
  <si>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</si>
  <si>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08.00</t>
  </si>
  <si>
    <t>КУЛЬТУРА, КИНЕМАТОГРАФИЯ</t>
  </si>
  <si>
    <t>08.01</t>
  </si>
  <si>
    <t>Культура</t>
  </si>
  <si>
    <t>10.00</t>
  </si>
  <si>
    <t>СОЦИАЛЬНАЯ ПОЛИТИКА</t>
  </si>
  <si>
    <t>10.01</t>
  </si>
  <si>
    <t>Пенсионное обеспечение</t>
  </si>
  <si>
    <t>10.03</t>
  </si>
  <si>
    <t>Социальное обеспечение населения</t>
  </si>
  <si>
    <t>780</t>
  </si>
  <si>
    <t>Финансовое управление Администрации Суксунского муниципального района</t>
  </si>
  <si>
    <t>01.11</t>
  </si>
  <si>
    <t>Резервные фонды</t>
  </si>
  <si>
    <t>793</t>
  </si>
  <si>
    <t>Дума Суксунского городского поселения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</si>
  <si>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</si>
  <si>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</si>
  <si>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r>
      <t xml:space="preserve">                                 «</t>
    </r>
    <r>
      <rPr>
        <sz val="12"/>
        <color indexed="8"/>
        <rFont val="Times New Roman"/>
        <family val="1"/>
        <charset val="204"/>
      </rPr>
      <t>Приложение №9</t>
    </r>
  </si>
  <si>
    <t xml:space="preserve">                                    к Решению Думы  </t>
  </si>
  <si>
    <t xml:space="preserve">                                     Суксунского городского поселения</t>
  </si>
  <si>
    <t xml:space="preserve">Распределение средств муниципального дорожного фонда Суксунского городского поселения на 2019 год, тыс.рублей  </t>
  </si>
  <si>
    <t>№ п/п</t>
  </si>
  <si>
    <t>Наименование муниципальной программы, направления расходов</t>
  </si>
  <si>
    <r>
      <t xml:space="preserve">Муниципальная 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комфортной среды проживания и устойчивое развитие сельских территорий в Суксунском муниципальном районе</t>
    </r>
    <r>
      <rPr>
        <sz val="12"/>
        <rFont val="Calibri"/>
        <family val="2"/>
        <charset val="204"/>
      </rPr>
      <t>»</t>
    </r>
  </si>
  <si>
    <r>
      <t xml:space="preserve">Подпрограмма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Комплексное обустройство объектов общественной инфраструктуры Суксунского муниципального района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</si>
  <si>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Улучшение состояния дорог на территории Суксунского муниципального района</t>
    </r>
    <r>
      <rPr>
        <sz val="12"/>
        <rFont val="Calibri"/>
        <family val="2"/>
        <charset val="204"/>
      </rPr>
      <t>»</t>
    </r>
  </si>
  <si>
    <t>«Приложение №11</t>
  </si>
  <si>
    <t>Суксунского городского поселения</t>
  </si>
  <si>
    <t xml:space="preserve">Объем субвенций на выполнение отдельных государственных полномочий органов государственной власти Пермского края, а также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бюджета, из бюджета Суксунского муниципального района в виде дотаций, субсидий, иных межбюджетных трансфертов на 2019 год, тыс.рублей  </t>
  </si>
  <si>
    <t>Наименование финансовой помощи</t>
  </si>
  <si>
    <t xml:space="preserve">Сумма </t>
  </si>
  <si>
    <t xml:space="preserve">Субвенции на составление протоколов об административных правонарушениях 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</si>
  <si>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</si>
  <si>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</si>
  <si>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Субвенция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</si>
  <si>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Субвенция на осуществление полномочий по первичному воинскому учету на территориях, где отсутствуют военные комиссариаты</t>
  </si>
  <si>
    <t>Субсидия на выплату материального стимулирования народным дружинникам за участие в охране общественного порядка</t>
  </si>
  <si>
    <t>Субсидия на софинансирование проектов инициативного бюджетирования</t>
  </si>
  <si>
    <r>
      <t xml:space="preserve">                                 «</t>
    </r>
    <r>
      <rPr>
        <sz val="12"/>
        <color indexed="8"/>
        <rFont val="Times New Roman"/>
        <family val="1"/>
        <charset val="204"/>
      </rPr>
      <t>Приложение №13</t>
    </r>
  </si>
  <si>
    <t xml:space="preserve">                                    к Решению Думы </t>
  </si>
  <si>
    <t xml:space="preserve">                                      Суксунского городского поселения</t>
  </si>
  <si>
    <t xml:space="preserve">Источники финансирования дефицита бюджета поселения на 2019 год, тыс.рублей  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</si>
  <si>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</si>
  <si>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</si>
  <si>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</si>
  <si>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</si>
  <si>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</si>
  <si>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</si>
  <si>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</si>
  <si>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</si>
  <si>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</si>
  <si>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</si>
  <si>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</si>
  <si>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</si>
  <si>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01 05 02 01 13 0000 610</t>
  </si>
  <si>
    <t>Уменьшение прочих остатков денежных средств бюджетов городских поселений</t>
  </si>
  <si>
    <t xml:space="preserve">01 05 00 00 00 0000 500 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</si>
  <si>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</si>
  <si>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</si>
  <si>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</si>
  <si>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</si>
  <si>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Увеличение прочих  остатков денежных  средств бюджетов</t>
  </si>
  <si>
    <t>01 05 02 01 13 0000 510</t>
  </si>
  <si>
    <t>Увеличение прочих остатков денежных средств бюджетов городских поселений</t>
  </si>
  <si>
    <r>
      <t xml:space="preserve">     «</t>
    </r>
    <r>
      <rPr>
        <sz val="12"/>
        <color indexed="8"/>
        <rFont val="Times New Roman"/>
        <family val="1"/>
        <charset val="204"/>
      </rPr>
      <t>Приложение №19</t>
    </r>
  </si>
  <si>
    <t xml:space="preserve">  к Решению Думы </t>
  </si>
  <si>
    <t xml:space="preserve">  Суксунского городского поселения</t>
  </si>
  <si>
    <t xml:space="preserve">Объем межбюджетных трансфертов, предоставляемых из бюджета поселения бюджету Суксунского муниципального района на выполнение части передаваемых полномочий по вопросам местного значения поселений на 2019 год, тыс.рублей  </t>
  </si>
  <si>
    <t>Перечень передаваемых межбюджетных трансфертов по направлениям</t>
  </si>
  <si>
    <t>Осуществление полномочий в сфере дорожной деятельности в отношении автомобильных дорог местного значения в границах населенных пунктов поселения</t>
  </si>
  <si>
    <t xml:space="preserve">от 18.12.2018 №17  </t>
  </si>
  <si>
    <t>»</t>
  </si>
  <si>
    <t xml:space="preserve">                                                                                                  от 18.12.2018 №17</t>
  </si>
  <si>
    <r>
      <t xml:space="preserve">                                    от 18.12.2018 №17</t>
    </r>
    <r>
      <rPr>
        <sz val="12"/>
        <color indexed="8"/>
        <rFont val="Times New Roman"/>
        <family val="1"/>
        <charset val="204"/>
      </rPr>
      <t xml:space="preserve"> </t>
    </r>
  </si>
  <si>
    <t>от 18.12.2018 №17</t>
  </si>
  <si>
    <r>
      <t xml:space="preserve">                                    от 18.12.2018 №17              </t>
    </r>
    <r>
      <rPr>
        <sz val="12"/>
        <color indexed="8"/>
        <rFont val="Times New Roman"/>
        <family val="1"/>
        <charset val="204"/>
      </rPr>
      <t xml:space="preserve">     </t>
    </r>
  </si>
  <si>
    <t>городского поселения от 22.02.2019 №20</t>
  </si>
  <si>
    <t>Приложение №5</t>
  </si>
  <si>
    <t>Приложение №1</t>
  </si>
  <si>
    <t>Приложение №2</t>
  </si>
  <si>
    <t>Приложение №3</t>
  </si>
  <si>
    <t>Приложение №4</t>
  </si>
  <si>
    <t>Приложение №6</t>
  </si>
  <si>
    <t>Приложение №7</t>
  </si>
  <si>
    <t>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</si>
</sst>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0.0"/>
    <numFmt numFmtId="166" formatCode="#,##0.0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b/>
      <sz val="14"/>
      <color indexed="8"/>
      <name val="Times New Roman CYR"/>
    </font>
    <font>
      <sz val="14"/>
      <color indexed="8"/>
      <name val="Times New Roman CYR"/>
    </font>
    <font>
      <b/>
      <sz val="14"/>
      <color indexed="8"/>
      <name val="Times New Roman CYR"/>
      <charset val="204"/>
    </font>
    <font>
      <b/>
      <sz val="12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indexed="6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9" fillId="2" borderId="1"/>
    <xf numFmtId="0" fontId="17" fillId="2" borderId="1"/>
    <xf numFmtId="0" fontId="9" fillId="2" borderId="1"/>
    <xf numFmtId="0" fontId="17" fillId="2" borderId="1"/>
    <xf numFmtId="0" fontId="1" fillId="2" borderId="1"/>
    <xf numFmtId="0" fontId="18" fillId="2" borderId="1"/>
    <xf numFmtId="0" fontId="19" fillId="3" borderId="1"/>
    <xf numFmtId="0" fontId="18" fillId="2" borderId="1"/>
  </cellStyleXfs>
  <cellXfs count="146">
    <xf numFmtId="0" fontId="0" fillId="0" borderId="0" xfId="0"/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4" fillId="2" borderId="1" xfId="1" applyFont="1"/>
    <xf numFmtId="0" fontId="4" fillId="2" borderId="1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right" vertical="center"/>
    </xf>
    <xf numFmtId="49" fontId="11" fillId="2" borderId="3" xfId="1" applyNumberFormat="1" applyFont="1" applyFill="1" applyBorder="1" applyAlignment="1">
      <alignment horizontal="center" vertical="center"/>
    </xf>
    <xf numFmtId="49" fontId="12" fillId="2" borderId="3" xfId="1" applyNumberFormat="1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horizontal="justify" vertical="center" wrapText="1"/>
    </xf>
    <xf numFmtId="4" fontId="13" fillId="2" borderId="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justify" vertical="center" wrapText="1"/>
    </xf>
    <xf numFmtId="4" fontId="10" fillId="2" borderId="3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justify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0" fontId="4" fillId="2" borderId="1" xfId="1" applyFont="1" applyAlignment="1"/>
    <xf numFmtId="0" fontId="4" fillId="2" borderId="1" xfId="1" applyFont="1" applyAlignment="1">
      <alignment horizontal="right"/>
    </xf>
    <xf numFmtId="0" fontId="0" fillId="2" borderId="1" xfId="3" applyFont="1"/>
    <xf numFmtId="0" fontId="0" fillId="2" borderId="1" xfId="3" applyFont="1" applyAlignment="1">
      <alignment horizontal="center" vertical="center"/>
    </xf>
    <xf numFmtId="0" fontId="3" fillId="2" borderId="1" xfId="3" applyNumberFormat="1" applyFont="1" applyFill="1" applyBorder="1" applyAlignment="1">
      <alignment vertical="center"/>
    </xf>
    <xf numFmtId="49" fontId="3" fillId="2" borderId="1" xfId="3" applyNumberFormat="1" applyFont="1" applyFill="1" applyBorder="1" applyAlignment="1">
      <alignment horizontal="right" vertical="center"/>
    </xf>
    <xf numFmtId="49" fontId="4" fillId="2" borderId="1" xfId="3" applyNumberFormat="1" applyFont="1" applyFill="1" applyBorder="1" applyAlignment="1">
      <alignment horizontal="right" vertical="center"/>
    </xf>
    <xf numFmtId="49" fontId="3" fillId="2" borderId="1" xfId="3" applyNumberFormat="1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righ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5" fillId="2" borderId="3" xfId="3" applyNumberFormat="1" applyFont="1" applyFill="1" applyBorder="1" applyAlignment="1">
      <alignment horizontal="center" vertical="center"/>
    </xf>
    <xf numFmtId="49" fontId="10" fillId="2" borderId="3" xfId="3" applyNumberFormat="1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justify" vertical="center" wrapText="1"/>
    </xf>
    <xf numFmtId="4" fontId="10" fillId="2" borderId="3" xfId="3" applyNumberFormat="1" applyFont="1" applyFill="1" applyBorder="1" applyAlignment="1">
      <alignment horizontal="center" vertical="center"/>
    </xf>
    <xf numFmtId="0" fontId="0" fillId="2" borderId="1" xfId="3" applyFont="1" applyFill="1"/>
    <xf numFmtId="49" fontId="7" fillId="2" borderId="3" xfId="3" applyNumberFormat="1" applyFont="1" applyFill="1" applyBorder="1" applyAlignment="1">
      <alignment horizontal="center" vertical="center" wrapText="1"/>
    </xf>
    <xf numFmtId="49" fontId="7" fillId="2" borderId="3" xfId="3" applyNumberFormat="1" applyFont="1" applyFill="1" applyBorder="1" applyAlignment="1">
      <alignment horizontal="justify" vertical="center" wrapText="1"/>
    </xf>
    <xf numFmtId="4" fontId="7" fillId="2" borderId="3" xfId="3" applyNumberFormat="1" applyFont="1" applyFill="1" applyBorder="1" applyAlignment="1">
      <alignment horizontal="center" vertical="center"/>
    </xf>
    <xf numFmtId="4" fontId="0" fillId="2" borderId="1" xfId="3" applyNumberFormat="1" applyFont="1"/>
    <xf numFmtId="164" fontId="7" fillId="2" borderId="3" xfId="3" applyNumberFormat="1" applyFont="1" applyFill="1" applyBorder="1" applyAlignment="1">
      <alignment horizontal="justify" vertical="center" wrapText="1"/>
    </xf>
    <xf numFmtId="49" fontId="16" fillId="2" borderId="3" xfId="3" applyNumberFormat="1" applyFont="1" applyFill="1" applyBorder="1" applyAlignment="1">
      <alignment horizontal="center" vertical="center" wrapText="1"/>
    </xf>
    <xf numFmtId="49" fontId="16" fillId="2" borderId="3" xfId="3" applyNumberFormat="1" applyFont="1" applyFill="1" applyBorder="1" applyAlignment="1">
      <alignment horizontal="justify" vertical="center" wrapText="1"/>
    </xf>
    <xf numFmtId="4" fontId="16" fillId="2" borderId="3" xfId="3" applyNumberFormat="1" applyFont="1" applyFill="1" applyBorder="1" applyAlignment="1">
      <alignment horizontal="center" vertical="center"/>
    </xf>
    <xf numFmtId="4" fontId="7" fillId="2" borderId="3" xfId="3" applyNumberFormat="1" applyFont="1" applyFill="1" applyBorder="1" applyAlignment="1">
      <alignment horizontal="center" vertical="center" wrapText="1"/>
    </xf>
    <xf numFmtId="0" fontId="7" fillId="2" borderId="3" xfId="3" applyNumberFormat="1" applyFont="1" applyFill="1" applyBorder="1" applyAlignment="1">
      <alignment horizontal="center" vertical="center" wrapText="1"/>
    </xf>
    <xf numFmtId="0" fontId="7" fillId="2" borderId="3" xfId="3" applyNumberFormat="1" applyFont="1" applyFill="1" applyBorder="1" applyAlignment="1">
      <alignment horizontal="justify" vertical="center" wrapText="1"/>
    </xf>
    <xf numFmtId="0" fontId="20" fillId="2" borderId="3" xfId="3" applyFont="1" applyBorder="1"/>
    <xf numFmtId="164" fontId="10" fillId="2" borderId="3" xfId="3" applyNumberFormat="1" applyFont="1" applyFill="1" applyBorder="1" applyAlignment="1">
      <alignment horizontal="justify" vertical="center" wrapText="1"/>
    </xf>
    <xf numFmtId="0" fontId="1" fillId="2" borderId="1" xfId="5"/>
    <xf numFmtId="0" fontId="1" fillId="2" borderId="1" xfId="5" applyAlignment="1">
      <alignment wrapText="1"/>
    </xf>
    <xf numFmtId="0" fontId="21" fillId="2" borderId="1" xfId="5" applyFont="1" applyAlignment="1">
      <alignment horizontal="right" vertical="center"/>
    </xf>
    <xf numFmtId="0" fontId="22" fillId="2" borderId="1" xfId="5" applyFont="1" applyAlignment="1">
      <alignment vertical="center" wrapText="1"/>
    </xf>
    <xf numFmtId="49" fontId="4" fillId="2" borderId="1" xfId="3" applyNumberFormat="1" applyFont="1" applyFill="1" applyBorder="1" applyAlignment="1">
      <alignment horizontal="right" vertical="center" wrapText="1"/>
    </xf>
    <xf numFmtId="0" fontId="23" fillId="2" borderId="3" xfId="6" applyFont="1" applyBorder="1" applyAlignment="1">
      <alignment horizontal="center" vertical="center" wrapText="1"/>
    </xf>
    <xf numFmtId="49" fontId="16" fillId="2" borderId="3" xfId="6" applyNumberFormat="1" applyFont="1" applyFill="1" applyBorder="1" applyAlignment="1">
      <alignment horizontal="center" vertical="center" wrapText="1"/>
    </xf>
    <xf numFmtId="49" fontId="16" fillId="2" borderId="3" xfId="6" applyNumberFormat="1" applyFont="1" applyFill="1" applyBorder="1" applyAlignment="1">
      <alignment horizontal="justify" vertical="justify" wrapText="1" readingOrder="1"/>
    </xf>
    <xf numFmtId="4" fontId="16" fillId="2" borderId="3" xfId="6" applyNumberFormat="1" applyFont="1" applyFill="1" applyBorder="1" applyAlignment="1">
      <alignment horizontal="center" vertical="center" wrapText="1"/>
    </xf>
    <xf numFmtId="49" fontId="16" fillId="2" borderId="3" xfId="6" applyNumberFormat="1" applyFont="1" applyFill="1" applyBorder="1" applyAlignment="1">
      <alignment horizontal="justify" vertical="top" wrapText="1"/>
    </xf>
    <xf numFmtId="49" fontId="7" fillId="2" borderId="3" xfId="3" applyNumberFormat="1" applyFont="1" applyFill="1" applyBorder="1" applyAlignment="1">
      <alignment horizontal="justify" vertical="top" wrapText="1"/>
    </xf>
    <xf numFmtId="0" fontId="2" fillId="2" borderId="3" xfId="5" applyFont="1" applyFill="1" applyBorder="1" applyAlignment="1">
      <alignment vertical="center" wrapText="1"/>
    </xf>
    <xf numFmtId="164" fontId="14" fillId="2" borderId="3" xfId="3" applyNumberFormat="1" applyFont="1" applyFill="1" applyBorder="1" applyAlignment="1">
      <alignment horizontal="right" vertical="center" wrapText="1"/>
    </xf>
    <xf numFmtId="4" fontId="14" fillId="2" borderId="3" xfId="6" applyNumberFormat="1" applyFont="1" applyFill="1" applyBorder="1" applyAlignment="1">
      <alignment horizontal="center" vertical="center" wrapText="1"/>
    </xf>
    <xf numFmtId="0" fontId="1" fillId="2" borderId="1" xfId="5" applyFont="1"/>
    <xf numFmtId="0" fontId="21" fillId="2" borderId="1" xfId="5" applyFont="1" applyAlignment="1">
      <alignment horizontal="right"/>
    </xf>
    <xf numFmtId="0" fontId="26" fillId="2" borderId="1" xfId="5" applyFont="1" applyAlignment="1">
      <alignment horizontal="center"/>
    </xf>
    <xf numFmtId="0" fontId="25" fillId="2" borderId="1" xfId="5" applyFont="1"/>
    <xf numFmtId="0" fontId="28" fillId="2" borderId="1" xfId="5" applyFont="1" applyAlignment="1">
      <alignment horizontal="center" wrapText="1"/>
    </xf>
    <xf numFmtId="0" fontId="21" fillId="2" borderId="3" xfId="5" applyFont="1" applyBorder="1" applyAlignment="1">
      <alignment horizontal="center" vertical="top" wrapText="1"/>
    </xf>
    <xf numFmtId="49" fontId="21" fillId="2" borderId="3" xfId="5" applyNumberFormat="1" applyFont="1" applyBorder="1" applyAlignment="1">
      <alignment horizontal="center" vertical="top" wrapText="1"/>
    </xf>
    <xf numFmtId="49" fontId="21" fillId="2" borderId="4" xfId="5" applyNumberFormat="1" applyFont="1" applyBorder="1" applyAlignment="1">
      <alignment horizontal="center" vertical="top" wrapText="1"/>
    </xf>
    <xf numFmtId="0" fontId="21" fillId="2" borderId="4" xfId="5" applyFont="1" applyBorder="1" applyAlignment="1">
      <alignment horizontal="justify" vertical="top" wrapText="1"/>
    </xf>
    <xf numFmtId="4" fontId="21" fillId="2" borderId="3" xfId="5" applyNumberFormat="1" applyFont="1" applyBorder="1" applyAlignment="1">
      <alignment horizontal="center" vertical="center" wrapText="1"/>
    </xf>
    <xf numFmtId="0" fontId="21" fillId="2" borderId="3" xfId="5" applyFont="1" applyBorder="1" applyAlignment="1">
      <alignment horizontal="justify" vertical="top" wrapText="1"/>
    </xf>
    <xf numFmtId="4" fontId="21" fillId="2" borderId="5" xfId="5" applyNumberFormat="1" applyFont="1" applyBorder="1" applyAlignment="1">
      <alignment horizontal="center" vertical="center" wrapText="1"/>
    </xf>
    <xf numFmtId="165" fontId="21" fillId="2" borderId="4" xfId="5" applyNumberFormat="1" applyFont="1" applyBorder="1" applyAlignment="1">
      <alignment horizontal="center" vertical="center" wrapText="1"/>
    </xf>
    <xf numFmtId="0" fontId="21" fillId="2" borderId="3" xfId="5" applyFont="1" applyBorder="1" applyAlignment="1">
      <alignment horizontal="justify" wrapText="1"/>
    </xf>
    <xf numFmtId="0" fontId="14" fillId="2" borderId="3" xfId="6" applyNumberFormat="1" applyFont="1" applyFill="1" applyBorder="1" applyAlignment="1">
      <alignment horizontal="right" vertical="center" wrapText="1"/>
    </xf>
    <xf numFmtId="4" fontId="27" fillId="2" borderId="3" xfId="5" applyNumberFormat="1" applyFont="1" applyBorder="1" applyAlignment="1">
      <alignment horizontal="center" vertical="top" wrapText="1"/>
    </xf>
    <xf numFmtId="0" fontId="29" fillId="2" borderId="1" xfId="5" applyFont="1" applyAlignment="1">
      <alignment horizontal="justify"/>
    </xf>
    <xf numFmtId="0" fontId="30" fillId="2" borderId="1" xfId="8" applyFont="1" applyAlignment="1">
      <alignment horizontal="right"/>
    </xf>
    <xf numFmtId="0" fontId="31" fillId="2" borderId="1" xfId="8" applyFont="1" applyAlignment="1">
      <alignment horizontal="right"/>
    </xf>
    <xf numFmtId="0" fontId="32" fillId="2" borderId="1" xfId="5" applyFont="1" applyAlignment="1">
      <alignment horizontal="center" vertical="center" wrapText="1"/>
    </xf>
    <xf numFmtId="0" fontId="33" fillId="2" borderId="1" xfId="5" applyFont="1" applyAlignment="1">
      <alignment vertical="center"/>
    </xf>
    <xf numFmtId="0" fontId="34" fillId="2" borderId="3" xfId="5" applyFont="1" applyBorder="1" applyAlignment="1">
      <alignment horizontal="center" vertical="center" wrapText="1"/>
    </xf>
    <xf numFmtId="0" fontId="14" fillId="2" borderId="3" xfId="5" applyFont="1" applyBorder="1" applyAlignment="1">
      <alignment horizontal="center" vertical="center" wrapText="1"/>
    </xf>
    <xf numFmtId="4" fontId="14" fillId="2" borderId="3" xfId="5" applyNumberFormat="1" applyFont="1" applyBorder="1" applyAlignment="1">
      <alignment horizontal="center" vertical="center" wrapText="1"/>
    </xf>
    <xf numFmtId="49" fontId="32" fillId="2" borderId="3" xfId="5" applyNumberFormat="1" applyFont="1" applyBorder="1" applyAlignment="1">
      <alignment horizontal="center" vertical="center"/>
    </xf>
    <xf numFmtId="0" fontId="32" fillId="2" borderId="3" xfId="5" applyFont="1" applyBorder="1" applyAlignment="1">
      <alignment horizontal="justify" vertical="center" wrapText="1"/>
    </xf>
    <xf numFmtId="4" fontId="14" fillId="2" borderId="3" xfId="5" applyNumberFormat="1" applyFont="1" applyFill="1" applyBorder="1" applyAlignment="1">
      <alignment horizontal="center" vertical="center" wrapText="1"/>
    </xf>
    <xf numFmtId="49" fontId="35" fillId="2" borderId="3" xfId="5" applyNumberFormat="1" applyFont="1" applyBorder="1" applyAlignment="1">
      <alignment horizontal="center" vertical="center"/>
    </xf>
    <xf numFmtId="0" fontId="35" fillId="2" borderId="3" xfId="5" applyFont="1" applyBorder="1" applyAlignment="1">
      <alignment horizontal="justify" vertical="center" wrapText="1"/>
    </xf>
    <xf numFmtId="4" fontId="16" fillId="2" borderId="3" xfId="5" applyNumberFormat="1" applyFont="1" applyBorder="1" applyAlignment="1">
      <alignment horizontal="center" vertical="center"/>
    </xf>
    <xf numFmtId="0" fontId="35" fillId="2" borderId="3" xfId="5" applyFont="1" applyFill="1" applyBorder="1" applyAlignment="1">
      <alignment horizontal="justify" vertical="center" wrapText="1"/>
    </xf>
    <xf numFmtId="166" fontId="16" fillId="2" borderId="3" xfId="5" applyNumberFormat="1" applyFont="1" applyBorder="1" applyAlignment="1">
      <alignment horizontal="center" vertical="center"/>
    </xf>
    <xf numFmtId="49" fontId="35" fillId="2" borderId="1" xfId="5" applyNumberFormat="1" applyFont="1" applyBorder="1" applyAlignment="1">
      <alignment horizontal="center" vertical="top"/>
    </xf>
    <xf numFmtId="0" fontId="35" fillId="2" borderId="1" xfId="5" applyFont="1" applyBorder="1" applyAlignment="1">
      <alignment horizontal="justify" vertical="center" wrapText="1"/>
    </xf>
    <xf numFmtId="165" fontId="16" fillId="2" borderId="1" xfId="5" applyNumberFormat="1" applyFont="1" applyBorder="1" applyAlignment="1">
      <alignment horizontal="center" vertical="center"/>
    </xf>
    <xf numFmtId="0" fontId="16" fillId="2" borderId="1" xfId="5" applyFont="1"/>
    <xf numFmtId="0" fontId="1" fillId="2" borderId="1" xfId="5" applyAlignment="1">
      <alignment horizontal="center"/>
    </xf>
    <xf numFmtId="0" fontId="26" fillId="2" borderId="1" xfId="5" applyFont="1" applyAlignment="1">
      <alignment horizontal="left" indent="15"/>
    </xf>
    <xf numFmtId="0" fontId="28" fillId="2" borderId="1" xfId="5" applyFont="1" applyAlignment="1">
      <alignment horizontal="center"/>
    </xf>
    <xf numFmtId="49" fontId="4" fillId="2" borderId="6" xfId="3" applyNumberFormat="1" applyFont="1" applyFill="1" applyBorder="1" applyAlignment="1">
      <alignment horizontal="right" vertical="center" wrapText="1"/>
    </xf>
    <xf numFmtId="0" fontId="27" fillId="2" borderId="3" xfId="5" applyFont="1" applyBorder="1" applyAlignment="1">
      <alignment horizontal="center" vertical="top" wrapText="1"/>
    </xf>
    <xf numFmtId="0" fontId="21" fillId="2" borderId="3" xfId="5" applyFont="1" applyFill="1" applyBorder="1" applyAlignment="1">
      <alignment horizontal="justify" vertical="top" wrapText="1"/>
    </xf>
    <xf numFmtId="2" fontId="21" fillId="2" borderId="3" xfId="5" applyNumberFormat="1" applyFont="1" applyFill="1" applyBorder="1" applyAlignment="1">
      <alignment horizontal="center" vertical="top" wrapText="1"/>
    </xf>
    <xf numFmtId="0" fontId="1" fillId="2" borderId="1" xfId="5" applyFill="1" applyBorder="1" applyAlignment="1">
      <alignment vertical="top" wrapText="1"/>
    </xf>
    <xf numFmtId="2" fontId="27" fillId="2" borderId="3" xfId="5" applyNumberFormat="1" applyFont="1" applyBorder="1" applyAlignment="1">
      <alignment horizontal="center" vertical="top" wrapText="1"/>
    </xf>
    <xf numFmtId="0" fontId="28" fillId="2" borderId="1" xfId="5" applyFont="1"/>
    <xf numFmtId="0" fontId="36" fillId="2" borderId="1" xfId="3" applyFont="1"/>
    <xf numFmtId="0" fontId="37" fillId="2" borderId="1" xfId="5" applyFont="1"/>
    <xf numFmtId="49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0" fontId="4" fillId="2" borderId="1" xfId="1" applyFont="1" applyAlignment="1">
      <alignment horizontal="right"/>
    </xf>
    <xf numFmtId="0" fontId="10" fillId="2" borderId="1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4" fillId="2" borderId="1" xfId="3" applyFont="1" applyAlignment="1">
      <alignment horizontal="right"/>
    </xf>
    <xf numFmtId="164" fontId="14" fillId="2" borderId="1" xfId="3" applyNumberFormat="1" applyFont="1" applyFill="1" applyBorder="1" applyAlignment="1">
      <alignment horizontal="center" vertical="center" wrapText="1"/>
    </xf>
    <xf numFmtId="49" fontId="7" fillId="2" borderId="3" xfId="3" applyNumberFormat="1" applyFont="1" applyFill="1" applyBorder="1" applyAlignment="1">
      <alignment horizontal="center" vertical="center" wrapText="1"/>
    </xf>
    <xf numFmtId="49" fontId="7" fillId="2" borderId="4" xfId="3" applyNumberFormat="1" applyFont="1" applyFill="1" applyBorder="1" applyAlignment="1">
      <alignment horizontal="center" vertical="center" wrapText="1"/>
    </xf>
    <xf numFmtId="49" fontId="7" fillId="2" borderId="5" xfId="3" applyNumberFormat="1" applyFont="1" applyFill="1" applyBorder="1" applyAlignment="1">
      <alignment horizontal="center" vertical="center" wrapText="1"/>
    </xf>
    <xf numFmtId="164" fontId="7" fillId="2" borderId="3" xfId="3" applyNumberFormat="1" applyFont="1" applyFill="1" applyBorder="1" applyAlignment="1">
      <alignment horizontal="center" vertical="center" wrapText="1"/>
    </xf>
    <xf numFmtId="0" fontId="14" fillId="2" borderId="1" xfId="6" applyFont="1" applyAlignment="1">
      <alignment horizontal="center" vertical="center" wrapText="1"/>
    </xf>
    <xf numFmtId="49" fontId="21" fillId="2" borderId="3" xfId="5" applyNumberFormat="1" applyFont="1" applyBorder="1" applyAlignment="1">
      <alignment horizontal="center" vertical="top" wrapText="1"/>
    </xf>
    <xf numFmtId="0" fontId="21" fillId="2" borderId="3" xfId="5" applyFont="1" applyBorder="1" applyAlignment="1">
      <alignment horizontal="justify" vertical="top" wrapText="1"/>
    </xf>
    <xf numFmtId="4" fontId="21" fillId="2" borderId="4" xfId="5" applyNumberFormat="1" applyFont="1" applyBorder="1" applyAlignment="1">
      <alignment horizontal="center" vertical="center" wrapText="1"/>
    </xf>
    <xf numFmtId="4" fontId="21" fillId="2" borderId="5" xfId="5" applyNumberFormat="1" applyFont="1" applyBorder="1" applyAlignment="1">
      <alignment horizontal="center" vertical="center" wrapText="1"/>
    </xf>
    <xf numFmtId="0" fontId="21" fillId="2" borderId="1" xfId="5" applyFont="1" applyAlignment="1">
      <alignment horizontal="right" wrapText="1"/>
    </xf>
    <xf numFmtId="0" fontId="25" fillId="2" borderId="1" xfId="5" applyFont="1" applyAlignment="1">
      <alignment horizontal="right" wrapText="1"/>
    </xf>
    <xf numFmtId="0" fontId="27" fillId="2" borderId="1" xfId="5" applyFont="1" applyAlignment="1">
      <alignment horizontal="center" wrapText="1"/>
    </xf>
    <xf numFmtId="0" fontId="32" fillId="2" borderId="1" xfId="5" applyFont="1" applyAlignment="1">
      <alignment horizontal="center" vertical="center" wrapText="1"/>
    </xf>
    <xf numFmtId="0" fontId="33" fillId="2" borderId="1" xfId="5" applyFont="1" applyAlignment="1">
      <alignment vertical="center"/>
    </xf>
  </cellXfs>
  <cellStyles count="9">
    <cellStyle name="Обычный" xfId="0" builtinId="0"/>
    <cellStyle name="Обычный 13" xfId="2"/>
    <cellStyle name="Обычный 14" xfId="3"/>
    <cellStyle name="Обычный 2" xfId="1"/>
    <cellStyle name="Обычный 2 2 2 2" xfId="4"/>
    <cellStyle name="Обычный 3" xfId="5"/>
    <cellStyle name="Обычный 6" xfId="6"/>
    <cellStyle name="Обычный 9" xfId="7"/>
    <cellStyle name="Обычный_Брг_03_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workbookViewId="0">
      <selection activeCell="E12" sqref="E12"/>
    </sheetView>
  </sheetViews>
  <sheetFormatPr defaultColWidth="8.85546875" defaultRowHeight="15.75" x14ac:dyDescent="0.25"/>
  <cols>
    <col min="1" max="1" width="29.85546875" style="16" customWidth="1"/>
    <col min="2" max="2" width="45.140625" style="16" customWidth="1"/>
    <col min="3" max="3" width="13.5703125" style="16" customWidth="1"/>
    <col min="4" max="4" width="2.85546875" style="16" customWidth="1"/>
    <col min="5" max="256" width="8.85546875" style="16"/>
    <col min="257" max="257" width="29.85546875" style="16" customWidth="1"/>
    <col min="258" max="258" width="45.140625" style="16" customWidth="1"/>
    <col min="259" max="259" width="13.5703125" style="16" customWidth="1"/>
    <col min="260" max="512" width="8.85546875" style="16"/>
    <col min="513" max="513" width="29.85546875" style="16" customWidth="1"/>
    <col min="514" max="514" width="45.140625" style="16" customWidth="1"/>
    <col min="515" max="515" width="13.5703125" style="16" customWidth="1"/>
    <col min="516" max="768" width="8.85546875" style="16"/>
    <col min="769" max="769" width="29.85546875" style="16" customWidth="1"/>
    <col min="770" max="770" width="45.140625" style="16" customWidth="1"/>
    <col min="771" max="771" width="13.5703125" style="16" customWidth="1"/>
    <col min="772" max="1024" width="8.85546875" style="16"/>
    <col min="1025" max="1025" width="29.85546875" style="16" customWidth="1"/>
    <col min="1026" max="1026" width="45.140625" style="16" customWidth="1"/>
    <col min="1027" max="1027" width="13.5703125" style="16" customWidth="1"/>
    <col min="1028" max="1280" width="8.85546875" style="16"/>
    <col min="1281" max="1281" width="29.85546875" style="16" customWidth="1"/>
    <col min="1282" max="1282" width="45.140625" style="16" customWidth="1"/>
    <col min="1283" max="1283" width="13.5703125" style="16" customWidth="1"/>
    <col min="1284" max="1536" width="8.85546875" style="16"/>
    <col min="1537" max="1537" width="29.85546875" style="16" customWidth="1"/>
    <col min="1538" max="1538" width="45.140625" style="16" customWidth="1"/>
    <col min="1539" max="1539" width="13.5703125" style="16" customWidth="1"/>
    <col min="1540" max="1792" width="8.85546875" style="16"/>
    <col min="1793" max="1793" width="29.85546875" style="16" customWidth="1"/>
    <col min="1794" max="1794" width="45.140625" style="16" customWidth="1"/>
    <col min="1795" max="1795" width="13.5703125" style="16" customWidth="1"/>
    <col min="1796" max="2048" width="8.85546875" style="16"/>
    <col min="2049" max="2049" width="29.85546875" style="16" customWidth="1"/>
    <col min="2050" max="2050" width="45.140625" style="16" customWidth="1"/>
    <col min="2051" max="2051" width="13.5703125" style="16" customWidth="1"/>
    <col min="2052" max="2304" width="8.85546875" style="16"/>
    <col min="2305" max="2305" width="29.85546875" style="16" customWidth="1"/>
    <col min="2306" max="2306" width="45.140625" style="16" customWidth="1"/>
    <col min="2307" max="2307" width="13.5703125" style="16" customWidth="1"/>
    <col min="2308" max="2560" width="8.85546875" style="16"/>
    <col min="2561" max="2561" width="29.85546875" style="16" customWidth="1"/>
    <col min="2562" max="2562" width="45.140625" style="16" customWidth="1"/>
    <col min="2563" max="2563" width="13.5703125" style="16" customWidth="1"/>
    <col min="2564" max="2816" width="8.85546875" style="16"/>
    <col min="2817" max="2817" width="29.85546875" style="16" customWidth="1"/>
    <col min="2818" max="2818" width="45.140625" style="16" customWidth="1"/>
    <col min="2819" max="2819" width="13.5703125" style="16" customWidth="1"/>
    <col min="2820" max="3072" width="8.85546875" style="16"/>
    <col min="3073" max="3073" width="29.85546875" style="16" customWidth="1"/>
    <col min="3074" max="3074" width="45.140625" style="16" customWidth="1"/>
    <col min="3075" max="3075" width="13.5703125" style="16" customWidth="1"/>
    <col min="3076" max="3328" width="8.85546875" style="16"/>
    <col min="3329" max="3329" width="29.85546875" style="16" customWidth="1"/>
    <col min="3330" max="3330" width="45.140625" style="16" customWidth="1"/>
    <col min="3331" max="3331" width="13.5703125" style="16" customWidth="1"/>
    <col min="3332" max="3584" width="8.85546875" style="16"/>
    <col min="3585" max="3585" width="29.85546875" style="16" customWidth="1"/>
    <col min="3586" max="3586" width="45.140625" style="16" customWidth="1"/>
    <col min="3587" max="3587" width="13.5703125" style="16" customWidth="1"/>
    <col min="3588" max="3840" width="8.85546875" style="16"/>
    <col min="3841" max="3841" width="29.85546875" style="16" customWidth="1"/>
    <col min="3842" max="3842" width="45.140625" style="16" customWidth="1"/>
    <col min="3843" max="3843" width="13.5703125" style="16" customWidth="1"/>
    <col min="3844" max="4096" width="8.85546875" style="16"/>
    <col min="4097" max="4097" width="29.85546875" style="16" customWidth="1"/>
    <col min="4098" max="4098" width="45.140625" style="16" customWidth="1"/>
    <col min="4099" max="4099" width="13.5703125" style="16" customWidth="1"/>
    <col min="4100" max="4352" width="8.85546875" style="16"/>
    <col min="4353" max="4353" width="29.85546875" style="16" customWidth="1"/>
    <col min="4354" max="4354" width="45.140625" style="16" customWidth="1"/>
    <col min="4355" max="4355" width="13.5703125" style="16" customWidth="1"/>
    <col min="4356" max="4608" width="8.85546875" style="16"/>
    <col min="4609" max="4609" width="29.85546875" style="16" customWidth="1"/>
    <col min="4610" max="4610" width="45.140625" style="16" customWidth="1"/>
    <col min="4611" max="4611" width="13.5703125" style="16" customWidth="1"/>
    <col min="4612" max="4864" width="8.85546875" style="16"/>
    <col min="4865" max="4865" width="29.85546875" style="16" customWidth="1"/>
    <col min="4866" max="4866" width="45.140625" style="16" customWidth="1"/>
    <col min="4867" max="4867" width="13.5703125" style="16" customWidth="1"/>
    <col min="4868" max="5120" width="8.85546875" style="16"/>
    <col min="5121" max="5121" width="29.85546875" style="16" customWidth="1"/>
    <col min="5122" max="5122" width="45.140625" style="16" customWidth="1"/>
    <col min="5123" max="5123" width="13.5703125" style="16" customWidth="1"/>
    <col min="5124" max="5376" width="8.85546875" style="16"/>
    <col min="5377" max="5377" width="29.85546875" style="16" customWidth="1"/>
    <col min="5378" max="5378" width="45.140625" style="16" customWidth="1"/>
    <col min="5379" max="5379" width="13.5703125" style="16" customWidth="1"/>
    <col min="5380" max="5632" width="8.85546875" style="16"/>
    <col min="5633" max="5633" width="29.85546875" style="16" customWidth="1"/>
    <col min="5634" max="5634" width="45.140625" style="16" customWidth="1"/>
    <col min="5635" max="5635" width="13.5703125" style="16" customWidth="1"/>
    <col min="5636" max="5888" width="8.85546875" style="16"/>
    <col min="5889" max="5889" width="29.85546875" style="16" customWidth="1"/>
    <col min="5890" max="5890" width="45.140625" style="16" customWidth="1"/>
    <col min="5891" max="5891" width="13.5703125" style="16" customWidth="1"/>
    <col min="5892" max="6144" width="8.85546875" style="16"/>
    <col min="6145" max="6145" width="29.85546875" style="16" customWidth="1"/>
    <col min="6146" max="6146" width="45.140625" style="16" customWidth="1"/>
    <col min="6147" max="6147" width="13.5703125" style="16" customWidth="1"/>
    <col min="6148" max="6400" width="8.85546875" style="16"/>
    <col min="6401" max="6401" width="29.85546875" style="16" customWidth="1"/>
    <col min="6402" max="6402" width="45.140625" style="16" customWidth="1"/>
    <col min="6403" max="6403" width="13.5703125" style="16" customWidth="1"/>
    <col min="6404" max="6656" width="8.85546875" style="16"/>
    <col min="6657" max="6657" width="29.85546875" style="16" customWidth="1"/>
    <col min="6658" max="6658" width="45.140625" style="16" customWidth="1"/>
    <col min="6659" max="6659" width="13.5703125" style="16" customWidth="1"/>
    <col min="6660" max="6912" width="8.85546875" style="16"/>
    <col min="6913" max="6913" width="29.85546875" style="16" customWidth="1"/>
    <col min="6914" max="6914" width="45.140625" style="16" customWidth="1"/>
    <col min="6915" max="6915" width="13.5703125" style="16" customWidth="1"/>
    <col min="6916" max="7168" width="8.85546875" style="16"/>
    <col min="7169" max="7169" width="29.85546875" style="16" customWidth="1"/>
    <col min="7170" max="7170" width="45.140625" style="16" customWidth="1"/>
    <col min="7171" max="7171" width="13.5703125" style="16" customWidth="1"/>
    <col min="7172" max="7424" width="8.85546875" style="16"/>
    <col min="7425" max="7425" width="29.85546875" style="16" customWidth="1"/>
    <col min="7426" max="7426" width="45.140625" style="16" customWidth="1"/>
    <col min="7427" max="7427" width="13.5703125" style="16" customWidth="1"/>
    <col min="7428" max="7680" width="8.85546875" style="16"/>
    <col min="7681" max="7681" width="29.85546875" style="16" customWidth="1"/>
    <col min="7682" max="7682" width="45.140625" style="16" customWidth="1"/>
    <col min="7683" max="7683" width="13.5703125" style="16" customWidth="1"/>
    <col min="7684" max="7936" width="8.85546875" style="16"/>
    <col min="7937" max="7937" width="29.85546875" style="16" customWidth="1"/>
    <col min="7938" max="7938" width="45.140625" style="16" customWidth="1"/>
    <col min="7939" max="7939" width="13.5703125" style="16" customWidth="1"/>
    <col min="7940" max="8192" width="8.85546875" style="16"/>
    <col min="8193" max="8193" width="29.85546875" style="16" customWidth="1"/>
    <col min="8194" max="8194" width="45.140625" style="16" customWidth="1"/>
    <col min="8195" max="8195" width="13.5703125" style="16" customWidth="1"/>
    <col min="8196" max="8448" width="8.85546875" style="16"/>
    <col min="8449" max="8449" width="29.85546875" style="16" customWidth="1"/>
    <col min="8450" max="8450" width="45.140625" style="16" customWidth="1"/>
    <col min="8451" max="8451" width="13.5703125" style="16" customWidth="1"/>
    <col min="8452" max="8704" width="8.85546875" style="16"/>
    <col min="8705" max="8705" width="29.85546875" style="16" customWidth="1"/>
    <col min="8706" max="8706" width="45.140625" style="16" customWidth="1"/>
    <col min="8707" max="8707" width="13.5703125" style="16" customWidth="1"/>
    <col min="8708" max="8960" width="8.85546875" style="16"/>
    <col min="8961" max="8961" width="29.85546875" style="16" customWidth="1"/>
    <col min="8962" max="8962" width="45.140625" style="16" customWidth="1"/>
    <col min="8963" max="8963" width="13.5703125" style="16" customWidth="1"/>
    <col min="8964" max="9216" width="8.85546875" style="16"/>
    <col min="9217" max="9217" width="29.85546875" style="16" customWidth="1"/>
    <col min="9218" max="9218" width="45.140625" style="16" customWidth="1"/>
    <col min="9219" max="9219" width="13.5703125" style="16" customWidth="1"/>
    <col min="9220" max="9472" width="8.85546875" style="16"/>
    <col min="9473" max="9473" width="29.85546875" style="16" customWidth="1"/>
    <col min="9474" max="9474" width="45.140625" style="16" customWidth="1"/>
    <col min="9475" max="9475" width="13.5703125" style="16" customWidth="1"/>
    <col min="9476" max="9728" width="8.85546875" style="16"/>
    <col min="9729" max="9729" width="29.85546875" style="16" customWidth="1"/>
    <col min="9730" max="9730" width="45.140625" style="16" customWidth="1"/>
    <col min="9731" max="9731" width="13.5703125" style="16" customWidth="1"/>
    <col min="9732" max="9984" width="8.85546875" style="16"/>
    <col min="9985" max="9985" width="29.85546875" style="16" customWidth="1"/>
    <col min="9986" max="9986" width="45.140625" style="16" customWidth="1"/>
    <col min="9987" max="9987" width="13.5703125" style="16" customWidth="1"/>
    <col min="9988" max="10240" width="8.85546875" style="16"/>
    <col min="10241" max="10241" width="29.85546875" style="16" customWidth="1"/>
    <col min="10242" max="10242" width="45.140625" style="16" customWidth="1"/>
    <col min="10243" max="10243" width="13.5703125" style="16" customWidth="1"/>
    <col min="10244" max="10496" width="8.85546875" style="16"/>
    <col min="10497" max="10497" width="29.85546875" style="16" customWidth="1"/>
    <col min="10498" max="10498" width="45.140625" style="16" customWidth="1"/>
    <col min="10499" max="10499" width="13.5703125" style="16" customWidth="1"/>
    <col min="10500" max="10752" width="8.85546875" style="16"/>
    <col min="10753" max="10753" width="29.85546875" style="16" customWidth="1"/>
    <col min="10754" max="10754" width="45.140625" style="16" customWidth="1"/>
    <col min="10755" max="10755" width="13.5703125" style="16" customWidth="1"/>
    <col min="10756" max="11008" width="8.85546875" style="16"/>
    <col min="11009" max="11009" width="29.85546875" style="16" customWidth="1"/>
    <col min="11010" max="11010" width="45.140625" style="16" customWidth="1"/>
    <col min="11011" max="11011" width="13.5703125" style="16" customWidth="1"/>
    <col min="11012" max="11264" width="8.85546875" style="16"/>
    <col min="11265" max="11265" width="29.85546875" style="16" customWidth="1"/>
    <col min="11266" max="11266" width="45.140625" style="16" customWidth="1"/>
    <col min="11267" max="11267" width="13.5703125" style="16" customWidth="1"/>
    <col min="11268" max="11520" width="8.85546875" style="16"/>
    <col min="11521" max="11521" width="29.85546875" style="16" customWidth="1"/>
    <col min="11522" max="11522" width="45.140625" style="16" customWidth="1"/>
    <col min="11523" max="11523" width="13.5703125" style="16" customWidth="1"/>
    <col min="11524" max="11776" width="8.85546875" style="16"/>
    <col min="11777" max="11777" width="29.85546875" style="16" customWidth="1"/>
    <col min="11778" max="11778" width="45.140625" style="16" customWidth="1"/>
    <col min="11779" max="11779" width="13.5703125" style="16" customWidth="1"/>
    <col min="11780" max="12032" width="8.85546875" style="16"/>
    <col min="12033" max="12033" width="29.85546875" style="16" customWidth="1"/>
    <col min="12034" max="12034" width="45.140625" style="16" customWidth="1"/>
    <col min="12035" max="12035" width="13.5703125" style="16" customWidth="1"/>
    <col min="12036" max="12288" width="8.85546875" style="16"/>
    <col min="12289" max="12289" width="29.85546875" style="16" customWidth="1"/>
    <col min="12290" max="12290" width="45.140625" style="16" customWidth="1"/>
    <col min="12291" max="12291" width="13.5703125" style="16" customWidth="1"/>
    <col min="12292" max="12544" width="8.85546875" style="16"/>
    <col min="12545" max="12545" width="29.85546875" style="16" customWidth="1"/>
    <col min="12546" max="12546" width="45.140625" style="16" customWidth="1"/>
    <col min="12547" max="12547" width="13.5703125" style="16" customWidth="1"/>
    <col min="12548" max="12800" width="8.85546875" style="16"/>
    <col min="12801" max="12801" width="29.85546875" style="16" customWidth="1"/>
    <col min="12802" max="12802" width="45.140625" style="16" customWidth="1"/>
    <col min="12803" max="12803" width="13.5703125" style="16" customWidth="1"/>
    <col min="12804" max="13056" width="8.85546875" style="16"/>
    <col min="13057" max="13057" width="29.85546875" style="16" customWidth="1"/>
    <col min="13058" max="13058" width="45.140625" style="16" customWidth="1"/>
    <col min="13059" max="13059" width="13.5703125" style="16" customWidth="1"/>
    <col min="13060" max="13312" width="8.85546875" style="16"/>
    <col min="13313" max="13313" width="29.85546875" style="16" customWidth="1"/>
    <col min="13314" max="13314" width="45.140625" style="16" customWidth="1"/>
    <col min="13315" max="13315" width="13.5703125" style="16" customWidth="1"/>
    <col min="13316" max="13568" width="8.85546875" style="16"/>
    <col min="13569" max="13569" width="29.85546875" style="16" customWidth="1"/>
    <col min="13570" max="13570" width="45.140625" style="16" customWidth="1"/>
    <col min="13571" max="13571" width="13.5703125" style="16" customWidth="1"/>
    <col min="13572" max="13824" width="8.85546875" style="16"/>
    <col min="13825" max="13825" width="29.85546875" style="16" customWidth="1"/>
    <col min="13826" max="13826" width="45.140625" style="16" customWidth="1"/>
    <col min="13827" max="13827" width="13.5703125" style="16" customWidth="1"/>
    <col min="13828" max="14080" width="8.85546875" style="16"/>
    <col min="14081" max="14081" width="29.85546875" style="16" customWidth="1"/>
    <col min="14082" max="14082" width="45.140625" style="16" customWidth="1"/>
    <col min="14083" max="14083" width="13.5703125" style="16" customWidth="1"/>
    <col min="14084" max="14336" width="8.85546875" style="16"/>
    <col min="14337" max="14337" width="29.85546875" style="16" customWidth="1"/>
    <col min="14338" max="14338" width="45.140625" style="16" customWidth="1"/>
    <col min="14339" max="14339" width="13.5703125" style="16" customWidth="1"/>
    <col min="14340" max="14592" width="8.85546875" style="16"/>
    <col min="14593" max="14593" width="29.85546875" style="16" customWidth="1"/>
    <col min="14594" max="14594" width="45.140625" style="16" customWidth="1"/>
    <col min="14595" max="14595" width="13.5703125" style="16" customWidth="1"/>
    <col min="14596" max="14848" width="8.85546875" style="16"/>
    <col min="14849" max="14849" width="29.85546875" style="16" customWidth="1"/>
    <col min="14850" max="14850" width="45.140625" style="16" customWidth="1"/>
    <col min="14851" max="14851" width="13.5703125" style="16" customWidth="1"/>
    <col min="14852" max="15104" width="8.85546875" style="16"/>
    <col min="15105" max="15105" width="29.85546875" style="16" customWidth="1"/>
    <col min="15106" max="15106" width="45.140625" style="16" customWidth="1"/>
    <col min="15107" max="15107" width="13.5703125" style="16" customWidth="1"/>
    <col min="15108" max="15360" width="8.85546875" style="16"/>
    <col min="15361" max="15361" width="29.85546875" style="16" customWidth="1"/>
    <col min="15362" max="15362" width="45.140625" style="16" customWidth="1"/>
    <col min="15363" max="15363" width="13.5703125" style="16" customWidth="1"/>
    <col min="15364" max="15616" width="8.85546875" style="16"/>
    <col min="15617" max="15617" width="29.85546875" style="16" customWidth="1"/>
    <col min="15618" max="15618" width="45.140625" style="16" customWidth="1"/>
    <col min="15619" max="15619" width="13.5703125" style="16" customWidth="1"/>
    <col min="15620" max="15872" width="8.85546875" style="16"/>
    <col min="15873" max="15873" width="29.85546875" style="16" customWidth="1"/>
    <col min="15874" max="15874" width="45.140625" style="16" customWidth="1"/>
    <col min="15875" max="15875" width="13.5703125" style="16" customWidth="1"/>
    <col min="15876" max="16128" width="8.85546875" style="16"/>
    <col min="16129" max="16129" width="29.85546875" style="16" customWidth="1"/>
    <col min="16130" max="16130" width="45.140625" style="16" customWidth="1"/>
    <col min="16131" max="16131" width="13.5703125" style="16" customWidth="1"/>
    <col min="16132" max="16384" width="8.85546875" style="16"/>
  </cols>
  <sheetData>
    <row r="1" spans="1:3" x14ac:dyDescent="0.25">
      <c r="B1" s="123" t="s">
        <v>505</v>
      </c>
      <c r="C1" s="123"/>
    </row>
    <row r="2" spans="1:3" x14ac:dyDescent="0.25">
      <c r="B2" s="123" t="s">
        <v>231</v>
      </c>
      <c r="C2" s="123"/>
    </row>
    <row r="3" spans="1:3" x14ac:dyDescent="0.25">
      <c r="B3" s="123" t="s">
        <v>503</v>
      </c>
      <c r="C3" s="123"/>
    </row>
    <row r="5" spans="1:3" x14ac:dyDescent="0.25">
      <c r="A5" s="17"/>
      <c r="B5" s="17"/>
      <c r="C5" s="18" t="s">
        <v>232</v>
      </c>
    </row>
    <row r="6" spans="1:3" x14ac:dyDescent="0.25">
      <c r="A6" s="17"/>
      <c r="B6" s="17"/>
      <c r="C6" s="18" t="s">
        <v>233</v>
      </c>
    </row>
    <row r="7" spans="1:3" x14ac:dyDescent="0.25">
      <c r="A7" s="17"/>
      <c r="B7" s="17"/>
      <c r="C7" s="18" t="s">
        <v>234</v>
      </c>
    </row>
    <row r="8" spans="1:3" x14ac:dyDescent="0.25">
      <c r="A8" s="17"/>
      <c r="B8" s="17"/>
      <c r="C8" s="18" t="s">
        <v>501</v>
      </c>
    </row>
    <row r="9" spans="1:3" x14ac:dyDescent="0.25">
      <c r="A9" s="17"/>
      <c r="B9" s="17"/>
      <c r="C9" s="18"/>
    </row>
    <row r="10" spans="1:3" ht="48.75" customHeight="1" x14ac:dyDescent="0.25">
      <c r="A10" s="124" t="s">
        <v>235</v>
      </c>
      <c r="B10" s="124"/>
      <c r="C10" s="124"/>
    </row>
    <row r="12" spans="1:3" ht="15.6" customHeight="1" x14ac:dyDescent="0.25">
      <c r="A12" s="125" t="s">
        <v>236</v>
      </c>
      <c r="B12" s="125" t="s">
        <v>237</v>
      </c>
      <c r="C12" s="125" t="s">
        <v>4</v>
      </c>
    </row>
    <row r="13" spans="1:3" x14ac:dyDescent="0.25">
      <c r="A13" s="125"/>
      <c r="B13" s="125"/>
      <c r="C13" s="126"/>
    </row>
    <row r="14" spans="1:3" ht="48.6" customHeight="1" x14ac:dyDescent="0.25">
      <c r="A14" s="125"/>
      <c r="B14" s="125"/>
      <c r="C14" s="126"/>
    </row>
    <row r="15" spans="1:3" ht="18.75" x14ac:dyDescent="0.25">
      <c r="A15" s="19" t="s">
        <v>25</v>
      </c>
      <c r="B15" s="19" t="s">
        <v>26</v>
      </c>
      <c r="C15" s="19" t="s">
        <v>27</v>
      </c>
    </row>
    <row r="16" spans="1:3" ht="21.6" customHeight="1" x14ac:dyDescent="0.25">
      <c r="A16" s="20"/>
      <c r="B16" s="21" t="s">
        <v>238</v>
      </c>
      <c r="C16" s="22">
        <v>31267.07</v>
      </c>
    </row>
    <row r="17" spans="1:3" ht="31.5" x14ac:dyDescent="0.25">
      <c r="A17" s="23" t="s">
        <v>239</v>
      </c>
      <c r="B17" s="24" t="s">
        <v>240</v>
      </c>
      <c r="C17" s="25">
        <v>20631.2</v>
      </c>
    </row>
    <row r="18" spans="1:3" x14ac:dyDescent="0.25">
      <c r="A18" s="23" t="s">
        <v>241</v>
      </c>
      <c r="B18" s="24" t="s">
        <v>242</v>
      </c>
      <c r="C18" s="25">
        <v>9070</v>
      </c>
    </row>
    <row r="19" spans="1:3" x14ac:dyDescent="0.25">
      <c r="A19" s="26" t="s">
        <v>243</v>
      </c>
      <c r="B19" s="27" t="s">
        <v>244</v>
      </c>
      <c r="C19" s="28">
        <v>9070</v>
      </c>
    </row>
    <row r="20" spans="1:3" ht="110.25" x14ac:dyDescent="0.25">
      <c r="A20" s="26" t="s">
        <v>245</v>
      </c>
      <c r="B20" s="27" t="s">
        <v>246</v>
      </c>
      <c r="C20" s="28">
        <v>8995</v>
      </c>
    </row>
    <row r="21" spans="1:3" ht="157.5" x14ac:dyDescent="0.25">
      <c r="A21" s="26" t="s">
        <v>247</v>
      </c>
      <c r="B21" s="27" t="s">
        <v>248</v>
      </c>
      <c r="C21" s="28">
        <v>8995</v>
      </c>
    </row>
    <row r="22" spans="1:3" ht="156" customHeight="1" x14ac:dyDescent="0.25">
      <c r="A22" s="26" t="s">
        <v>249</v>
      </c>
      <c r="B22" s="27" t="s">
        <v>250</v>
      </c>
      <c r="C22" s="28">
        <v>50</v>
      </c>
    </row>
    <row r="23" spans="1:3" ht="205.15" customHeight="1" x14ac:dyDescent="0.25">
      <c r="A23" s="26" t="s">
        <v>251</v>
      </c>
      <c r="B23" s="27" t="s">
        <v>252</v>
      </c>
      <c r="C23" s="28">
        <v>50</v>
      </c>
    </row>
    <row r="24" spans="1:3" ht="63" x14ac:dyDescent="0.25">
      <c r="A24" s="26" t="s">
        <v>253</v>
      </c>
      <c r="B24" s="27" t="s">
        <v>254</v>
      </c>
      <c r="C24" s="28">
        <v>25</v>
      </c>
    </row>
    <row r="25" spans="1:3" ht="110.25" x14ac:dyDescent="0.25">
      <c r="A25" s="26" t="s">
        <v>255</v>
      </c>
      <c r="B25" s="27" t="s">
        <v>256</v>
      </c>
      <c r="C25" s="28">
        <v>25</v>
      </c>
    </row>
    <row r="26" spans="1:3" ht="63" x14ac:dyDescent="0.25">
      <c r="A26" s="23" t="s">
        <v>257</v>
      </c>
      <c r="B26" s="24" t="s">
        <v>258</v>
      </c>
      <c r="C26" s="25">
        <v>1614.7</v>
      </c>
    </row>
    <row r="27" spans="1:3" ht="47.25" x14ac:dyDescent="0.25">
      <c r="A27" s="26" t="s">
        <v>259</v>
      </c>
      <c r="B27" s="27" t="s">
        <v>260</v>
      </c>
      <c r="C27" s="28">
        <v>1614.7</v>
      </c>
    </row>
    <row r="28" spans="1:3" ht="110.25" x14ac:dyDescent="0.25">
      <c r="A28" s="26" t="s">
        <v>261</v>
      </c>
      <c r="B28" s="27" t="s">
        <v>262</v>
      </c>
      <c r="C28" s="28">
        <v>710</v>
      </c>
    </row>
    <row r="29" spans="1:3" ht="159.75" customHeight="1" x14ac:dyDescent="0.25">
      <c r="A29" s="26" t="s">
        <v>263</v>
      </c>
      <c r="B29" s="27" t="s">
        <v>264</v>
      </c>
      <c r="C29" s="28">
        <v>710</v>
      </c>
    </row>
    <row r="30" spans="1:3" ht="130.5" customHeight="1" x14ac:dyDescent="0.25">
      <c r="A30" s="26" t="s">
        <v>265</v>
      </c>
      <c r="B30" s="27" t="s">
        <v>266</v>
      </c>
      <c r="C30" s="28">
        <v>4.7</v>
      </c>
    </row>
    <row r="31" spans="1:3" ht="197.25" customHeight="1" x14ac:dyDescent="0.25">
      <c r="A31" s="26" t="s">
        <v>267</v>
      </c>
      <c r="B31" s="27" t="s">
        <v>268</v>
      </c>
      <c r="C31" s="28">
        <v>4.7</v>
      </c>
    </row>
    <row r="32" spans="1:3" ht="99" customHeight="1" x14ac:dyDescent="0.25">
      <c r="A32" s="26" t="s">
        <v>269</v>
      </c>
      <c r="B32" s="27" t="s">
        <v>270</v>
      </c>
      <c r="C32" s="28">
        <v>1020</v>
      </c>
    </row>
    <row r="33" spans="1:3" ht="95.45" customHeight="1" x14ac:dyDescent="0.25">
      <c r="A33" s="26" t="s">
        <v>271</v>
      </c>
      <c r="B33" s="27" t="s">
        <v>272</v>
      </c>
      <c r="C33" s="28">
        <v>1020</v>
      </c>
    </row>
    <row r="34" spans="1:3" ht="110.25" x14ac:dyDescent="0.25">
      <c r="A34" s="26" t="s">
        <v>273</v>
      </c>
      <c r="B34" s="27" t="s">
        <v>274</v>
      </c>
      <c r="C34" s="28">
        <v>-120</v>
      </c>
    </row>
    <row r="35" spans="1:3" ht="165" customHeight="1" x14ac:dyDescent="0.25">
      <c r="A35" s="26" t="s">
        <v>275</v>
      </c>
      <c r="B35" s="27" t="s">
        <v>276</v>
      </c>
      <c r="C35" s="28">
        <v>-120</v>
      </c>
    </row>
    <row r="36" spans="1:3" x14ac:dyDescent="0.25">
      <c r="A36" s="23" t="s">
        <v>277</v>
      </c>
      <c r="B36" s="24" t="s">
        <v>278</v>
      </c>
      <c r="C36" s="25">
        <v>8850</v>
      </c>
    </row>
    <row r="37" spans="1:3" x14ac:dyDescent="0.25">
      <c r="A37" s="26" t="s">
        <v>279</v>
      </c>
      <c r="B37" s="27" t="s">
        <v>280</v>
      </c>
      <c r="C37" s="28">
        <v>700</v>
      </c>
    </row>
    <row r="38" spans="1:3" ht="69" customHeight="1" x14ac:dyDescent="0.25">
      <c r="A38" s="26" t="s">
        <v>281</v>
      </c>
      <c r="B38" s="27" t="s">
        <v>282</v>
      </c>
      <c r="C38" s="28">
        <v>700</v>
      </c>
    </row>
    <row r="39" spans="1:3" ht="117" customHeight="1" x14ac:dyDescent="0.25">
      <c r="A39" s="26" t="s">
        <v>283</v>
      </c>
      <c r="B39" s="27" t="s">
        <v>284</v>
      </c>
      <c r="C39" s="28">
        <v>700</v>
      </c>
    </row>
    <row r="40" spans="1:3" x14ac:dyDescent="0.25">
      <c r="A40" s="26" t="s">
        <v>285</v>
      </c>
      <c r="B40" s="27" t="s">
        <v>286</v>
      </c>
      <c r="C40" s="28">
        <v>4050</v>
      </c>
    </row>
    <row r="41" spans="1:3" x14ac:dyDescent="0.25">
      <c r="A41" s="26" t="s">
        <v>287</v>
      </c>
      <c r="B41" s="27" t="s">
        <v>288</v>
      </c>
      <c r="C41" s="28">
        <v>350</v>
      </c>
    </row>
    <row r="42" spans="1:3" ht="63" x14ac:dyDescent="0.25">
      <c r="A42" s="26" t="s">
        <v>289</v>
      </c>
      <c r="B42" s="27" t="s">
        <v>290</v>
      </c>
      <c r="C42" s="28">
        <v>350</v>
      </c>
    </row>
    <row r="43" spans="1:3" x14ac:dyDescent="0.25">
      <c r="A43" s="26" t="s">
        <v>291</v>
      </c>
      <c r="B43" s="27" t="s">
        <v>292</v>
      </c>
      <c r="C43" s="28">
        <v>3700</v>
      </c>
    </row>
    <row r="44" spans="1:3" ht="63" x14ac:dyDescent="0.25">
      <c r="A44" s="26" t="s">
        <v>293</v>
      </c>
      <c r="B44" s="27" t="s">
        <v>294</v>
      </c>
      <c r="C44" s="28">
        <v>3700</v>
      </c>
    </row>
    <row r="45" spans="1:3" x14ac:dyDescent="0.25">
      <c r="A45" s="26" t="s">
        <v>295</v>
      </c>
      <c r="B45" s="27" t="s">
        <v>296</v>
      </c>
      <c r="C45" s="28">
        <v>4100</v>
      </c>
    </row>
    <row r="46" spans="1:3" x14ac:dyDescent="0.25">
      <c r="A46" s="26" t="s">
        <v>297</v>
      </c>
      <c r="B46" s="27" t="s">
        <v>298</v>
      </c>
      <c r="C46" s="28">
        <v>2380</v>
      </c>
    </row>
    <row r="47" spans="1:3" ht="46.9" customHeight="1" x14ac:dyDescent="0.25">
      <c r="A47" s="26" t="s">
        <v>299</v>
      </c>
      <c r="B47" s="27" t="s">
        <v>300</v>
      </c>
      <c r="C47" s="28">
        <v>2380</v>
      </c>
    </row>
    <row r="48" spans="1:3" ht="95.45" customHeight="1" x14ac:dyDescent="0.25">
      <c r="A48" s="26" t="s">
        <v>301</v>
      </c>
      <c r="B48" s="27" t="s">
        <v>302</v>
      </c>
      <c r="C48" s="28">
        <v>2380</v>
      </c>
    </row>
    <row r="49" spans="1:3" x14ac:dyDescent="0.25">
      <c r="A49" s="26" t="s">
        <v>303</v>
      </c>
      <c r="B49" s="27" t="s">
        <v>304</v>
      </c>
      <c r="C49" s="28">
        <v>1720</v>
      </c>
    </row>
    <row r="50" spans="1:3" ht="63" x14ac:dyDescent="0.25">
      <c r="A50" s="26" t="s">
        <v>305</v>
      </c>
      <c r="B50" s="27" t="s">
        <v>306</v>
      </c>
      <c r="C50" s="28">
        <v>1720</v>
      </c>
    </row>
    <row r="51" spans="1:3" ht="110.25" x14ac:dyDescent="0.25">
      <c r="A51" s="26" t="s">
        <v>307</v>
      </c>
      <c r="B51" s="27" t="s">
        <v>308</v>
      </c>
      <c r="C51" s="28">
        <v>1720</v>
      </c>
    </row>
    <row r="52" spans="1:3" ht="68.25" customHeight="1" x14ac:dyDescent="0.25">
      <c r="A52" s="23" t="s">
        <v>309</v>
      </c>
      <c r="B52" s="24" t="s">
        <v>310</v>
      </c>
      <c r="C52" s="25">
        <v>590</v>
      </c>
    </row>
    <row r="53" spans="1:3" ht="141.75" x14ac:dyDescent="0.25">
      <c r="A53" s="26" t="s">
        <v>311</v>
      </c>
      <c r="B53" s="27" t="s">
        <v>312</v>
      </c>
      <c r="C53" s="28">
        <v>500</v>
      </c>
    </row>
    <row r="54" spans="1:3" ht="94.5" x14ac:dyDescent="0.25">
      <c r="A54" s="26" t="s">
        <v>313</v>
      </c>
      <c r="B54" s="27" t="s">
        <v>314</v>
      </c>
      <c r="C54" s="28">
        <v>500</v>
      </c>
    </row>
    <row r="55" spans="1:3" ht="117" customHeight="1" x14ac:dyDescent="0.25">
      <c r="A55" s="26" t="s">
        <v>315</v>
      </c>
      <c r="B55" s="27" t="s">
        <v>316</v>
      </c>
      <c r="C55" s="28">
        <v>500</v>
      </c>
    </row>
    <row r="56" spans="1:3" ht="126" x14ac:dyDescent="0.25">
      <c r="A56" s="26" t="s">
        <v>317</v>
      </c>
      <c r="B56" s="27" t="s">
        <v>318</v>
      </c>
      <c r="C56" s="28">
        <v>90</v>
      </c>
    </row>
    <row r="57" spans="1:3" ht="126" x14ac:dyDescent="0.25">
      <c r="A57" s="26" t="s">
        <v>319</v>
      </c>
      <c r="B57" s="27" t="s">
        <v>320</v>
      </c>
      <c r="C57" s="28">
        <v>90</v>
      </c>
    </row>
    <row r="58" spans="1:3" ht="110.25" x14ac:dyDescent="0.25">
      <c r="A58" s="26" t="s">
        <v>321</v>
      </c>
      <c r="B58" s="27" t="s">
        <v>322</v>
      </c>
      <c r="C58" s="28">
        <v>90</v>
      </c>
    </row>
    <row r="59" spans="1:3" ht="47.25" x14ac:dyDescent="0.25">
      <c r="A59" s="23" t="s">
        <v>323</v>
      </c>
      <c r="B59" s="24" t="s">
        <v>324</v>
      </c>
      <c r="C59" s="25">
        <v>506.5</v>
      </c>
    </row>
    <row r="60" spans="1:3" ht="47.25" x14ac:dyDescent="0.25">
      <c r="A60" s="26" t="s">
        <v>325</v>
      </c>
      <c r="B60" s="27" t="s">
        <v>326</v>
      </c>
      <c r="C60" s="28">
        <v>476.5</v>
      </c>
    </row>
    <row r="61" spans="1:3" ht="47.25" x14ac:dyDescent="0.25">
      <c r="A61" s="26" t="s">
        <v>327</v>
      </c>
      <c r="B61" s="27" t="s">
        <v>328</v>
      </c>
      <c r="C61" s="28">
        <v>476.5</v>
      </c>
    </row>
    <row r="62" spans="1:3" ht="63" x14ac:dyDescent="0.25">
      <c r="A62" s="26" t="s">
        <v>329</v>
      </c>
      <c r="B62" s="27" t="s">
        <v>330</v>
      </c>
      <c r="C62" s="28">
        <v>476.5</v>
      </c>
    </row>
    <row r="63" spans="1:3" ht="110.25" x14ac:dyDescent="0.25">
      <c r="A63" s="26" t="s">
        <v>331</v>
      </c>
      <c r="B63" s="27" t="s">
        <v>332</v>
      </c>
      <c r="C63" s="28">
        <v>30</v>
      </c>
    </row>
    <row r="64" spans="1:3" ht="110.25" x14ac:dyDescent="0.25">
      <c r="A64" s="26" t="s">
        <v>333</v>
      </c>
      <c r="B64" s="27" t="s">
        <v>334</v>
      </c>
      <c r="C64" s="28">
        <v>30</v>
      </c>
    </row>
    <row r="65" spans="1:4" ht="132" customHeight="1" x14ac:dyDescent="0.25">
      <c r="A65" s="26" t="s">
        <v>335</v>
      </c>
      <c r="B65" s="27" t="s">
        <v>336</v>
      </c>
      <c r="C65" s="28">
        <v>30</v>
      </c>
    </row>
    <row r="66" spans="1:4" x14ac:dyDescent="0.25">
      <c r="A66" s="23" t="s">
        <v>337</v>
      </c>
      <c r="B66" s="24" t="s">
        <v>338</v>
      </c>
      <c r="C66" s="25">
        <v>10635.87</v>
      </c>
    </row>
    <row r="67" spans="1:4" ht="50.45" customHeight="1" x14ac:dyDescent="0.25">
      <c r="A67" s="23" t="s">
        <v>339</v>
      </c>
      <c r="B67" s="24" t="s">
        <v>340</v>
      </c>
      <c r="C67" s="25">
        <v>10635.87</v>
      </c>
    </row>
    <row r="68" spans="1:4" ht="31.5" x14ac:dyDescent="0.25">
      <c r="A68" s="26" t="s">
        <v>341</v>
      </c>
      <c r="B68" s="27" t="s">
        <v>342</v>
      </c>
      <c r="C68" s="28">
        <v>9578.7000000000007</v>
      </c>
    </row>
    <row r="69" spans="1:4" ht="31.5" x14ac:dyDescent="0.25">
      <c r="A69" s="26" t="s">
        <v>343</v>
      </c>
      <c r="B69" s="27" t="s">
        <v>344</v>
      </c>
      <c r="C69" s="28">
        <v>9578.7000000000007</v>
      </c>
    </row>
    <row r="70" spans="1:4" ht="38.25" customHeight="1" x14ac:dyDescent="0.25">
      <c r="A70" s="26" t="s">
        <v>345</v>
      </c>
      <c r="B70" s="27" t="s">
        <v>346</v>
      </c>
      <c r="C70" s="28">
        <v>9578.7000000000007</v>
      </c>
    </row>
    <row r="71" spans="1:4" ht="47.25" x14ac:dyDescent="0.25">
      <c r="A71" s="26" t="s">
        <v>347</v>
      </c>
      <c r="B71" s="27" t="s">
        <v>348</v>
      </c>
      <c r="C71" s="28">
        <v>468.47</v>
      </c>
    </row>
    <row r="72" spans="1:4" x14ac:dyDescent="0.25">
      <c r="A72" s="26" t="s">
        <v>349</v>
      </c>
      <c r="B72" s="27" t="s">
        <v>350</v>
      </c>
      <c r="C72" s="28">
        <v>468.47</v>
      </c>
    </row>
    <row r="73" spans="1:4" ht="31.5" x14ac:dyDescent="0.25">
      <c r="A73" s="26" t="s">
        <v>351</v>
      </c>
      <c r="B73" s="27" t="s">
        <v>352</v>
      </c>
      <c r="C73" s="28">
        <v>468.47</v>
      </c>
    </row>
    <row r="74" spans="1:4" ht="31.5" x14ac:dyDescent="0.25">
      <c r="A74" s="26" t="s">
        <v>353</v>
      </c>
      <c r="B74" s="27" t="s">
        <v>354</v>
      </c>
      <c r="C74" s="28">
        <v>588.70000000000005</v>
      </c>
    </row>
    <row r="75" spans="1:4" ht="47.25" x14ac:dyDescent="0.25">
      <c r="A75" s="26" t="s">
        <v>355</v>
      </c>
      <c r="B75" s="27" t="s">
        <v>356</v>
      </c>
      <c r="C75" s="28">
        <v>147.1</v>
      </c>
    </row>
    <row r="76" spans="1:4" ht="47.25" x14ac:dyDescent="0.25">
      <c r="A76" s="26" t="s">
        <v>357</v>
      </c>
      <c r="B76" s="27" t="s">
        <v>358</v>
      </c>
      <c r="C76" s="28">
        <v>147.1</v>
      </c>
    </row>
    <row r="77" spans="1:4" ht="51.75" customHeight="1" x14ac:dyDescent="0.25">
      <c r="A77" s="26" t="s">
        <v>359</v>
      </c>
      <c r="B77" s="27" t="s">
        <v>360</v>
      </c>
      <c r="C77" s="28">
        <v>441.6</v>
      </c>
    </row>
    <row r="78" spans="1:4" ht="63" x14ac:dyDescent="0.25">
      <c r="A78" s="26" t="s">
        <v>361</v>
      </c>
      <c r="B78" s="27" t="s">
        <v>362</v>
      </c>
      <c r="C78" s="28">
        <v>441.6</v>
      </c>
      <c r="D78" s="117" t="s">
        <v>498</v>
      </c>
    </row>
  </sheetData>
  <mergeCells count="7">
    <mergeCell ref="B1:C1"/>
    <mergeCell ref="B2:C2"/>
    <mergeCell ref="B3:C3"/>
    <mergeCell ref="A10:C10"/>
    <mergeCell ref="A12:A14"/>
    <mergeCell ref="B12:B14"/>
    <mergeCell ref="C12:C14"/>
  </mergeCells>
  <pageMargins left="0.78740157480314965" right="0.39370078740157483" top="0.39370078740157483" bottom="0.39370078740157483" header="0.15748031496062992" footer="0.15748031496062992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workbookViewId="0">
      <selection activeCell="G10" sqref="G10"/>
    </sheetView>
  </sheetViews>
  <sheetFormatPr defaultColWidth="8.85546875" defaultRowHeight="15.75" x14ac:dyDescent="0.25"/>
  <cols>
    <col min="1" max="1" width="28.5703125" style="16" customWidth="1"/>
    <col min="2" max="2" width="42" style="16" customWidth="1"/>
    <col min="3" max="3" width="13.28515625" style="16" customWidth="1"/>
    <col min="4" max="4" width="14.42578125" style="16" customWidth="1"/>
    <col min="5" max="5" width="2.42578125" style="16" customWidth="1"/>
    <col min="6" max="256" width="8.85546875" style="16"/>
    <col min="257" max="257" width="28.5703125" style="16" customWidth="1"/>
    <col min="258" max="258" width="42" style="16" customWidth="1"/>
    <col min="259" max="259" width="13.28515625" style="16" customWidth="1"/>
    <col min="260" max="260" width="12.28515625" style="16" customWidth="1"/>
    <col min="261" max="512" width="8.85546875" style="16"/>
    <col min="513" max="513" width="28.5703125" style="16" customWidth="1"/>
    <col min="514" max="514" width="42" style="16" customWidth="1"/>
    <col min="515" max="515" width="13.28515625" style="16" customWidth="1"/>
    <col min="516" max="516" width="12.28515625" style="16" customWidth="1"/>
    <col min="517" max="768" width="8.85546875" style="16"/>
    <col min="769" max="769" width="28.5703125" style="16" customWidth="1"/>
    <col min="770" max="770" width="42" style="16" customWidth="1"/>
    <col min="771" max="771" width="13.28515625" style="16" customWidth="1"/>
    <col min="772" max="772" width="12.28515625" style="16" customWidth="1"/>
    <col min="773" max="1024" width="8.85546875" style="16"/>
    <col min="1025" max="1025" width="28.5703125" style="16" customWidth="1"/>
    <col min="1026" max="1026" width="42" style="16" customWidth="1"/>
    <col min="1027" max="1027" width="13.28515625" style="16" customWidth="1"/>
    <col min="1028" max="1028" width="12.28515625" style="16" customWidth="1"/>
    <col min="1029" max="1280" width="8.85546875" style="16"/>
    <col min="1281" max="1281" width="28.5703125" style="16" customWidth="1"/>
    <col min="1282" max="1282" width="42" style="16" customWidth="1"/>
    <col min="1283" max="1283" width="13.28515625" style="16" customWidth="1"/>
    <col min="1284" max="1284" width="12.28515625" style="16" customWidth="1"/>
    <col min="1285" max="1536" width="8.85546875" style="16"/>
    <col min="1537" max="1537" width="28.5703125" style="16" customWidth="1"/>
    <col min="1538" max="1538" width="42" style="16" customWidth="1"/>
    <col min="1539" max="1539" width="13.28515625" style="16" customWidth="1"/>
    <col min="1540" max="1540" width="12.28515625" style="16" customWidth="1"/>
    <col min="1541" max="1792" width="8.85546875" style="16"/>
    <col min="1793" max="1793" width="28.5703125" style="16" customWidth="1"/>
    <col min="1794" max="1794" width="42" style="16" customWidth="1"/>
    <col min="1795" max="1795" width="13.28515625" style="16" customWidth="1"/>
    <col min="1796" max="1796" width="12.28515625" style="16" customWidth="1"/>
    <col min="1797" max="2048" width="8.85546875" style="16"/>
    <col min="2049" max="2049" width="28.5703125" style="16" customWidth="1"/>
    <col min="2050" max="2050" width="42" style="16" customWidth="1"/>
    <col min="2051" max="2051" width="13.28515625" style="16" customWidth="1"/>
    <col min="2052" max="2052" width="12.28515625" style="16" customWidth="1"/>
    <col min="2053" max="2304" width="8.85546875" style="16"/>
    <col min="2305" max="2305" width="28.5703125" style="16" customWidth="1"/>
    <col min="2306" max="2306" width="42" style="16" customWidth="1"/>
    <col min="2307" max="2307" width="13.28515625" style="16" customWidth="1"/>
    <col min="2308" max="2308" width="12.28515625" style="16" customWidth="1"/>
    <col min="2309" max="2560" width="8.85546875" style="16"/>
    <col min="2561" max="2561" width="28.5703125" style="16" customWidth="1"/>
    <col min="2562" max="2562" width="42" style="16" customWidth="1"/>
    <col min="2563" max="2563" width="13.28515625" style="16" customWidth="1"/>
    <col min="2564" max="2564" width="12.28515625" style="16" customWidth="1"/>
    <col min="2565" max="2816" width="8.85546875" style="16"/>
    <col min="2817" max="2817" width="28.5703125" style="16" customWidth="1"/>
    <col min="2818" max="2818" width="42" style="16" customWidth="1"/>
    <col min="2819" max="2819" width="13.28515625" style="16" customWidth="1"/>
    <col min="2820" max="2820" width="12.28515625" style="16" customWidth="1"/>
    <col min="2821" max="3072" width="8.85546875" style="16"/>
    <col min="3073" max="3073" width="28.5703125" style="16" customWidth="1"/>
    <col min="3074" max="3074" width="42" style="16" customWidth="1"/>
    <col min="3075" max="3075" width="13.28515625" style="16" customWidth="1"/>
    <col min="3076" max="3076" width="12.28515625" style="16" customWidth="1"/>
    <col min="3077" max="3328" width="8.85546875" style="16"/>
    <col min="3329" max="3329" width="28.5703125" style="16" customWidth="1"/>
    <col min="3330" max="3330" width="42" style="16" customWidth="1"/>
    <col min="3331" max="3331" width="13.28515625" style="16" customWidth="1"/>
    <col min="3332" max="3332" width="12.28515625" style="16" customWidth="1"/>
    <col min="3333" max="3584" width="8.85546875" style="16"/>
    <col min="3585" max="3585" width="28.5703125" style="16" customWidth="1"/>
    <col min="3586" max="3586" width="42" style="16" customWidth="1"/>
    <col min="3587" max="3587" width="13.28515625" style="16" customWidth="1"/>
    <col min="3588" max="3588" width="12.28515625" style="16" customWidth="1"/>
    <col min="3589" max="3840" width="8.85546875" style="16"/>
    <col min="3841" max="3841" width="28.5703125" style="16" customWidth="1"/>
    <col min="3842" max="3842" width="42" style="16" customWidth="1"/>
    <col min="3843" max="3843" width="13.28515625" style="16" customWidth="1"/>
    <col min="3844" max="3844" width="12.28515625" style="16" customWidth="1"/>
    <col min="3845" max="4096" width="8.85546875" style="16"/>
    <col min="4097" max="4097" width="28.5703125" style="16" customWidth="1"/>
    <col min="4098" max="4098" width="42" style="16" customWidth="1"/>
    <col min="4099" max="4099" width="13.28515625" style="16" customWidth="1"/>
    <col min="4100" max="4100" width="12.28515625" style="16" customWidth="1"/>
    <col min="4101" max="4352" width="8.85546875" style="16"/>
    <col min="4353" max="4353" width="28.5703125" style="16" customWidth="1"/>
    <col min="4354" max="4354" width="42" style="16" customWidth="1"/>
    <col min="4355" max="4355" width="13.28515625" style="16" customWidth="1"/>
    <col min="4356" max="4356" width="12.28515625" style="16" customWidth="1"/>
    <col min="4357" max="4608" width="8.85546875" style="16"/>
    <col min="4609" max="4609" width="28.5703125" style="16" customWidth="1"/>
    <col min="4610" max="4610" width="42" style="16" customWidth="1"/>
    <col min="4611" max="4611" width="13.28515625" style="16" customWidth="1"/>
    <col min="4612" max="4612" width="12.28515625" style="16" customWidth="1"/>
    <col min="4613" max="4864" width="8.85546875" style="16"/>
    <col min="4865" max="4865" width="28.5703125" style="16" customWidth="1"/>
    <col min="4866" max="4866" width="42" style="16" customWidth="1"/>
    <col min="4867" max="4867" width="13.28515625" style="16" customWidth="1"/>
    <col min="4868" max="4868" width="12.28515625" style="16" customWidth="1"/>
    <col min="4869" max="5120" width="8.85546875" style="16"/>
    <col min="5121" max="5121" width="28.5703125" style="16" customWidth="1"/>
    <col min="5122" max="5122" width="42" style="16" customWidth="1"/>
    <col min="5123" max="5123" width="13.28515625" style="16" customWidth="1"/>
    <col min="5124" max="5124" width="12.28515625" style="16" customWidth="1"/>
    <col min="5125" max="5376" width="8.85546875" style="16"/>
    <col min="5377" max="5377" width="28.5703125" style="16" customWidth="1"/>
    <col min="5378" max="5378" width="42" style="16" customWidth="1"/>
    <col min="5379" max="5379" width="13.28515625" style="16" customWidth="1"/>
    <col min="5380" max="5380" width="12.28515625" style="16" customWidth="1"/>
    <col min="5381" max="5632" width="8.85546875" style="16"/>
    <col min="5633" max="5633" width="28.5703125" style="16" customWidth="1"/>
    <col min="5634" max="5634" width="42" style="16" customWidth="1"/>
    <col min="5635" max="5635" width="13.28515625" style="16" customWidth="1"/>
    <col min="5636" max="5636" width="12.28515625" style="16" customWidth="1"/>
    <col min="5637" max="5888" width="8.85546875" style="16"/>
    <col min="5889" max="5889" width="28.5703125" style="16" customWidth="1"/>
    <col min="5890" max="5890" width="42" style="16" customWidth="1"/>
    <col min="5891" max="5891" width="13.28515625" style="16" customWidth="1"/>
    <col min="5892" max="5892" width="12.28515625" style="16" customWidth="1"/>
    <col min="5893" max="6144" width="8.85546875" style="16"/>
    <col min="6145" max="6145" width="28.5703125" style="16" customWidth="1"/>
    <col min="6146" max="6146" width="42" style="16" customWidth="1"/>
    <col min="6147" max="6147" width="13.28515625" style="16" customWidth="1"/>
    <col min="6148" max="6148" width="12.28515625" style="16" customWidth="1"/>
    <col min="6149" max="6400" width="8.85546875" style="16"/>
    <col min="6401" max="6401" width="28.5703125" style="16" customWidth="1"/>
    <col min="6402" max="6402" width="42" style="16" customWidth="1"/>
    <col min="6403" max="6403" width="13.28515625" style="16" customWidth="1"/>
    <col min="6404" max="6404" width="12.28515625" style="16" customWidth="1"/>
    <col min="6405" max="6656" width="8.85546875" style="16"/>
    <col min="6657" max="6657" width="28.5703125" style="16" customWidth="1"/>
    <col min="6658" max="6658" width="42" style="16" customWidth="1"/>
    <col min="6659" max="6659" width="13.28515625" style="16" customWidth="1"/>
    <col min="6660" max="6660" width="12.28515625" style="16" customWidth="1"/>
    <col min="6661" max="6912" width="8.85546875" style="16"/>
    <col min="6913" max="6913" width="28.5703125" style="16" customWidth="1"/>
    <col min="6914" max="6914" width="42" style="16" customWidth="1"/>
    <col min="6915" max="6915" width="13.28515625" style="16" customWidth="1"/>
    <col min="6916" max="6916" width="12.28515625" style="16" customWidth="1"/>
    <col min="6917" max="7168" width="8.85546875" style="16"/>
    <col min="7169" max="7169" width="28.5703125" style="16" customWidth="1"/>
    <col min="7170" max="7170" width="42" style="16" customWidth="1"/>
    <col min="7171" max="7171" width="13.28515625" style="16" customWidth="1"/>
    <col min="7172" max="7172" width="12.28515625" style="16" customWidth="1"/>
    <col min="7173" max="7424" width="8.85546875" style="16"/>
    <col min="7425" max="7425" width="28.5703125" style="16" customWidth="1"/>
    <col min="7426" max="7426" width="42" style="16" customWidth="1"/>
    <col min="7427" max="7427" width="13.28515625" style="16" customWidth="1"/>
    <col min="7428" max="7428" width="12.28515625" style="16" customWidth="1"/>
    <col min="7429" max="7680" width="8.85546875" style="16"/>
    <col min="7681" max="7681" width="28.5703125" style="16" customWidth="1"/>
    <col min="7682" max="7682" width="42" style="16" customWidth="1"/>
    <col min="7683" max="7683" width="13.28515625" style="16" customWidth="1"/>
    <col min="7684" max="7684" width="12.28515625" style="16" customWidth="1"/>
    <col min="7685" max="7936" width="8.85546875" style="16"/>
    <col min="7937" max="7937" width="28.5703125" style="16" customWidth="1"/>
    <col min="7938" max="7938" width="42" style="16" customWidth="1"/>
    <col min="7939" max="7939" width="13.28515625" style="16" customWidth="1"/>
    <col min="7940" max="7940" width="12.28515625" style="16" customWidth="1"/>
    <col min="7941" max="8192" width="8.85546875" style="16"/>
    <col min="8193" max="8193" width="28.5703125" style="16" customWidth="1"/>
    <col min="8194" max="8194" width="42" style="16" customWidth="1"/>
    <col min="8195" max="8195" width="13.28515625" style="16" customWidth="1"/>
    <col min="8196" max="8196" width="12.28515625" style="16" customWidth="1"/>
    <col min="8197" max="8448" width="8.85546875" style="16"/>
    <col min="8449" max="8449" width="28.5703125" style="16" customWidth="1"/>
    <col min="8450" max="8450" width="42" style="16" customWidth="1"/>
    <col min="8451" max="8451" width="13.28515625" style="16" customWidth="1"/>
    <col min="8452" max="8452" width="12.28515625" style="16" customWidth="1"/>
    <col min="8453" max="8704" width="8.85546875" style="16"/>
    <col min="8705" max="8705" width="28.5703125" style="16" customWidth="1"/>
    <col min="8706" max="8706" width="42" style="16" customWidth="1"/>
    <col min="8707" max="8707" width="13.28515625" style="16" customWidth="1"/>
    <col min="8708" max="8708" width="12.28515625" style="16" customWidth="1"/>
    <col min="8709" max="8960" width="8.85546875" style="16"/>
    <col min="8961" max="8961" width="28.5703125" style="16" customWidth="1"/>
    <col min="8962" max="8962" width="42" style="16" customWidth="1"/>
    <col min="8963" max="8963" width="13.28515625" style="16" customWidth="1"/>
    <col min="8964" max="8964" width="12.28515625" style="16" customWidth="1"/>
    <col min="8965" max="9216" width="8.85546875" style="16"/>
    <col min="9217" max="9217" width="28.5703125" style="16" customWidth="1"/>
    <col min="9218" max="9218" width="42" style="16" customWidth="1"/>
    <col min="9219" max="9219" width="13.28515625" style="16" customWidth="1"/>
    <col min="9220" max="9220" width="12.28515625" style="16" customWidth="1"/>
    <col min="9221" max="9472" width="8.85546875" style="16"/>
    <col min="9473" max="9473" width="28.5703125" style="16" customWidth="1"/>
    <col min="9474" max="9474" width="42" style="16" customWidth="1"/>
    <col min="9475" max="9475" width="13.28515625" style="16" customWidth="1"/>
    <col min="9476" max="9476" width="12.28515625" style="16" customWidth="1"/>
    <col min="9477" max="9728" width="8.85546875" style="16"/>
    <col min="9729" max="9729" width="28.5703125" style="16" customWidth="1"/>
    <col min="9730" max="9730" width="42" style="16" customWidth="1"/>
    <col min="9731" max="9731" width="13.28515625" style="16" customWidth="1"/>
    <col min="9732" max="9732" width="12.28515625" style="16" customWidth="1"/>
    <col min="9733" max="9984" width="8.85546875" style="16"/>
    <col min="9985" max="9985" width="28.5703125" style="16" customWidth="1"/>
    <col min="9986" max="9986" width="42" style="16" customWidth="1"/>
    <col min="9987" max="9987" width="13.28515625" style="16" customWidth="1"/>
    <col min="9988" max="9988" width="12.28515625" style="16" customWidth="1"/>
    <col min="9989" max="10240" width="8.85546875" style="16"/>
    <col min="10241" max="10241" width="28.5703125" style="16" customWidth="1"/>
    <col min="10242" max="10242" width="42" style="16" customWidth="1"/>
    <col min="10243" max="10243" width="13.28515625" style="16" customWidth="1"/>
    <col min="10244" max="10244" width="12.28515625" style="16" customWidth="1"/>
    <col min="10245" max="10496" width="8.85546875" style="16"/>
    <col min="10497" max="10497" width="28.5703125" style="16" customWidth="1"/>
    <col min="10498" max="10498" width="42" style="16" customWidth="1"/>
    <col min="10499" max="10499" width="13.28515625" style="16" customWidth="1"/>
    <col min="10500" max="10500" width="12.28515625" style="16" customWidth="1"/>
    <col min="10501" max="10752" width="8.85546875" style="16"/>
    <col min="10753" max="10753" width="28.5703125" style="16" customWidth="1"/>
    <col min="10754" max="10754" width="42" style="16" customWidth="1"/>
    <col min="10755" max="10755" width="13.28515625" style="16" customWidth="1"/>
    <col min="10756" max="10756" width="12.28515625" style="16" customWidth="1"/>
    <col min="10757" max="11008" width="8.85546875" style="16"/>
    <col min="11009" max="11009" width="28.5703125" style="16" customWidth="1"/>
    <col min="11010" max="11010" width="42" style="16" customWidth="1"/>
    <col min="11011" max="11011" width="13.28515625" style="16" customWidth="1"/>
    <col min="11012" max="11012" width="12.28515625" style="16" customWidth="1"/>
    <col min="11013" max="11264" width="8.85546875" style="16"/>
    <col min="11265" max="11265" width="28.5703125" style="16" customWidth="1"/>
    <col min="11266" max="11266" width="42" style="16" customWidth="1"/>
    <col min="11267" max="11267" width="13.28515625" style="16" customWidth="1"/>
    <col min="11268" max="11268" width="12.28515625" style="16" customWidth="1"/>
    <col min="11269" max="11520" width="8.85546875" style="16"/>
    <col min="11521" max="11521" width="28.5703125" style="16" customWidth="1"/>
    <col min="11522" max="11522" width="42" style="16" customWidth="1"/>
    <col min="11523" max="11523" width="13.28515625" style="16" customWidth="1"/>
    <col min="11524" max="11524" width="12.28515625" style="16" customWidth="1"/>
    <col min="11525" max="11776" width="8.85546875" style="16"/>
    <col min="11777" max="11777" width="28.5703125" style="16" customWidth="1"/>
    <col min="11778" max="11778" width="42" style="16" customWidth="1"/>
    <col min="11779" max="11779" width="13.28515625" style="16" customWidth="1"/>
    <col min="11780" max="11780" width="12.28515625" style="16" customWidth="1"/>
    <col min="11781" max="12032" width="8.85546875" style="16"/>
    <col min="12033" max="12033" width="28.5703125" style="16" customWidth="1"/>
    <col min="12034" max="12034" width="42" style="16" customWidth="1"/>
    <col min="12035" max="12035" width="13.28515625" style="16" customWidth="1"/>
    <col min="12036" max="12036" width="12.28515625" style="16" customWidth="1"/>
    <col min="12037" max="12288" width="8.85546875" style="16"/>
    <col min="12289" max="12289" width="28.5703125" style="16" customWidth="1"/>
    <col min="12290" max="12290" width="42" style="16" customWidth="1"/>
    <col min="12291" max="12291" width="13.28515625" style="16" customWidth="1"/>
    <col min="12292" max="12292" width="12.28515625" style="16" customWidth="1"/>
    <col min="12293" max="12544" width="8.85546875" style="16"/>
    <col min="12545" max="12545" width="28.5703125" style="16" customWidth="1"/>
    <col min="12546" max="12546" width="42" style="16" customWidth="1"/>
    <col min="12547" max="12547" width="13.28515625" style="16" customWidth="1"/>
    <col min="12548" max="12548" width="12.28515625" style="16" customWidth="1"/>
    <col min="12549" max="12800" width="8.85546875" style="16"/>
    <col min="12801" max="12801" width="28.5703125" style="16" customWidth="1"/>
    <col min="12802" max="12802" width="42" style="16" customWidth="1"/>
    <col min="12803" max="12803" width="13.28515625" style="16" customWidth="1"/>
    <col min="12804" max="12804" width="12.28515625" style="16" customWidth="1"/>
    <col min="12805" max="13056" width="8.85546875" style="16"/>
    <col min="13057" max="13057" width="28.5703125" style="16" customWidth="1"/>
    <col min="13058" max="13058" width="42" style="16" customWidth="1"/>
    <col min="13059" max="13059" width="13.28515625" style="16" customWidth="1"/>
    <col min="13060" max="13060" width="12.28515625" style="16" customWidth="1"/>
    <col min="13061" max="13312" width="8.85546875" style="16"/>
    <col min="13313" max="13313" width="28.5703125" style="16" customWidth="1"/>
    <col min="13314" max="13314" width="42" style="16" customWidth="1"/>
    <col min="13315" max="13315" width="13.28515625" style="16" customWidth="1"/>
    <col min="13316" max="13316" width="12.28515625" style="16" customWidth="1"/>
    <col min="13317" max="13568" width="8.85546875" style="16"/>
    <col min="13569" max="13569" width="28.5703125" style="16" customWidth="1"/>
    <col min="13570" max="13570" width="42" style="16" customWidth="1"/>
    <col min="13571" max="13571" width="13.28515625" style="16" customWidth="1"/>
    <col min="13572" max="13572" width="12.28515625" style="16" customWidth="1"/>
    <col min="13573" max="13824" width="8.85546875" style="16"/>
    <col min="13825" max="13825" width="28.5703125" style="16" customWidth="1"/>
    <col min="13826" max="13826" width="42" style="16" customWidth="1"/>
    <col min="13827" max="13827" width="13.28515625" style="16" customWidth="1"/>
    <col min="13828" max="13828" width="12.28515625" style="16" customWidth="1"/>
    <col min="13829" max="14080" width="8.85546875" style="16"/>
    <col min="14081" max="14081" width="28.5703125" style="16" customWidth="1"/>
    <col min="14082" max="14082" width="42" style="16" customWidth="1"/>
    <col min="14083" max="14083" width="13.28515625" style="16" customWidth="1"/>
    <col min="14084" max="14084" width="12.28515625" style="16" customWidth="1"/>
    <col min="14085" max="14336" width="8.85546875" style="16"/>
    <col min="14337" max="14337" width="28.5703125" style="16" customWidth="1"/>
    <col min="14338" max="14338" width="42" style="16" customWidth="1"/>
    <col min="14339" max="14339" width="13.28515625" style="16" customWidth="1"/>
    <col min="14340" max="14340" width="12.28515625" style="16" customWidth="1"/>
    <col min="14341" max="14592" width="8.85546875" style="16"/>
    <col min="14593" max="14593" width="28.5703125" style="16" customWidth="1"/>
    <col min="14594" max="14594" width="42" style="16" customWidth="1"/>
    <col min="14595" max="14595" width="13.28515625" style="16" customWidth="1"/>
    <col min="14596" max="14596" width="12.28515625" style="16" customWidth="1"/>
    <col min="14597" max="14848" width="8.85546875" style="16"/>
    <col min="14849" max="14849" width="28.5703125" style="16" customWidth="1"/>
    <col min="14850" max="14850" width="42" style="16" customWidth="1"/>
    <col min="14851" max="14851" width="13.28515625" style="16" customWidth="1"/>
    <col min="14852" max="14852" width="12.28515625" style="16" customWidth="1"/>
    <col min="14853" max="15104" width="8.85546875" style="16"/>
    <col min="15105" max="15105" width="28.5703125" style="16" customWidth="1"/>
    <col min="15106" max="15106" width="42" style="16" customWidth="1"/>
    <col min="15107" max="15107" width="13.28515625" style="16" customWidth="1"/>
    <col min="15108" max="15108" width="12.28515625" style="16" customWidth="1"/>
    <col min="15109" max="15360" width="8.85546875" style="16"/>
    <col min="15361" max="15361" width="28.5703125" style="16" customWidth="1"/>
    <col min="15362" max="15362" width="42" style="16" customWidth="1"/>
    <col min="15363" max="15363" width="13.28515625" style="16" customWidth="1"/>
    <col min="15364" max="15364" width="12.28515625" style="16" customWidth="1"/>
    <col min="15365" max="15616" width="8.85546875" style="16"/>
    <col min="15617" max="15617" width="28.5703125" style="16" customWidth="1"/>
    <col min="15618" max="15618" width="42" style="16" customWidth="1"/>
    <col min="15619" max="15619" width="13.28515625" style="16" customWidth="1"/>
    <col min="15620" max="15620" width="12.28515625" style="16" customWidth="1"/>
    <col min="15621" max="15872" width="8.85546875" style="16"/>
    <col min="15873" max="15873" width="28.5703125" style="16" customWidth="1"/>
    <col min="15874" max="15874" width="42" style="16" customWidth="1"/>
    <col min="15875" max="15875" width="13.28515625" style="16" customWidth="1"/>
    <col min="15876" max="15876" width="12.28515625" style="16" customWidth="1"/>
    <col min="15877" max="16128" width="8.85546875" style="16"/>
    <col min="16129" max="16129" width="28.5703125" style="16" customWidth="1"/>
    <col min="16130" max="16130" width="42" style="16" customWidth="1"/>
    <col min="16131" max="16131" width="13.28515625" style="16" customWidth="1"/>
    <col min="16132" max="16132" width="12.28515625" style="16" customWidth="1"/>
    <col min="16133" max="16384" width="8.85546875" style="16"/>
  </cols>
  <sheetData>
    <row r="1" spans="1:4" x14ac:dyDescent="0.25">
      <c r="B1" s="123" t="s">
        <v>506</v>
      </c>
      <c r="C1" s="123"/>
      <c r="D1" s="123"/>
    </row>
    <row r="2" spans="1:4" x14ac:dyDescent="0.25">
      <c r="B2" s="123" t="s">
        <v>231</v>
      </c>
      <c r="C2" s="123"/>
      <c r="D2" s="123"/>
    </row>
    <row r="3" spans="1:4" x14ac:dyDescent="0.25">
      <c r="B3" s="123" t="s">
        <v>503</v>
      </c>
      <c r="C3" s="123"/>
      <c r="D3" s="123"/>
    </row>
    <row r="4" spans="1:4" x14ac:dyDescent="0.25">
      <c r="D4" s="29"/>
    </row>
    <row r="5" spans="1:4" x14ac:dyDescent="0.25">
      <c r="A5" s="17"/>
      <c r="B5" s="17"/>
      <c r="C5" s="18"/>
      <c r="D5" s="18" t="s">
        <v>363</v>
      </c>
    </row>
    <row r="6" spans="1:4" x14ac:dyDescent="0.25">
      <c r="A6" s="17"/>
      <c r="B6" s="17"/>
      <c r="C6" s="18"/>
      <c r="D6" s="18" t="s">
        <v>233</v>
      </c>
    </row>
    <row r="7" spans="1:4" x14ac:dyDescent="0.25">
      <c r="A7" s="17"/>
      <c r="B7" s="17"/>
      <c r="C7" s="18"/>
      <c r="D7" s="18" t="s">
        <v>234</v>
      </c>
    </row>
    <row r="8" spans="1:4" x14ac:dyDescent="0.25">
      <c r="A8" s="17"/>
      <c r="B8" s="17"/>
      <c r="C8" s="18"/>
      <c r="D8" s="18" t="s">
        <v>370</v>
      </c>
    </row>
    <row r="9" spans="1:4" x14ac:dyDescent="0.25">
      <c r="A9" s="17"/>
      <c r="B9" s="17"/>
      <c r="C9" s="18"/>
      <c r="D9" s="18"/>
    </row>
    <row r="10" spans="1:4" ht="54" customHeight="1" x14ac:dyDescent="0.25">
      <c r="A10" s="124" t="s">
        <v>364</v>
      </c>
      <c r="B10" s="124"/>
      <c r="C10" s="124"/>
      <c r="D10" s="124"/>
    </row>
    <row r="12" spans="1:4" ht="15.6" customHeight="1" x14ac:dyDescent="0.25">
      <c r="A12" s="125" t="s">
        <v>236</v>
      </c>
      <c r="B12" s="125" t="s">
        <v>237</v>
      </c>
      <c r="C12" s="126" t="s">
        <v>365</v>
      </c>
      <c r="D12" s="126" t="s">
        <v>366</v>
      </c>
    </row>
    <row r="13" spans="1:4" x14ac:dyDescent="0.25">
      <c r="A13" s="125"/>
      <c r="B13" s="125"/>
      <c r="C13" s="126"/>
      <c r="D13" s="126"/>
    </row>
    <row r="14" spans="1:4" ht="52.15" customHeight="1" x14ac:dyDescent="0.25">
      <c r="A14" s="125"/>
      <c r="B14" s="125"/>
      <c r="C14" s="126"/>
      <c r="D14" s="126"/>
    </row>
    <row r="15" spans="1:4" ht="18.75" x14ac:dyDescent="0.25">
      <c r="A15" s="19" t="s">
        <v>25</v>
      </c>
      <c r="B15" s="19" t="s">
        <v>26</v>
      </c>
      <c r="C15" s="19" t="s">
        <v>27</v>
      </c>
      <c r="D15" s="19" t="s">
        <v>28</v>
      </c>
    </row>
    <row r="16" spans="1:4" ht="18.75" x14ac:dyDescent="0.25">
      <c r="A16" s="20"/>
      <c r="B16" s="21" t="s">
        <v>238</v>
      </c>
      <c r="C16" s="22">
        <v>29439.599999999999</v>
      </c>
      <c r="D16" s="22">
        <v>30738.3</v>
      </c>
    </row>
    <row r="17" spans="1:4" ht="31.5" x14ac:dyDescent="0.25">
      <c r="A17" s="23" t="s">
        <v>239</v>
      </c>
      <c r="B17" s="24" t="s">
        <v>240</v>
      </c>
      <c r="C17" s="25">
        <v>21578.2</v>
      </c>
      <c r="D17" s="25">
        <v>23465.4</v>
      </c>
    </row>
    <row r="18" spans="1:4" x14ac:dyDescent="0.25">
      <c r="A18" s="23" t="s">
        <v>241</v>
      </c>
      <c r="B18" s="24" t="s">
        <v>242</v>
      </c>
      <c r="C18" s="25">
        <v>9650</v>
      </c>
      <c r="D18" s="25">
        <v>10150</v>
      </c>
    </row>
    <row r="19" spans="1:4" x14ac:dyDescent="0.25">
      <c r="A19" s="26" t="s">
        <v>243</v>
      </c>
      <c r="B19" s="27" t="s">
        <v>244</v>
      </c>
      <c r="C19" s="28">
        <v>9650</v>
      </c>
      <c r="D19" s="28">
        <v>10150</v>
      </c>
    </row>
    <row r="20" spans="1:4" ht="137.25" customHeight="1" x14ac:dyDescent="0.25">
      <c r="A20" s="26" t="s">
        <v>245</v>
      </c>
      <c r="B20" s="27" t="s">
        <v>246</v>
      </c>
      <c r="C20" s="28">
        <v>9555</v>
      </c>
      <c r="D20" s="28">
        <v>10045</v>
      </c>
    </row>
    <row r="21" spans="1:4" ht="180.75" customHeight="1" x14ac:dyDescent="0.25">
      <c r="A21" s="26" t="s">
        <v>247</v>
      </c>
      <c r="B21" s="27" t="s">
        <v>248</v>
      </c>
      <c r="C21" s="28">
        <v>9555</v>
      </c>
      <c r="D21" s="28">
        <v>10045</v>
      </c>
    </row>
    <row r="22" spans="1:4" ht="173.25" x14ac:dyDescent="0.25">
      <c r="A22" s="26" t="s">
        <v>249</v>
      </c>
      <c r="B22" s="27" t="s">
        <v>250</v>
      </c>
      <c r="C22" s="28">
        <v>65</v>
      </c>
      <c r="D22" s="28">
        <v>75</v>
      </c>
    </row>
    <row r="23" spans="1:4" ht="220.5" x14ac:dyDescent="0.25">
      <c r="A23" s="26" t="s">
        <v>251</v>
      </c>
      <c r="B23" s="27" t="s">
        <v>252</v>
      </c>
      <c r="C23" s="28">
        <v>65</v>
      </c>
      <c r="D23" s="28">
        <v>75</v>
      </c>
    </row>
    <row r="24" spans="1:4" ht="78.75" x14ac:dyDescent="0.25">
      <c r="A24" s="26" t="s">
        <v>253</v>
      </c>
      <c r="B24" s="27" t="s">
        <v>254</v>
      </c>
      <c r="C24" s="28">
        <v>30</v>
      </c>
      <c r="D24" s="28">
        <v>30</v>
      </c>
    </row>
    <row r="25" spans="1:4" ht="126" x14ac:dyDescent="0.25">
      <c r="A25" s="26" t="s">
        <v>255</v>
      </c>
      <c r="B25" s="27" t="s">
        <v>256</v>
      </c>
      <c r="C25" s="28">
        <v>30</v>
      </c>
      <c r="D25" s="28">
        <v>30</v>
      </c>
    </row>
    <row r="26" spans="1:4" ht="63" x14ac:dyDescent="0.25">
      <c r="A26" s="23" t="s">
        <v>257</v>
      </c>
      <c r="B26" s="24" t="s">
        <v>258</v>
      </c>
      <c r="C26" s="25">
        <v>1431.7</v>
      </c>
      <c r="D26" s="25">
        <v>2248.9</v>
      </c>
    </row>
    <row r="27" spans="1:4" ht="47.25" x14ac:dyDescent="0.25">
      <c r="A27" s="26" t="s">
        <v>259</v>
      </c>
      <c r="B27" s="27" t="s">
        <v>260</v>
      </c>
      <c r="C27" s="28">
        <v>1431.7</v>
      </c>
      <c r="D27" s="28">
        <v>2248.9</v>
      </c>
    </row>
    <row r="28" spans="1:4" ht="110.25" x14ac:dyDescent="0.25">
      <c r="A28" s="26" t="s">
        <v>261</v>
      </c>
      <c r="B28" s="27" t="s">
        <v>262</v>
      </c>
      <c r="C28" s="28">
        <v>728.7</v>
      </c>
      <c r="D28" s="28">
        <v>1145.9000000000001</v>
      </c>
    </row>
    <row r="29" spans="1:4" ht="196.5" customHeight="1" x14ac:dyDescent="0.25">
      <c r="A29" s="26" t="s">
        <v>263</v>
      </c>
      <c r="B29" s="27" t="s">
        <v>264</v>
      </c>
      <c r="C29" s="28">
        <v>728.7</v>
      </c>
      <c r="D29" s="28">
        <v>1145.9000000000001</v>
      </c>
    </row>
    <row r="30" spans="1:4" ht="141.75" x14ac:dyDescent="0.25">
      <c r="A30" s="26" t="s">
        <v>265</v>
      </c>
      <c r="B30" s="27" t="s">
        <v>266</v>
      </c>
      <c r="C30" s="28">
        <v>5.4</v>
      </c>
      <c r="D30" s="28">
        <v>8.6</v>
      </c>
    </row>
    <row r="31" spans="1:4" ht="204.6" customHeight="1" x14ac:dyDescent="0.25">
      <c r="A31" s="26" t="s">
        <v>267</v>
      </c>
      <c r="B31" s="27" t="s">
        <v>268</v>
      </c>
      <c r="C31" s="28">
        <v>5.4</v>
      </c>
      <c r="D31" s="28">
        <v>8.6</v>
      </c>
    </row>
    <row r="32" spans="1:4" ht="126" x14ac:dyDescent="0.25">
      <c r="A32" s="26" t="s">
        <v>269</v>
      </c>
      <c r="B32" s="27" t="s">
        <v>270</v>
      </c>
      <c r="C32" s="28">
        <v>804.7</v>
      </c>
      <c r="D32" s="28">
        <v>1265.3</v>
      </c>
    </row>
    <row r="33" spans="1:4" ht="175.15" customHeight="1" x14ac:dyDescent="0.25">
      <c r="A33" s="26" t="s">
        <v>271</v>
      </c>
      <c r="B33" s="27" t="s">
        <v>272</v>
      </c>
      <c r="C33" s="28">
        <v>804.7</v>
      </c>
      <c r="D33" s="28">
        <v>1265.3</v>
      </c>
    </row>
    <row r="34" spans="1:4" ht="126" x14ac:dyDescent="0.25">
      <c r="A34" s="26" t="s">
        <v>273</v>
      </c>
      <c r="B34" s="27" t="s">
        <v>274</v>
      </c>
      <c r="C34" s="28">
        <v>-107.1</v>
      </c>
      <c r="D34" s="28">
        <v>-170.9</v>
      </c>
    </row>
    <row r="35" spans="1:4" ht="174.6" customHeight="1" x14ac:dyDescent="0.25">
      <c r="A35" s="26" t="s">
        <v>275</v>
      </c>
      <c r="B35" s="27" t="s">
        <v>276</v>
      </c>
      <c r="C35" s="28">
        <v>-107.1</v>
      </c>
      <c r="D35" s="28">
        <v>-170.9</v>
      </c>
    </row>
    <row r="36" spans="1:4" x14ac:dyDescent="0.25">
      <c r="A36" s="23" t="s">
        <v>277</v>
      </c>
      <c r="B36" s="24" t="s">
        <v>278</v>
      </c>
      <c r="C36" s="25">
        <v>9400</v>
      </c>
      <c r="D36" s="25">
        <v>9970</v>
      </c>
    </row>
    <row r="37" spans="1:4" x14ac:dyDescent="0.25">
      <c r="A37" s="26" t="s">
        <v>279</v>
      </c>
      <c r="B37" s="27" t="s">
        <v>280</v>
      </c>
      <c r="C37" s="28">
        <v>900</v>
      </c>
      <c r="D37" s="28">
        <v>1100</v>
      </c>
    </row>
    <row r="38" spans="1:4" ht="78.75" x14ac:dyDescent="0.25">
      <c r="A38" s="26" t="s">
        <v>281</v>
      </c>
      <c r="B38" s="27" t="s">
        <v>282</v>
      </c>
      <c r="C38" s="28">
        <v>900</v>
      </c>
      <c r="D38" s="28">
        <v>1100</v>
      </c>
    </row>
    <row r="39" spans="1:4" ht="126" x14ac:dyDescent="0.25">
      <c r="A39" s="26" t="s">
        <v>283</v>
      </c>
      <c r="B39" s="27" t="s">
        <v>284</v>
      </c>
      <c r="C39" s="28">
        <v>900</v>
      </c>
      <c r="D39" s="28">
        <v>1100</v>
      </c>
    </row>
    <row r="40" spans="1:4" x14ac:dyDescent="0.25">
      <c r="A40" s="26" t="s">
        <v>285</v>
      </c>
      <c r="B40" s="27" t="s">
        <v>286</v>
      </c>
      <c r="C40" s="28">
        <v>4220</v>
      </c>
      <c r="D40" s="28">
        <v>4400</v>
      </c>
    </row>
    <row r="41" spans="1:4" x14ac:dyDescent="0.25">
      <c r="A41" s="26" t="s">
        <v>287</v>
      </c>
      <c r="B41" s="27" t="s">
        <v>288</v>
      </c>
      <c r="C41" s="28">
        <v>365</v>
      </c>
      <c r="D41" s="28">
        <v>380</v>
      </c>
    </row>
    <row r="42" spans="1:4" ht="63" x14ac:dyDescent="0.25">
      <c r="A42" s="26" t="s">
        <v>289</v>
      </c>
      <c r="B42" s="27" t="s">
        <v>290</v>
      </c>
      <c r="C42" s="28">
        <v>365</v>
      </c>
      <c r="D42" s="28">
        <v>380</v>
      </c>
    </row>
    <row r="43" spans="1:4" x14ac:dyDescent="0.25">
      <c r="A43" s="26" t="s">
        <v>291</v>
      </c>
      <c r="B43" s="27" t="s">
        <v>292</v>
      </c>
      <c r="C43" s="28">
        <v>3855</v>
      </c>
      <c r="D43" s="28">
        <v>4020</v>
      </c>
    </row>
    <row r="44" spans="1:4" ht="63" x14ac:dyDescent="0.25">
      <c r="A44" s="26" t="s">
        <v>293</v>
      </c>
      <c r="B44" s="27" t="s">
        <v>294</v>
      </c>
      <c r="C44" s="28">
        <v>3855</v>
      </c>
      <c r="D44" s="28">
        <v>4020</v>
      </c>
    </row>
    <row r="45" spans="1:4" x14ac:dyDescent="0.25">
      <c r="A45" s="26" t="s">
        <v>295</v>
      </c>
      <c r="B45" s="27" t="s">
        <v>296</v>
      </c>
      <c r="C45" s="28">
        <v>4280</v>
      </c>
      <c r="D45" s="28">
        <v>4470</v>
      </c>
    </row>
    <row r="46" spans="1:4" x14ac:dyDescent="0.25">
      <c r="A46" s="26" t="s">
        <v>297</v>
      </c>
      <c r="B46" s="27" t="s">
        <v>298</v>
      </c>
      <c r="C46" s="28">
        <v>2480</v>
      </c>
      <c r="D46" s="28">
        <v>2590</v>
      </c>
    </row>
    <row r="47" spans="1:4" ht="63" x14ac:dyDescent="0.25">
      <c r="A47" s="26" t="s">
        <v>299</v>
      </c>
      <c r="B47" s="27" t="s">
        <v>300</v>
      </c>
      <c r="C47" s="28">
        <v>2480</v>
      </c>
      <c r="D47" s="28">
        <v>2590</v>
      </c>
    </row>
    <row r="48" spans="1:4" ht="110.25" x14ac:dyDescent="0.25">
      <c r="A48" s="26" t="s">
        <v>301</v>
      </c>
      <c r="B48" s="27" t="s">
        <v>302</v>
      </c>
      <c r="C48" s="28">
        <v>2480</v>
      </c>
      <c r="D48" s="28">
        <v>2590</v>
      </c>
    </row>
    <row r="49" spans="1:4" x14ac:dyDescent="0.25">
      <c r="A49" s="26" t="s">
        <v>303</v>
      </c>
      <c r="B49" s="27" t="s">
        <v>304</v>
      </c>
      <c r="C49" s="28">
        <v>1800</v>
      </c>
      <c r="D49" s="28">
        <v>1880</v>
      </c>
    </row>
    <row r="50" spans="1:4" ht="63" x14ac:dyDescent="0.25">
      <c r="A50" s="26" t="s">
        <v>305</v>
      </c>
      <c r="B50" s="27" t="s">
        <v>306</v>
      </c>
      <c r="C50" s="28">
        <v>1800</v>
      </c>
      <c r="D50" s="28">
        <v>1880</v>
      </c>
    </row>
    <row r="51" spans="1:4" ht="110.25" x14ac:dyDescent="0.25">
      <c r="A51" s="26" t="s">
        <v>307</v>
      </c>
      <c r="B51" s="27" t="s">
        <v>308</v>
      </c>
      <c r="C51" s="28">
        <v>1800</v>
      </c>
      <c r="D51" s="28">
        <v>1880</v>
      </c>
    </row>
    <row r="52" spans="1:4" ht="78.75" x14ac:dyDescent="0.25">
      <c r="A52" s="23" t="s">
        <v>309</v>
      </c>
      <c r="B52" s="24" t="s">
        <v>310</v>
      </c>
      <c r="C52" s="25">
        <v>590</v>
      </c>
      <c r="D52" s="25">
        <v>590</v>
      </c>
    </row>
    <row r="53" spans="1:4" ht="141.75" x14ac:dyDescent="0.25">
      <c r="A53" s="26" t="s">
        <v>311</v>
      </c>
      <c r="B53" s="27" t="s">
        <v>312</v>
      </c>
      <c r="C53" s="28">
        <v>500</v>
      </c>
      <c r="D53" s="28">
        <v>500</v>
      </c>
    </row>
    <row r="54" spans="1:4" ht="114.75" customHeight="1" x14ac:dyDescent="0.25">
      <c r="A54" s="26" t="s">
        <v>313</v>
      </c>
      <c r="B54" s="27" t="s">
        <v>314</v>
      </c>
      <c r="C54" s="28">
        <v>500</v>
      </c>
      <c r="D54" s="28">
        <v>500</v>
      </c>
    </row>
    <row r="55" spans="1:4" ht="126" x14ac:dyDescent="0.25">
      <c r="A55" s="26" t="s">
        <v>315</v>
      </c>
      <c r="B55" s="27" t="s">
        <v>316</v>
      </c>
      <c r="C55" s="28">
        <v>500</v>
      </c>
      <c r="D55" s="28">
        <v>500</v>
      </c>
    </row>
    <row r="56" spans="1:4" ht="141.75" x14ac:dyDescent="0.25">
      <c r="A56" s="26" t="s">
        <v>317</v>
      </c>
      <c r="B56" s="27" t="s">
        <v>318</v>
      </c>
      <c r="C56" s="28">
        <v>90</v>
      </c>
      <c r="D56" s="28">
        <v>90</v>
      </c>
    </row>
    <row r="57" spans="1:4" ht="141.75" x14ac:dyDescent="0.25">
      <c r="A57" s="26" t="s">
        <v>319</v>
      </c>
      <c r="B57" s="27" t="s">
        <v>320</v>
      </c>
      <c r="C57" s="28">
        <v>90</v>
      </c>
      <c r="D57" s="28">
        <v>90</v>
      </c>
    </row>
    <row r="58" spans="1:4" ht="111" customHeight="1" x14ac:dyDescent="0.25">
      <c r="A58" s="26" t="s">
        <v>321</v>
      </c>
      <c r="B58" s="27" t="s">
        <v>322</v>
      </c>
      <c r="C58" s="28">
        <v>90</v>
      </c>
      <c r="D58" s="28">
        <v>90</v>
      </c>
    </row>
    <row r="59" spans="1:4" ht="47.25" x14ac:dyDescent="0.25">
      <c r="A59" s="23" t="s">
        <v>323</v>
      </c>
      <c r="B59" s="24" t="s">
        <v>324</v>
      </c>
      <c r="C59" s="25">
        <v>506.5</v>
      </c>
      <c r="D59" s="25">
        <v>506.5</v>
      </c>
    </row>
    <row r="60" spans="1:4" ht="47.25" x14ac:dyDescent="0.25">
      <c r="A60" s="26" t="s">
        <v>325</v>
      </c>
      <c r="B60" s="27" t="s">
        <v>326</v>
      </c>
      <c r="C60" s="28">
        <v>476.5</v>
      </c>
      <c r="D60" s="28">
        <v>476.5</v>
      </c>
    </row>
    <row r="61" spans="1:4" ht="47.25" x14ac:dyDescent="0.25">
      <c r="A61" s="26" t="s">
        <v>327</v>
      </c>
      <c r="B61" s="27" t="s">
        <v>328</v>
      </c>
      <c r="C61" s="28">
        <v>476.5</v>
      </c>
      <c r="D61" s="28">
        <v>476.5</v>
      </c>
    </row>
    <row r="62" spans="1:4" ht="61.9" customHeight="1" x14ac:dyDescent="0.25">
      <c r="A62" s="26" t="s">
        <v>329</v>
      </c>
      <c r="B62" s="27" t="s">
        <v>330</v>
      </c>
      <c r="C62" s="28">
        <v>476.5</v>
      </c>
      <c r="D62" s="28">
        <v>476.5</v>
      </c>
    </row>
    <row r="63" spans="1:4" ht="117" customHeight="1" x14ac:dyDescent="0.25">
      <c r="A63" s="26" t="s">
        <v>331</v>
      </c>
      <c r="B63" s="27" t="s">
        <v>332</v>
      </c>
      <c r="C63" s="28">
        <v>30</v>
      </c>
      <c r="D63" s="28">
        <v>30</v>
      </c>
    </row>
    <row r="64" spans="1:4" ht="114.75" customHeight="1" x14ac:dyDescent="0.25">
      <c r="A64" s="26" t="s">
        <v>333</v>
      </c>
      <c r="B64" s="27" t="s">
        <v>334</v>
      </c>
      <c r="C64" s="28">
        <v>30</v>
      </c>
      <c r="D64" s="28">
        <v>30</v>
      </c>
    </row>
    <row r="65" spans="1:5" ht="141.75" x14ac:dyDescent="0.25">
      <c r="A65" s="26" t="s">
        <v>335</v>
      </c>
      <c r="B65" s="27" t="s">
        <v>336</v>
      </c>
      <c r="C65" s="28">
        <v>30</v>
      </c>
      <c r="D65" s="28">
        <v>30</v>
      </c>
    </row>
    <row r="66" spans="1:5" x14ac:dyDescent="0.25">
      <c r="A66" s="23" t="s">
        <v>337</v>
      </c>
      <c r="B66" s="24" t="s">
        <v>338</v>
      </c>
      <c r="C66" s="25">
        <v>7861.4</v>
      </c>
      <c r="D66" s="25">
        <v>7272.9</v>
      </c>
    </row>
    <row r="67" spans="1:5" ht="63" x14ac:dyDescent="0.25">
      <c r="A67" s="23" t="s">
        <v>339</v>
      </c>
      <c r="B67" s="24" t="s">
        <v>340</v>
      </c>
      <c r="C67" s="25">
        <v>7861.4</v>
      </c>
      <c r="D67" s="25">
        <v>7272.9</v>
      </c>
    </row>
    <row r="68" spans="1:5" ht="31.5" x14ac:dyDescent="0.25">
      <c r="A68" s="26" t="s">
        <v>341</v>
      </c>
      <c r="B68" s="27" t="s">
        <v>342</v>
      </c>
      <c r="C68" s="28">
        <v>7207.7</v>
      </c>
      <c r="D68" s="28">
        <v>6607.7</v>
      </c>
    </row>
    <row r="69" spans="1:5" ht="31.5" x14ac:dyDescent="0.25">
      <c r="A69" s="26" t="s">
        <v>343</v>
      </c>
      <c r="B69" s="27" t="s">
        <v>344</v>
      </c>
      <c r="C69" s="28">
        <v>7207.7</v>
      </c>
      <c r="D69" s="28">
        <v>6607.7</v>
      </c>
    </row>
    <row r="70" spans="1:5" ht="47.25" x14ac:dyDescent="0.25">
      <c r="A70" s="26" t="s">
        <v>345</v>
      </c>
      <c r="B70" s="27" t="s">
        <v>346</v>
      </c>
      <c r="C70" s="28">
        <v>7207.7</v>
      </c>
      <c r="D70" s="28">
        <v>6607.7</v>
      </c>
    </row>
    <row r="71" spans="1:5" ht="47.25" x14ac:dyDescent="0.25">
      <c r="A71" s="26" t="s">
        <v>347</v>
      </c>
      <c r="B71" s="27" t="s">
        <v>348</v>
      </c>
      <c r="C71" s="28">
        <v>111.5</v>
      </c>
      <c r="D71" s="28">
        <v>111.5</v>
      </c>
    </row>
    <row r="72" spans="1:5" x14ac:dyDescent="0.25">
      <c r="A72" s="26" t="s">
        <v>349</v>
      </c>
      <c r="B72" s="27" t="s">
        <v>350</v>
      </c>
      <c r="C72" s="28">
        <v>111.5</v>
      </c>
      <c r="D72" s="28">
        <v>111.5</v>
      </c>
    </row>
    <row r="73" spans="1:5" ht="31.5" x14ac:dyDescent="0.25">
      <c r="A73" s="26" t="s">
        <v>351</v>
      </c>
      <c r="B73" s="27" t="s">
        <v>352</v>
      </c>
      <c r="C73" s="28">
        <v>111.5</v>
      </c>
      <c r="D73" s="28">
        <v>111.5</v>
      </c>
    </row>
    <row r="74" spans="1:5" ht="31.5" x14ac:dyDescent="0.25">
      <c r="A74" s="26" t="s">
        <v>353</v>
      </c>
      <c r="B74" s="27" t="s">
        <v>354</v>
      </c>
      <c r="C74" s="28">
        <v>542.20000000000005</v>
      </c>
      <c r="D74" s="28">
        <v>553.70000000000005</v>
      </c>
    </row>
    <row r="75" spans="1:5" ht="47.25" x14ac:dyDescent="0.25">
      <c r="A75" s="26" t="s">
        <v>355</v>
      </c>
      <c r="B75" s="27" t="s">
        <v>356</v>
      </c>
      <c r="C75" s="28">
        <v>100.6</v>
      </c>
      <c r="D75" s="28">
        <v>100.6</v>
      </c>
    </row>
    <row r="76" spans="1:5" ht="63" x14ac:dyDescent="0.25">
      <c r="A76" s="26" t="s">
        <v>357</v>
      </c>
      <c r="B76" s="27" t="s">
        <v>358</v>
      </c>
      <c r="C76" s="28">
        <v>100.6</v>
      </c>
      <c r="D76" s="28">
        <v>100.6</v>
      </c>
    </row>
    <row r="77" spans="1:5" ht="63" x14ac:dyDescent="0.25">
      <c r="A77" s="26" t="s">
        <v>359</v>
      </c>
      <c r="B77" s="27" t="s">
        <v>360</v>
      </c>
      <c r="C77" s="28">
        <v>441.6</v>
      </c>
      <c r="D77" s="28">
        <v>453.1</v>
      </c>
    </row>
    <row r="78" spans="1:5" ht="71.25" customHeight="1" x14ac:dyDescent="0.25">
      <c r="A78" s="26" t="s">
        <v>361</v>
      </c>
      <c r="B78" s="27" t="s">
        <v>362</v>
      </c>
      <c r="C78" s="28">
        <v>441.6</v>
      </c>
      <c r="D78" s="28">
        <v>453.1</v>
      </c>
      <c r="E78" s="117" t="s">
        <v>498</v>
      </c>
    </row>
  </sheetData>
  <mergeCells count="8">
    <mergeCell ref="B1:D1"/>
    <mergeCell ref="B2:D2"/>
    <mergeCell ref="B3:D3"/>
    <mergeCell ref="A10:D10"/>
    <mergeCell ref="A12:A14"/>
    <mergeCell ref="B12:B14"/>
    <mergeCell ref="C12:C14"/>
    <mergeCell ref="D12:D14"/>
  </mergeCells>
  <pageMargins left="0.70866141732283472" right="0.39370078740157483" top="0.39370078740157483" bottom="0.39370078740157483" header="0.15748031496062992" footer="0.15748031496062992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5"/>
  <sheetViews>
    <sheetView workbookViewId="0">
      <selection activeCell="AA9" sqref="AA9"/>
    </sheetView>
  </sheetViews>
  <sheetFormatPr defaultRowHeight="14.45" customHeight="1" x14ac:dyDescent="0.25"/>
  <cols>
    <col min="1" max="1" width="15" customWidth="1"/>
    <col min="2" max="2" width="7.140625" customWidth="1"/>
    <col min="3" max="3" width="69.28515625" customWidth="1"/>
    <col min="4" max="4" width="15.140625" customWidth="1"/>
    <col min="5" max="24" width="8" hidden="1"/>
    <col min="25" max="25" width="1.85546875" customWidth="1"/>
  </cols>
  <sheetData>
    <row r="1" spans="1:24" ht="15" customHeight="1" x14ac:dyDescent="0.25">
      <c r="C1" s="123" t="s">
        <v>507</v>
      </c>
      <c r="D1" s="123"/>
    </row>
    <row r="2" spans="1:24" ht="15" customHeight="1" x14ac:dyDescent="0.25">
      <c r="C2" s="123" t="s">
        <v>231</v>
      </c>
      <c r="D2" s="123"/>
    </row>
    <row r="3" spans="1:24" ht="15" customHeight="1" x14ac:dyDescent="0.25">
      <c r="C3" s="123" t="s">
        <v>503</v>
      </c>
      <c r="D3" s="123"/>
    </row>
    <row r="4" spans="1:24" ht="15.75" x14ac:dyDescent="0.25">
      <c r="C4" s="3"/>
      <c r="D4" s="30"/>
    </row>
    <row r="5" spans="1:24" ht="15.75" x14ac:dyDescent="0.25">
      <c r="C5" s="3"/>
      <c r="D5" s="17" t="s">
        <v>367</v>
      </c>
    </row>
    <row r="6" spans="1:24" ht="15.75" x14ac:dyDescent="0.25">
      <c r="C6" s="3"/>
      <c r="D6" s="17" t="s">
        <v>368</v>
      </c>
    </row>
    <row r="7" spans="1:24" ht="15.75" x14ac:dyDescent="0.25">
      <c r="C7" s="3"/>
      <c r="D7" s="17" t="s">
        <v>369</v>
      </c>
    </row>
    <row r="8" spans="1:24" ht="15.75" x14ac:dyDescent="0.25">
      <c r="C8" s="1"/>
      <c r="D8" s="17" t="s">
        <v>370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x14ac:dyDescent="0.25"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48.75" customHeight="1" x14ac:dyDescent="0.25">
      <c r="A10" s="127" t="s">
        <v>371</v>
      </c>
      <c r="B10" s="127"/>
      <c r="C10" s="127"/>
      <c r="D10" s="12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6"/>
      <c r="V10" s="6"/>
      <c r="W10" s="6"/>
      <c r="X10" s="6"/>
    </row>
    <row r="11" spans="1:24" ht="16.5" customHeight="1" thickBot="1" x14ac:dyDescent="0.3"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" customHeight="1" thickBot="1" x14ac:dyDescent="0.3">
      <c r="A12" s="129" t="s">
        <v>1</v>
      </c>
      <c r="B12" s="129" t="s">
        <v>2</v>
      </c>
      <c r="C12" s="129" t="s">
        <v>9</v>
      </c>
      <c r="D12" s="129" t="s">
        <v>10</v>
      </c>
      <c r="E12" s="128" t="s">
        <v>10</v>
      </c>
      <c r="F12" s="128" t="s">
        <v>11</v>
      </c>
      <c r="G12" s="128" t="s">
        <v>12</v>
      </c>
      <c r="H12" s="128" t="s">
        <v>13</v>
      </c>
      <c r="I12" s="128" t="s">
        <v>14</v>
      </c>
      <c r="J12" s="128" t="s">
        <v>10</v>
      </c>
      <c r="K12" s="128" t="s">
        <v>11</v>
      </c>
      <c r="L12" s="128" t="s">
        <v>12</v>
      </c>
      <c r="M12" s="128" t="s">
        <v>13</v>
      </c>
      <c r="N12" s="128" t="s">
        <v>14</v>
      </c>
      <c r="O12" s="128" t="s">
        <v>15</v>
      </c>
      <c r="P12" s="128" t="s">
        <v>16</v>
      </c>
      <c r="Q12" s="128" t="s">
        <v>17</v>
      </c>
      <c r="R12" s="128" t="s">
        <v>18</v>
      </c>
      <c r="S12" s="128" t="s">
        <v>19</v>
      </c>
      <c r="T12" s="128" t="s">
        <v>20</v>
      </c>
      <c r="U12" s="128" t="s">
        <v>21</v>
      </c>
      <c r="V12" s="128" t="s">
        <v>22</v>
      </c>
      <c r="W12" s="128" t="s">
        <v>23</v>
      </c>
      <c r="X12" s="128" t="s">
        <v>24</v>
      </c>
    </row>
    <row r="13" spans="1:24" ht="15" customHeight="1" thickBot="1" x14ac:dyDescent="0.3">
      <c r="A13" s="129" t="s">
        <v>1</v>
      </c>
      <c r="B13" s="129" t="s">
        <v>2</v>
      </c>
      <c r="C13" s="129"/>
      <c r="D13" s="129" t="s">
        <v>4</v>
      </c>
      <c r="E13" s="128" t="s">
        <v>4</v>
      </c>
      <c r="F13" s="128" t="s">
        <v>5</v>
      </c>
      <c r="G13" s="128" t="s">
        <v>6</v>
      </c>
      <c r="H13" s="128" t="s">
        <v>7</v>
      </c>
      <c r="I13" s="128" t="s">
        <v>8</v>
      </c>
      <c r="J13" s="128" t="s">
        <v>4</v>
      </c>
      <c r="K13" s="128" t="s">
        <v>5</v>
      </c>
      <c r="L13" s="128" t="s">
        <v>6</v>
      </c>
      <c r="M13" s="128" t="s">
        <v>7</v>
      </c>
      <c r="N13" s="128" t="s">
        <v>8</v>
      </c>
      <c r="O13" s="128" t="s">
        <v>4</v>
      </c>
      <c r="P13" s="128" t="s">
        <v>5</v>
      </c>
      <c r="Q13" s="128" t="s">
        <v>6</v>
      </c>
      <c r="R13" s="128" t="s">
        <v>7</v>
      </c>
      <c r="S13" s="128" t="s">
        <v>8</v>
      </c>
      <c r="T13" s="128" t="s">
        <v>4</v>
      </c>
      <c r="U13" s="128" t="s">
        <v>5</v>
      </c>
      <c r="V13" s="128" t="s">
        <v>6</v>
      </c>
      <c r="W13" s="128" t="s">
        <v>7</v>
      </c>
      <c r="X13" s="128" t="s">
        <v>8</v>
      </c>
    </row>
    <row r="14" spans="1:24" ht="18.75" customHeight="1" thickBot="1" x14ac:dyDescent="0.3">
      <c r="A14" s="8" t="s">
        <v>26</v>
      </c>
      <c r="B14" s="8" t="s">
        <v>27</v>
      </c>
      <c r="C14" s="8" t="s">
        <v>25</v>
      </c>
      <c r="D14" s="8" t="s">
        <v>28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33.4" customHeight="1" x14ac:dyDescent="0.25">
      <c r="A15" s="11" t="s">
        <v>34</v>
      </c>
      <c r="B15" s="9"/>
      <c r="C15" s="10" t="s">
        <v>33</v>
      </c>
      <c r="D15" s="12">
        <v>2563.7600000000002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2">
        <v>2559.85</v>
      </c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22.5" customHeight="1" x14ac:dyDescent="0.25">
      <c r="A16" s="11" t="s">
        <v>36</v>
      </c>
      <c r="B16" s="9"/>
      <c r="C16" s="10" t="s">
        <v>35</v>
      </c>
      <c r="D16" s="12">
        <v>2563.7600000000002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2">
        <v>2559.85</v>
      </c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39.75" customHeight="1" x14ac:dyDescent="0.25">
      <c r="A17" s="11" t="s">
        <v>38</v>
      </c>
      <c r="B17" s="9"/>
      <c r="C17" s="10" t="s">
        <v>37</v>
      </c>
      <c r="D17" s="12">
        <v>2463.7600000000002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2">
        <v>2559.85</v>
      </c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33.4" customHeight="1" x14ac:dyDescent="0.25">
      <c r="A18" s="11" t="s">
        <v>40</v>
      </c>
      <c r="B18" s="9"/>
      <c r="C18" s="10" t="s">
        <v>39</v>
      </c>
      <c r="D18" s="12">
        <v>2463.7600000000002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>
        <v>2559.85</v>
      </c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33.4" customHeight="1" x14ac:dyDescent="0.25">
      <c r="A19" s="11" t="s">
        <v>40</v>
      </c>
      <c r="B19" s="9" t="s">
        <v>42</v>
      </c>
      <c r="C19" s="10" t="s">
        <v>41</v>
      </c>
      <c r="D19" s="12">
        <v>2463.7600000000002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2">
        <v>2559.85</v>
      </c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33.4" customHeight="1" x14ac:dyDescent="0.25">
      <c r="A20" s="11" t="s">
        <v>44</v>
      </c>
      <c r="B20" s="9"/>
      <c r="C20" s="10" t="s">
        <v>43</v>
      </c>
      <c r="D20" s="12">
        <v>100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27" customHeight="1" x14ac:dyDescent="0.25">
      <c r="A21" s="11" t="s">
        <v>46</v>
      </c>
      <c r="B21" s="9"/>
      <c r="C21" s="10" t="s">
        <v>45</v>
      </c>
      <c r="D21" s="12">
        <v>100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33.4" customHeight="1" x14ac:dyDescent="0.25">
      <c r="A22" s="11" t="s">
        <v>46</v>
      </c>
      <c r="B22" s="9" t="s">
        <v>42</v>
      </c>
      <c r="C22" s="10" t="s">
        <v>41</v>
      </c>
      <c r="D22" s="12">
        <v>100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50.1" customHeight="1" x14ac:dyDescent="0.25">
      <c r="A23" s="11" t="s">
        <v>48</v>
      </c>
      <c r="B23" s="9"/>
      <c r="C23" s="10" t="s">
        <v>47</v>
      </c>
      <c r="D23" s="12">
        <v>18781.88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>
        <v>19872.5</v>
      </c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37.5" customHeight="1" x14ac:dyDescent="0.25">
      <c r="A24" s="11" t="s">
        <v>50</v>
      </c>
      <c r="B24" s="9"/>
      <c r="C24" s="10" t="s">
        <v>49</v>
      </c>
      <c r="D24" s="12">
        <v>16517.78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>
        <v>17608.400000000001</v>
      </c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33.4" customHeight="1" x14ac:dyDescent="0.25">
      <c r="A25" s="11" t="s">
        <v>52</v>
      </c>
      <c r="B25" s="9"/>
      <c r="C25" s="10" t="s">
        <v>51</v>
      </c>
      <c r="D25" s="12">
        <v>9865.5499999999993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2">
        <v>11522.1</v>
      </c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24.75" customHeight="1" x14ac:dyDescent="0.25">
      <c r="A26" s="11" t="s">
        <v>54</v>
      </c>
      <c r="B26" s="9"/>
      <c r="C26" s="10" t="s">
        <v>53</v>
      </c>
      <c r="D26" s="12">
        <v>584.89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2">
        <v>1944.4</v>
      </c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33.4" customHeight="1" x14ac:dyDescent="0.25">
      <c r="A27" s="11" t="s">
        <v>54</v>
      </c>
      <c r="B27" s="9" t="s">
        <v>56</v>
      </c>
      <c r="C27" s="10" t="s">
        <v>55</v>
      </c>
      <c r="D27" s="12">
        <v>300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2">
        <v>1300</v>
      </c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26.25" customHeight="1" x14ac:dyDescent="0.25">
      <c r="A28" s="11" t="s">
        <v>54</v>
      </c>
      <c r="B28" s="9" t="s">
        <v>58</v>
      </c>
      <c r="C28" s="10" t="s">
        <v>57</v>
      </c>
      <c r="D28" s="12">
        <v>284.89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2">
        <v>644.4</v>
      </c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23.25" customHeight="1" x14ac:dyDescent="0.25">
      <c r="A29" s="11" t="s">
        <v>60</v>
      </c>
      <c r="B29" s="9"/>
      <c r="C29" s="10" t="s">
        <v>59</v>
      </c>
      <c r="D29" s="12">
        <v>7949.2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2">
        <v>8064</v>
      </c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33.4" customHeight="1" x14ac:dyDescent="0.25">
      <c r="A30" s="11" t="s">
        <v>60</v>
      </c>
      <c r="B30" s="9" t="s">
        <v>56</v>
      </c>
      <c r="C30" s="10" t="s">
        <v>55</v>
      </c>
      <c r="D30" s="12">
        <v>7949.2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2">
        <v>8064</v>
      </c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50.1" customHeight="1" x14ac:dyDescent="0.25">
      <c r="A31" s="11" t="s">
        <v>62</v>
      </c>
      <c r="B31" s="9"/>
      <c r="C31" s="10" t="s">
        <v>61</v>
      </c>
      <c r="D31" s="12">
        <v>1331.46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2">
        <v>1513.7</v>
      </c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21" customHeight="1" x14ac:dyDescent="0.25">
      <c r="A32" s="11" t="s">
        <v>62</v>
      </c>
      <c r="B32" s="9" t="s">
        <v>58</v>
      </c>
      <c r="C32" s="10" t="s">
        <v>57</v>
      </c>
      <c r="D32" s="12">
        <v>1331.46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2">
        <v>1513.7</v>
      </c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9.5" customHeight="1" x14ac:dyDescent="0.25">
      <c r="A33" s="11" t="s">
        <v>64</v>
      </c>
      <c r="B33" s="9"/>
      <c r="C33" s="10" t="s">
        <v>63</v>
      </c>
      <c r="D33" s="12">
        <v>100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>
        <v>800</v>
      </c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23.25" customHeight="1" x14ac:dyDescent="0.25">
      <c r="A34" s="11" t="s">
        <v>66</v>
      </c>
      <c r="B34" s="9"/>
      <c r="C34" s="10" t="s">
        <v>65</v>
      </c>
      <c r="D34" s="12">
        <v>100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2">
        <v>800</v>
      </c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33.4" customHeight="1" x14ac:dyDescent="0.25">
      <c r="A35" s="11" t="s">
        <v>66</v>
      </c>
      <c r="B35" s="9" t="s">
        <v>56</v>
      </c>
      <c r="C35" s="10" t="s">
        <v>55</v>
      </c>
      <c r="D35" s="12">
        <v>100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2">
        <v>800</v>
      </c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33.4" customHeight="1" x14ac:dyDescent="0.25">
      <c r="A36" s="11" t="s">
        <v>68</v>
      </c>
      <c r="B36" s="9"/>
      <c r="C36" s="10" t="s">
        <v>67</v>
      </c>
      <c r="D36" s="12">
        <v>610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2">
        <v>200</v>
      </c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23.25" customHeight="1" x14ac:dyDescent="0.25">
      <c r="A37" s="11" t="s">
        <v>70</v>
      </c>
      <c r="B37" s="9"/>
      <c r="C37" s="10" t="s">
        <v>69</v>
      </c>
      <c r="D37" s="12">
        <v>610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2">
        <v>200</v>
      </c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33.4" customHeight="1" x14ac:dyDescent="0.25">
      <c r="A38" s="11" t="s">
        <v>70</v>
      </c>
      <c r="B38" s="9" t="s">
        <v>42</v>
      </c>
      <c r="C38" s="10" t="s">
        <v>41</v>
      </c>
      <c r="D38" s="12">
        <v>610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2">
        <v>200</v>
      </c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33.4" customHeight="1" x14ac:dyDescent="0.25">
      <c r="A39" s="11" t="s">
        <v>72</v>
      </c>
      <c r="B39" s="9"/>
      <c r="C39" s="10" t="s">
        <v>71</v>
      </c>
      <c r="D39" s="12">
        <v>5942.23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2">
        <v>5086.3</v>
      </c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21.75" customHeight="1" x14ac:dyDescent="0.25">
      <c r="A40" s="11" t="s">
        <v>74</v>
      </c>
      <c r="B40" s="9"/>
      <c r="C40" s="10" t="s">
        <v>73</v>
      </c>
      <c r="D40" s="12">
        <v>200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2">
        <v>200</v>
      </c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33.4" customHeight="1" x14ac:dyDescent="0.25">
      <c r="A41" s="11" t="s">
        <v>74</v>
      </c>
      <c r="B41" s="9" t="s">
        <v>42</v>
      </c>
      <c r="C41" s="10" t="s">
        <v>41</v>
      </c>
      <c r="D41" s="12">
        <v>200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2">
        <v>200</v>
      </c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21" customHeight="1" x14ac:dyDescent="0.25">
      <c r="A42" s="11" t="s">
        <v>76</v>
      </c>
      <c r="B42" s="9"/>
      <c r="C42" s="10" t="s">
        <v>75</v>
      </c>
      <c r="D42" s="12">
        <v>85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2">
        <v>250</v>
      </c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33.4" customHeight="1" x14ac:dyDescent="0.25">
      <c r="A43" s="11" t="s">
        <v>76</v>
      </c>
      <c r="B43" s="9" t="s">
        <v>42</v>
      </c>
      <c r="C43" s="10" t="s">
        <v>41</v>
      </c>
      <c r="D43" s="12">
        <v>85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2">
        <v>250</v>
      </c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22.5" customHeight="1" x14ac:dyDescent="0.25">
      <c r="A44" s="11" t="s">
        <v>78</v>
      </c>
      <c r="B44" s="9"/>
      <c r="C44" s="10" t="s">
        <v>77</v>
      </c>
      <c r="D44" s="12">
        <v>1798.53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2">
        <v>1080</v>
      </c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33.4" customHeight="1" x14ac:dyDescent="0.25">
      <c r="A45" s="11" t="s">
        <v>78</v>
      </c>
      <c r="B45" s="9" t="s">
        <v>56</v>
      </c>
      <c r="C45" s="10" t="s">
        <v>55</v>
      </c>
      <c r="D45" s="12">
        <v>1098.53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33.4" customHeight="1" x14ac:dyDescent="0.25">
      <c r="A46" s="11" t="s">
        <v>78</v>
      </c>
      <c r="B46" s="9" t="s">
        <v>42</v>
      </c>
      <c r="C46" s="10" t="s">
        <v>41</v>
      </c>
      <c r="D46" s="12">
        <v>700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>
        <v>1080</v>
      </c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22.5" customHeight="1" x14ac:dyDescent="0.25">
      <c r="A47" s="11" t="s">
        <v>80</v>
      </c>
      <c r="B47" s="9"/>
      <c r="C47" s="10" t="s">
        <v>79</v>
      </c>
      <c r="D47" s="12">
        <v>248.7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2">
        <v>256.3</v>
      </c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33.4" customHeight="1" x14ac:dyDescent="0.25">
      <c r="A48" s="11" t="s">
        <v>80</v>
      </c>
      <c r="B48" s="9" t="s">
        <v>42</v>
      </c>
      <c r="C48" s="10" t="s">
        <v>41</v>
      </c>
      <c r="D48" s="12">
        <v>248.7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2">
        <v>256.3</v>
      </c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22.5" customHeight="1" x14ac:dyDescent="0.25">
      <c r="A49" s="11" t="s">
        <v>82</v>
      </c>
      <c r="B49" s="9"/>
      <c r="C49" s="10" t="s">
        <v>81</v>
      </c>
      <c r="D49" s="12">
        <v>3610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2">
        <v>3300</v>
      </c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33.4" customHeight="1" x14ac:dyDescent="0.25">
      <c r="A50" s="11" t="s">
        <v>82</v>
      </c>
      <c r="B50" s="9" t="s">
        <v>56</v>
      </c>
      <c r="C50" s="10" t="s">
        <v>55</v>
      </c>
      <c r="D50" s="12">
        <v>3610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2">
        <v>3300</v>
      </c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32.25" customHeight="1" x14ac:dyDescent="0.25">
      <c r="A51" s="11" t="s">
        <v>84</v>
      </c>
      <c r="B51" s="9"/>
      <c r="C51" s="10" t="s">
        <v>83</v>
      </c>
      <c r="D51" s="12">
        <v>2264.1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2">
        <v>2264.1</v>
      </c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50.1" customHeight="1" x14ac:dyDescent="0.25">
      <c r="A52" s="11" t="s">
        <v>86</v>
      </c>
      <c r="B52" s="9"/>
      <c r="C52" s="10" t="s">
        <v>85</v>
      </c>
      <c r="D52" s="12">
        <v>2264.1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2">
        <v>2264.1</v>
      </c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33.4" customHeight="1" x14ac:dyDescent="0.25">
      <c r="A53" s="11" t="s">
        <v>88</v>
      </c>
      <c r="B53" s="9"/>
      <c r="C53" s="10" t="s">
        <v>87</v>
      </c>
      <c r="D53" s="12">
        <v>2264.1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2">
        <v>2264.1</v>
      </c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33.4" customHeight="1" x14ac:dyDescent="0.25">
      <c r="A54" s="11" t="s">
        <v>88</v>
      </c>
      <c r="B54" s="9" t="s">
        <v>42</v>
      </c>
      <c r="C54" s="10" t="s">
        <v>41</v>
      </c>
      <c r="D54" s="12">
        <v>2264.1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2">
        <v>2264.1</v>
      </c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33.4" customHeight="1" x14ac:dyDescent="0.25">
      <c r="A55" s="11" t="s">
        <v>90</v>
      </c>
      <c r="B55" s="9"/>
      <c r="C55" s="10" t="s">
        <v>89</v>
      </c>
      <c r="D55" s="12">
        <v>1928.15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2">
        <v>1184.2</v>
      </c>
      <c r="P55" s="12"/>
      <c r="Q55" s="12"/>
      <c r="R55" s="12"/>
      <c r="S55" s="12"/>
      <c r="T55" s="12">
        <v>1750.8</v>
      </c>
      <c r="U55" s="12"/>
      <c r="V55" s="12"/>
      <c r="W55" s="12"/>
      <c r="X55" s="12"/>
    </row>
    <row r="56" spans="1:24" ht="33.4" customHeight="1" x14ac:dyDescent="0.25">
      <c r="A56" s="11" t="s">
        <v>92</v>
      </c>
      <c r="B56" s="9"/>
      <c r="C56" s="10" t="s">
        <v>91</v>
      </c>
      <c r="D56" s="12">
        <v>1728.45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2">
        <v>621.5</v>
      </c>
      <c r="P56" s="12"/>
      <c r="Q56" s="12"/>
      <c r="R56" s="12"/>
      <c r="S56" s="12"/>
      <c r="T56" s="12">
        <v>1125</v>
      </c>
      <c r="U56" s="12"/>
      <c r="V56" s="12"/>
      <c r="W56" s="12"/>
      <c r="X56" s="12"/>
    </row>
    <row r="57" spans="1:24" ht="33" customHeight="1" x14ac:dyDescent="0.25">
      <c r="A57" s="11" t="s">
        <v>94</v>
      </c>
      <c r="B57" s="9"/>
      <c r="C57" s="10" t="s">
        <v>93</v>
      </c>
      <c r="D57" s="12">
        <v>154.94999999999999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2">
        <v>206</v>
      </c>
      <c r="P57" s="12"/>
      <c r="Q57" s="12"/>
      <c r="R57" s="12"/>
      <c r="S57" s="12"/>
      <c r="T57" s="12">
        <v>257</v>
      </c>
      <c r="U57" s="12"/>
      <c r="V57" s="12"/>
      <c r="W57" s="12"/>
      <c r="X57" s="12"/>
    </row>
    <row r="58" spans="1:24" ht="33.4" customHeight="1" x14ac:dyDescent="0.25">
      <c r="A58" s="11" t="s">
        <v>96</v>
      </c>
      <c r="B58" s="9"/>
      <c r="C58" s="10" t="s">
        <v>95</v>
      </c>
      <c r="D58" s="12">
        <v>150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2">
        <v>200</v>
      </c>
      <c r="P58" s="12"/>
      <c r="Q58" s="12"/>
      <c r="R58" s="12"/>
      <c r="S58" s="12"/>
      <c r="T58" s="12">
        <v>250</v>
      </c>
      <c r="U58" s="12"/>
      <c r="V58" s="12"/>
      <c r="W58" s="12"/>
      <c r="X58" s="12"/>
    </row>
    <row r="59" spans="1:24" ht="33.4" customHeight="1" x14ac:dyDescent="0.25">
      <c r="A59" s="11" t="s">
        <v>96</v>
      </c>
      <c r="B59" s="9" t="s">
        <v>56</v>
      </c>
      <c r="C59" s="10" t="s">
        <v>55</v>
      </c>
      <c r="D59" s="12">
        <v>150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2">
        <v>200</v>
      </c>
      <c r="P59" s="12"/>
      <c r="Q59" s="12"/>
      <c r="R59" s="12"/>
      <c r="S59" s="12"/>
      <c r="T59" s="12">
        <v>250</v>
      </c>
      <c r="U59" s="12"/>
      <c r="V59" s="12"/>
      <c r="W59" s="12"/>
      <c r="X59" s="12"/>
    </row>
    <row r="60" spans="1:24" ht="24" customHeight="1" x14ac:dyDescent="0.25">
      <c r="A60" s="11" t="s">
        <v>98</v>
      </c>
      <c r="B60" s="9"/>
      <c r="C60" s="10" t="s">
        <v>97</v>
      </c>
      <c r="D60" s="12">
        <v>4.95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2">
        <v>6</v>
      </c>
      <c r="P60" s="12"/>
      <c r="Q60" s="12"/>
      <c r="R60" s="12"/>
      <c r="S60" s="12"/>
      <c r="T60" s="12">
        <v>7</v>
      </c>
      <c r="U60" s="12"/>
      <c r="V60" s="12"/>
      <c r="W60" s="12"/>
      <c r="X60" s="12"/>
    </row>
    <row r="61" spans="1:24" ht="33.4" customHeight="1" x14ac:dyDescent="0.25">
      <c r="A61" s="11" t="s">
        <v>98</v>
      </c>
      <c r="B61" s="9" t="s">
        <v>56</v>
      </c>
      <c r="C61" s="10" t="s">
        <v>55</v>
      </c>
      <c r="D61" s="12">
        <v>4.95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2">
        <v>6</v>
      </c>
      <c r="P61" s="12"/>
      <c r="Q61" s="12"/>
      <c r="R61" s="12"/>
      <c r="S61" s="12"/>
      <c r="T61" s="12">
        <v>7</v>
      </c>
      <c r="U61" s="12"/>
      <c r="V61" s="12"/>
      <c r="W61" s="12"/>
      <c r="X61" s="12"/>
    </row>
    <row r="62" spans="1:24" ht="33.4" customHeight="1" x14ac:dyDescent="0.25">
      <c r="A62" s="11" t="s">
        <v>100</v>
      </c>
      <c r="B62" s="9"/>
      <c r="C62" s="10" t="s">
        <v>99</v>
      </c>
      <c r="D62" s="12">
        <v>950.5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2">
        <v>0.5</v>
      </c>
      <c r="P62" s="12"/>
      <c r="Q62" s="12"/>
      <c r="R62" s="12"/>
      <c r="S62" s="12"/>
      <c r="T62" s="12">
        <v>500.5</v>
      </c>
      <c r="U62" s="12"/>
      <c r="V62" s="12"/>
      <c r="W62" s="12"/>
      <c r="X62" s="12"/>
    </row>
    <row r="63" spans="1:24" ht="33.4" customHeight="1" x14ac:dyDescent="0.25">
      <c r="A63" s="11" t="s">
        <v>102</v>
      </c>
      <c r="B63" s="9"/>
      <c r="C63" s="10" t="s">
        <v>101</v>
      </c>
      <c r="D63" s="12">
        <v>20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33.4" customHeight="1" x14ac:dyDescent="0.25">
      <c r="A64" s="11" t="s">
        <v>102</v>
      </c>
      <c r="B64" s="9" t="s">
        <v>56</v>
      </c>
      <c r="C64" s="10" t="s">
        <v>55</v>
      </c>
      <c r="D64" s="12">
        <v>20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35.25" customHeight="1" x14ac:dyDescent="0.25">
      <c r="A65" s="11" t="s">
        <v>104</v>
      </c>
      <c r="B65" s="9"/>
      <c r="C65" s="10" t="s">
        <v>103</v>
      </c>
      <c r="D65" s="12">
        <v>0.5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2">
        <v>0.5</v>
      </c>
      <c r="P65" s="12"/>
      <c r="Q65" s="12"/>
      <c r="R65" s="12"/>
      <c r="S65" s="12"/>
      <c r="T65" s="12">
        <v>0.5</v>
      </c>
      <c r="U65" s="12"/>
      <c r="V65" s="12"/>
      <c r="W65" s="12"/>
      <c r="X65" s="12"/>
    </row>
    <row r="66" spans="1:24" ht="33.4" customHeight="1" x14ac:dyDescent="0.25">
      <c r="A66" s="11" t="s">
        <v>104</v>
      </c>
      <c r="B66" s="9" t="s">
        <v>56</v>
      </c>
      <c r="C66" s="10" t="s">
        <v>55</v>
      </c>
      <c r="D66" s="12">
        <v>0.5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2">
        <v>0.5</v>
      </c>
      <c r="P66" s="12"/>
      <c r="Q66" s="12"/>
      <c r="R66" s="12"/>
      <c r="S66" s="12"/>
      <c r="T66" s="12">
        <v>0.5</v>
      </c>
      <c r="U66" s="12"/>
      <c r="V66" s="12"/>
      <c r="W66" s="12"/>
      <c r="X66" s="12"/>
    </row>
    <row r="67" spans="1:24" ht="33.4" customHeight="1" x14ac:dyDescent="0.25">
      <c r="A67" s="11" t="s">
        <v>106</v>
      </c>
      <c r="B67" s="9"/>
      <c r="C67" s="10" t="s">
        <v>105</v>
      </c>
      <c r="D67" s="12">
        <v>930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2"/>
      <c r="Q67" s="12"/>
      <c r="R67" s="12"/>
      <c r="S67" s="12"/>
      <c r="T67" s="12">
        <v>500</v>
      </c>
      <c r="U67" s="12"/>
      <c r="V67" s="12"/>
      <c r="W67" s="12"/>
      <c r="X67" s="12"/>
    </row>
    <row r="68" spans="1:24" ht="33.4" customHeight="1" x14ac:dyDescent="0.25">
      <c r="A68" s="11" t="s">
        <v>106</v>
      </c>
      <c r="B68" s="9" t="s">
        <v>56</v>
      </c>
      <c r="C68" s="10" t="s">
        <v>55</v>
      </c>
      <c r="D68" s="12">
        <v>930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2"/>
      <c r="Q68" s="12"/>
      <c r="R68" s="12"/>
      <c r="S68" s="12"/>
      <c r="T68" s="12">
        <v>500</v>
      </c>
      <c r="U68" s="12"/>
      <c r="V68" s="12"/>
      <c r="W68" s="12"/>
      <c r="X68" s="12"/>
    </row>
    <row r="69" spans="1:24" ht="33.4" customHeight="1" x14ac:dyDescent="0.25">
      <c r="A69" s="11" t="s">
        <v>108</v>
      </c>
      <c r="B69" s="9"/>
      <c r="C69" s="10" t="s">
        <v>107</v>
      </c>
      <c r="D69" s="12">
        <v>623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2">
        <v>415</v>
      </c>
      <c r="P69" s="12"/>
      <c r="Q69" s="12"/>
      <c r="R69" s="12"/>
      <c r="S69" s="12"/>
      <c r="T69" s="12">
        <v>367.5</v>
      </c>
      <c r="U69" s="12"/>
      <c r="V69" s="12"/>
      <c r="W69" s="12"/>
      <c r="X69" s="12"/>
    </row>
    <row r="70" spans="1:24" ht="38.25" customHeight="1" x14ac:dyDescent="0.25">
      <c r="A70" s="11" t="s">
        <v>110</v>
      </c>
      <c r="B70" s="9"/>
      <c r="C70" s="10" t="s">
        <v>109</v>
      </c>
      <c r="D70" s="12">
        <v>60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>
        <v>65</v>
      </c>
      <c r="P70" s="12"/>
      <c r="Q70" s="12"/>
      <c r="R70" s="12"/>
      <c r="S70" s="12"/>
      <c r="T70" s="12">
        <v>67.5</v>
      </c>
      <c r="U70" s="12"/>
      <c r="V70" s="12"/>
      <c r="W70" s="12"/>
      <c r="X70" s="12"/>
    </row>
    <row r="71" spans="1:24" ht="33.4" customHeight="1" x14ac:dyDescent="0.25">
      <c r="A71" s="11" t="s">
        <v>110</v>
      </c>
      <c r="B71" s="9" t="s">
        <v>56</v>
      </c>
      <c r="C71" s="10" t="s">
        <v>55</v>
      </c>
      <c r="D71" s="12">
        <v>60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>
        <v>65</v>
      </c>
      <c r="P71" s="12"/>
      <c r="Q71" s="12"/>
      <c r="R71" s="12"/>
      <c r="S71" s="12"/>
      <c r="T71" s="12">
        <v>67.5</v>
      </c>
      <c r="U71" s="12"/>
      <c r="V71" s="12"/>
      <c r="W71" s="12"/>
      <c r="X71" s="12"/>
    </row>
    <row r="72" spans="1:24" ht="33.4" customHeight="1" x14ac:dyDescent="0.25">
      <c r="A72" s="11" t="s">
        <v>112</v>
      </c>
      <c r="B72" s="9"/>
      <c r="C72" s="10" t="s">
        <v>111</v>
      </c>
      <c r="D72" s="12">
        <v>250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33.4" customHeight="1" x14ac:dyDescent="0.25">
      <c r="A73" s="11" t="s">
        <v>112</v>
      </c>
      <c r="B73" s="9" t="s">
        <v>56</v>
      </c>
      <c r="C73" s="10" t="s">
        <v>55</v>
      </c>
      <c r="D73" s="12">
        <v>250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33.4" customHeight="1" x14ac:dyDescent="0.25">
      <c r="A74" s="11" t="s">
        <v>114</v>
      </c>
      <c r="B74" s="9"/>
      <c r="C74" s="10" t="s">
        <v>113</v>
      </c>
      <c r="D74" s="12">
        <v>100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>
        <v>200</v>
      </c>
      <c r="P74" s="12"/>
      <c r="Q74" s="12"/>
      <c r="R74" s="12"/>
      <c r="S74" s="12"/>
      <c r="T74" s="12">
        <v>250</v>
      </c>
      <c r="U74" s="12"/>
      <c r="V74" s="12"/>
      <c r="W74" s="12"/>
      <c r="X74" s="12"/>
    </row>
    <row r="75" spans="1:24" ht="33.4" customHeight="1" x14ac:dyDescent="0.25">
      <c r="A75" s="11" t="s">
        <v>114</v>
      </c>
      <c r="B75" s="9" t="s">
        <v>56</v>
      </c>
      <c r="C75" s="10" t="s">
        <v>55</v>
      </c>
      <c r="D75" s="12">
        <v>100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>
        <v>200</v>
      </c>
      <c r="P75" s="12"/>
      <c r="Q75" s="12"/>
      <c r="R75" s="12"/>
      <c r="S75" s="12"/>
      <c r="T75" s="12">
        <v>250</v>
      </c>
      <c r="U75" s="12"/>
      <c r="V75" s="12"/>
      <c r="W75" s="12"/>
      <c r="X75" s="12"/>
    </row>
    <row r="76" spans="1:24" ht="50.1" customHeight="1" x14ac:dyDescent="0.25">
      <c r="A76" s="11" t="s">
        <v>116</v>
      </c>
      <c r="B76" s="9"/>
      <c r="C76" s="10" t="s">
        <v>115</v>
      </c>
      <c r="D76" s="12">
        <v>213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>
        <v>150</v>
      </c>
      <c r="P76" s="12"/>
      <c r="Q76" s="12"/>
      <c r="R76" s="12"/>
      <c r="S76" s="12"/>
      <c r="T76" s="12">
        <v>50</v>
      </c>
      <c r="U76" s="12"/>
      <c r="V76" s="12"/>
      <c r="W76" s="12"/>
      <c r="X76" s="12"/>
    </row>
    <row r="77" spans="1:24" ht="33.4" customHeight="1" x14ac:dyDescent="0.25">
      <c r="A77" s="11" t="s">
        <v>116</v>
      </c>
      <c r="B77" s="9" t="s">
        <v>56</v>
      </c>
      <c r="C77" s="10" t="s">
        <v>55</v>
      </c>
      <c r="D77" s="12">
        <v>213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>
        <v>150</v>
      </c>
      <c r="P77" s="12"/>
      <c r="Q77" s="12"/>
      <c r="R77" s="12"/>
      <c r="S77" s="12"/>
      <c r="T77" s="12">
        <v>50</v>
      </c>
      <c r="U77" s="12"/>
      <c r="V77" s="12"/>
      <c r="W77" s="12"/>
      <c r="X77" s="12"/>
    </row>
    <row r="78" spans="1:24" ht="33.4" customHeight="1" x14ac:dyDescent="0.25">
      <c r="A78" s="11" t="s">
        <v>118</v>
      </c>
      <c r="B78" s="9"/>
      <c r="C78" s="10" t="s">
        <v>117</v>
      </c>
      <c r="D78" s="12">
        <v>163.69999999999999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>
        <v>176.7</v>
      </c>
      <c r="P78" s="12"/>
      <c r="Q78" s="12"/>
      <c r="R78" s="12"/>
      <c r="S78" s="12"/>
      <c r="T78" s="12">
        <v>239.8</v>
      </c>
      <c r="U78" s="12"/>
      <c r="V78" s="12"/>
      <c r="W78" s="12"/>
      <c r="X78" s="12"/>
    </row>
    <row r="79" spans="1:24" ht="33.4" customHeight="1" x14ac:dyDescent="0.25">
      <c r="A79" s="11" t="s">
        <v>120</v>
      </c>
      <c r="B79" s="9"/>
      <c r="C79" s="10" t="s">
        <v>119</v>
      </c>
      <c r="D79" s="12">
        <v>55.7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>
        <v>57.2</v>
      </c>
      <c r="P79" s="12"/>
      <c r="Q79" s="12"/>
      <c r="R79" s="12"/>
      <c r="S79" s="12"/>
      <c r="T79" s="12">
        <v>58.8</v>
      </c>
      <c r="U79" s="12"/>
      <c r="V79" s="12"/>
      <c r="W79" s="12"/>
      <c r="X79" s="12"/>
    </row>
    <row r="80" spans="1:24" ht="99.75" customHeight="1" x14ac:dyDescent="0.25">
      <c r="A80" s="11" t="s">
        <v>122</v>
      </c>
      <c r="B80" s="9"/>
      <c r="C80" s="14" t="s">
        <v>121</v>
      </c>
      <c r="D80" s="12">
        <v>0.1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33.4" customHeight="1" x14ac:dyDescent="0.25">
      <c r="A81" s="11" t="s">
        <v>122</v>
      </c>
      <c r="B81" s="9" t="s">
        <v>56</v>
      </c>
      <c r="C81" s="10" t="s">
        <v>55</v>
      </c>
      <c r="D81" s="12">
        <v>0.1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50.1" customHeight="1" x14ac:dyDescent="0.25">
      <c r="A82" s="11" t="s">
        <v>124</v>
      </c>
      <c r="B82" s="9"/>
      <c r="C82" s="10" t="s">
        <v>123</v>
      </c>
      <c r="D82" s="12">
        <v>39.6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>
        <v>41.2</v>
      </c>
      <c r="P82" s="12"/>
      <c r="Q82" s="12"/>
      <c r="R82" s="12"/>
      <c r="S82" s="12"/>
      <c r="T82" s="12">
        <v>42.8</v>
      </c>
      <c r="U82" s="12"/>
      <c r="V82" s="12"/>
      <c r="W82" s="12"/>
      <c r="X82" s="12"/>
    </row>
    <row r="83" spans="1:24" ht="33.4" customHeight="1" x14ac:dyDescent="0.25">
      <c r="A83" s="11" t="s">
        <v>124</v>
      </c>
      <c r="B83" s="9" t="s">
        <v>56</v>
      </c>
      <c r="C83" s="10" t="s">
        <v>55</v>
      </c>
      <c r="D83" s="12">
        <v>39.6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>
        <v>41.2</v>
      </c>
      <c r="P83" s="12"/>
      <c r="Q83" s="12"/>
      <c r="R83" s="12"/>
      <c r="S83" s="12"/>
      <c r="T83" s="12">
        <v>42.8</v>
      </c>
      <c r="U83" s="12"/>
      <c r="V83" s="12"/>
      <c r="W83" s="12"/>
      <c r="X83" s="12"/>
    </row>
    <row r="84" spans="1:24" ht="33.4" customHeight="1" x14ac:dyDescent="0.25">
      <c r="A84" s="11" t="s">
        <v>126</v>
      </c>
      <c r="B84" s="9"/>
      <c r="C84" s="10" t="s">
        <v>125</v>
      </c>
      <c r="D84" s="12">
        <v>16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>
        <v>16</v>
      </c>
      <c r="P84" s="12"/>
      <c r="Q84" s="12"/>
      <c r="R84" s="12"/>
      <c r="S84" s="12"/>
      <c r="T84" s="12">
        <v>16</v>
      </c>
      <c r="U84" s="12"/>
      <c r="V84" s="12"/>
      <c r="W84" s="12"/>
      <c r="X84" s="12"/>
    </row>
    <row r="85" spans="1:24" ht="33.4" customHeight="1" x14ac:dyDescent="0.25">
      <c r="A85" s="11" t="s">
        <v>126</v>
      </c>
      <c r="B85" s="9" t="s">
        <v>56</v>
      </c>
      <c r="C85" s="10" t="s">
        <v>55</v>
      </c>
      <c r="D85" s="12">
        <v>16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2">
        <v>16</v>
      </c>
      <c r="P85" s="12"/>
      <c r="Q85" s="12"/>
      <c r="R85" s="12"/>
      <c r="S85" s="12"/>
      <c r="T85" s="12">
        <v>16</v>
      </c>
      <c r="U85" s="12"/>
      <c r="V85" s="12"/>
      <c r="W85" s="12"/>
      <c r="X85" s="12"/>
    </row>
    <row r="86" spans="1:24" ht="33.4" customHeight="1" x14ac:dyDescent="0.25">
      <c r="A86" s="11" t="s">
        <v>128</v>
      </c>
      <c r="B86" s="9"/>
      <c r="C86" s="10" t="s">
        <v>127</v>
      </c>
      <c r="D86" s="12">
        <v>108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2">
        <v>119.5</v>
      </c>
      <c r="P86" s="12"/>
      <c r="Q86" s="12"/>
      <c r="R86" s="12"/>
      <c r="S86" s="12"/>
      <c r="T86" s="12">
        <v>181</v>
      </c>
      <c r="U86" s="12"/>
      <c r="V86" s="12"/>
      <c r="W86" s="12"/>
      <c r="X86" s="12"/>
    </row>
    <row r="87" spans="1:24" ht="33.4" customHeight="1" x14ac:dyDescent="0.25">
      <c r="A87" s="11" t="s">
        <v>130</v>
      </c>
      <c r="B87" s="9"/>
      <c r="C87" s="10" t="s">
        <v>129</v>
      </c>
      <c r="D87" s="12">
        <v>80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2">
        <v>90</v>
      </c>
      <c r="P87" s="12"/>
      <c r="Q87" s="12"/>
      <c r="R87" s="12"/>
      <c r="S87" s="12"/>
      <c r="T87" s="12">
        <v>100</v>
      </c>
      <c r="U87" s="12"/>
      <c r="V87" s="12"/>
      <c r="W87" s="12"/>
      <c r="X87" s="12"/>
    </row>
    <row r="88" spans="1:24" ht="33.4" customHeight="1" x14ac:dyDescent="0.25">
      <c r="A88" s="11" t="s">
        <v>130</v>
      </c>
      <c r="B88" s="9" t="s">
        <v>56</v>
      </c>
      <c r="C88" s="10" t="s">
        <v>55</v>
      </c>
      <c r="D88" s="12">
        <v>80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2">
        <v>90</v>
      </c>
      <c r="P88" s="12"/>
      <c r="Q88" s="12"/>
      <c r="R88" s="12"/>
      <c r="S88" s="12"/>
      <c r="T88" s="12">
        <v>100</v>
      </c>
      <c r="U88" s="12"/>
      <c r="V88" s="12"/>
      <c r="W88" s="12"/>
      <c r="X88" s="12"/>
    </row>
    <row r="89" spans="1:24" ht="21.75" customHeight="1" x14ac:dyDescent="0.25">
      <c r="A89" s="11" t="s">
        <v>132</v>
      </c>
      <c r="B89" s="9"/>
      <c r="C89" s="10" t="s">
        <v>131</v>
      </c>
      <c r="D89" s="12">
        <v>12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2">
        <v>13</v>
      </c>
      <c r="P89" s="12"/>
      <c r="Q89" s="12"/>
      <c r="R89" s="12"/>
      <c r="S89" s="12"/>
      <c r="T89" s="12">
        <v>14</v>
      </c>
      <c r="U89" s="12"/>
      <c r="V89" s="12"/>
      <c r="W89" s="12"/>
      <c r="X89" s="12"/>
    </row>
    <row r="90" spans="1:24" ht="33.4" customHeight="1" x14ac:dyDescent="0.25">
      <c r="A90" s="11" t="s">
        <v>132</v>
      </c>
      <c r="B90" s="9" t="s">
        <v>56</v>
      </c>
      <c r="C90" s="10" t="s">
        <v>55</v>
      </c>
      <c r="D90" s="12">
        <v>12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2">
        <v>13</v>
      </c>
      <c r="P90" s="12"/>
      <c r="Q90" s="12"/>
      <c r="R90" s="12"/>
      <c r="S90" s="12"/>
      <c r="T90" s="12">
        <v>14</v>
      </c>
      <c r="U90" s="12"/>
      <c r="V90" s="12"/>
      <c r="W90" s="12"/>
      <c r="X90" s="12"/>
    </row>
    <row r="91" spans="1:24" ht="33.4" customHeight="1" x14ac:dyDescent="0.25">
      <c r="A91" s="11" t="s">
        <v>134</v>
      </c>
      <c r="B91" s="9"/>
      <c r="C91" s="10" t="s">
        <v>133</v>
      </c>
      <c r="D91" s="12">
        <v>16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2">
        <v>16.5</v>
      </c>
      <c r="P91" s="12"/>
      <c r="Q91" s="12"/>
      <c r="R91" s="12"/>
      <c r="S91" s="12"/>
      <c r="T91" s="12">
        <v>17</v>
      </c>
      <c r="U91" s="12"/>
      <c r="V91" s="12"/>
      <c r="W91" s="12"/>
      <c r="X91" s="12"/>
    </row>
    <row r="92" spans="1:24" ht="33.4" customHeight="1" x14ac:dyDescent="0.25">
      <c r="A92" s="11" t="s">
        <v>134</v>
      </c>
      <c r="B92" s="9" t="s">
        <v>56</v>
      </c>
      <c r="C92" s="10" t="s">
        <v>55</v>
      </c>
      <c r="D92" s="12">
        <v>16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2">
        <v>16.5</v>
      </c>
      <c r="P92" s="12"/>
      <c r="Q92" s="12"/>
      <c r="R92" s="12"/>
      <c r="S92" s="12"/>
      <c r="T92" s="12">
        <v>17</v>
      </c>
      <c r="U92" s="12"/>
      <c r="V92" s="12"/>
      <c r="W92" s="12"/>
      <c r="X92" s="12"/>
    </row>
    <row r="93" spans="1:24" ht="50.1" customHeight="1" x14ac:dyDescent="0.25">
      <c r="A93" s="11" t="s">
        <v>136</v>
      </c>
      <c r="B93" s="9"/>
      <c r="C93" s="10" t="s">
        <v>135</v>
      </c>
      <c r="D93" s="12">
        <v>36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2">
        <v>386</v>
      </c>
      <c r="P93" s="12"/>
      <c r="Q93" s="12"/>
      <c r="R93" s="12"/>
      <c r="S93" s="12"/>
      <c r="T93" s="12">
        <v>386</v>
      </c>
      <c r="U93" s="12"/>
      <c r="V93" s="12"/>
      <c r="W93" s="12"/>
      <c r="X93" s="12"/>
    </row>
    <row r="94" spans="1:24" ht="33.4" customHeight="1" x14ac:dyDescent="0.25">
      <c r="A94" s="11" t="s">
        <v>138</v>
      </c>
      <c r="B94" s="9"/>
      <c r="C94" s="10" t="s">
        <v>137</v>
      </c>
      <c r="D94" s="12">
        <v>36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2">
        <v>386</v>
      </c>
      <c r="P94" s="12"/>
      <c r="Q94" s="12"/>
      <c r="R94" s="12"/>
      <c r="S94" s="12"/>
      <c r="T94" s="12">
        <v>386</v>
      </c>
      <c r="U94" s="12"/>
      <c r="V94" s="12"/>
      <c r="W94" s="12"/>
      <c r="X94" s="12"/>
    </row>
    <row r="95" spans="1:24" ht="50.1" customHeight="1" x14ac:dyDescent="0.25">
      <c r="A95" s="11" t="s">
        <v>140</v>
      </c>
      <c r="B95" s="9"/>
      <c r="C95" s="10" t="s">
        <v>139</v>
      </c>
      <c r="D95" s="12">
        <v>36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2">
        <v>36</v>
      </c>
      <c r="P95" s="12"/>
      <c r="Q95" s="12"/>
      <c r="R95" s="12"/>
      <c r="S95" s="12"/>
      <c r="T95" s="12">
        <v>36</v>
      </c>
      <c r="U95" s="12"/>
      <c r="V95" s="12"/>
      <c r="W95" s="12"/>
      <c r="X95" s="12"/>
    </row>
    <row r="96" spans="1:24" ht="33.4" customHeight="1" x14ac:dyDescent="0.25">
      <c r="A96" s="11" t="s">
        <v>140</v>
      </c>
      <c r="B96" s="9" t="s">
        <v>56</v>
      </c>
      <c r="C96" s="10" t="s">
        <v>55</v>
      </c>
      <c r="D96" s="12">
        <v>36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2">
        <v>36</v>
      </c>
      <c r="P96" s="12"/>
      <c r="Q96" s="12"/>
      <c r="R96" s="12"/>
      <c r="S96" s="12"/>
      <c r="T96" s="12">
        <v>36</v>
      </c>
      <c r="U96" s="12"/>
      <c r="V96" s="12"/>
      <c r="W96" s="12"/>
      <c r="X96" s="12"/>
    </row>
    <row r="97" spans="1:24" ht="39.75" customHeight="1" x14ac:dyDescent="0.25">
      <c r="A97" s="11" t="s">
        <v>142</v>
      </c>
      <c r="B97" s="9"/>
      <c r="C97" s="10" t="s">
        <v>141</v>
      </c>
      <c r="D97" s="12">
        <v>100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2">
        <v>150</v>
      </c>
      <c r="P97" s="12"/>
      <c r="Q97" s="12"/>
      <c r="R97" s="12"/>
      <c r="S97" s="12"/>
      <c r="T97" s="12">
        <v>150</v>
      </c>
      <c r="U97" s="12"/>
      <c r="V97" s="12"/>
      <c r="W97" s="12"/>
      <c r="X97" s="12"/>
    </row>
    <row r="98" spans="1:24" ht="27.75" customHeight="1" x14ac:dyDescent="0.25">
      <c r="A98" s="11" t="s">
        <v>144</v>
      </c>
      <c r="B98" s="9"/>
      <c r="C98" s="10" t="s">
        <v>143</v>
      </c>
      <c r="D98" s="12">
        <v>100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2">
        <v>150</v>
      </c>
      <c r="P98" s="12"/>
      <c r="Q98" s="12"/>
      <c r="R98" s="12"/>
      <c r="S98" s="12"/>
      <c r="T98" s="12">
        <v>150</v>
      </c>
      <c r="U98" s="12"/>
      <c r="V98" s="12"/>
      <c r="W98" s="12"/>
      <c r="X98" s="12"/>
    </row>
    <row r="99" spans="1:24" ht="50.1" customHeight="1" x14ac:dyDescent="0.25">
      <c r="A99" s="11" t="s">
        <v>146</v>
      </c>
      <c r="B99" s="9"/>
      <c r="C99" s="10" t="s">
        <v>145</v>
      </c>
      <c r="D99" s="12">
        <v>100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2">
        <v>150</v>
      </c>
      <c r="P99" s="12"/>
      <c r="Q99" s="12"/>
      <c r="R99" s="12"/>
      <c r="S99" s="12"/>
      <c r="T99" s="12">
        <v>150</v>
      </c>
      <c r="U99" s="12"/>
      <c r="V99" s="12"/>
      <c r="W99" s="12"/>
      <c r="X99" s="12"/>
    </row>
    <row r="100" spans="1:24" ht="50.1" customHeight="1" x14ac:dyDescent="0.25">
      <c r="A100" s="11" t="s">
        <v>148</v>
      </c>
      <c r="B100" s="9"/>
      <c r="C100" s="10" t="s">
        <v>147</v>
      </c>
      <c r="D100" s="12">
        <v>100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2">
        <v>150</v>
      </c>
      <c r="P100" s="12"/>
      <c r="Q100" s="12"/>
      <c r="R100" s="12"/>
      <c r="S100" s="12"/>
      <c r="T100" s="12">
        <v>150</v>
      </c>
      <c r="U100" s="12"/>
      <c r="V100" s="12"/>
      <c r="W100" s="12"/>
      <c r="X100" s="12"/>
    </row>
    <row r="101" spans="1:24" ht="20.25" customHeight="1" x14ac:dyDescent="0.25">
      <c r="A101" s="11" t="s">
        <v>148</v>
      </c>
      <c r="B101" s="9" t="s">
        <v>150</v>
      </c>
      <c r="C101" s="10" t="s">
        <v>149</v>
      </c>
      <c r="D101" s="12">
        <v>100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2">
        <v>150</v>
      </c>
      <c r="P101" s="12"/>
      <c r="Q101" s="12"/>
      <c r="R101" s="12"/>
      <c r="S101" s="12"/>
      <c r="T101" s="12">
        <v>150</v>
      </c>
      <c r="U101" s="12"/>
      <c r="V101" s="12"/>
      <c r="W101" s="12"/>
      <c r="X101" s="12"/>
    </row>
    <row r="102" spans="1:24" ht="33.4" customHeight="1" x14ac:dyDescent="0.25">
      <c r="A102" s="11" t="s">
        <v>152</v>
      </c>
      <c r="B102" s="9"/>
      <c r="C102" s="10" t="s">
        <v>151</v>
      </c>
      <c r="D102" s="12">
        <v>411.4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2">
        <v>466.4</v>
      </c>
      <c r="P102" s="12"/>
      <c r="Q102" s="12">
        <v>111.5</v>
      </c>
      <c r="R102" s="12"/>
      <c r="S102" s="12">
        <v>66.900000000000006</v>
      </c>
      <c r="T102" s="12">
        <v>1396.4</v>
      </c>
      <c r="U102" s="12"/>
      <c r="V102" s="12">
        <v>111.5</v>
      </c>
      <c r="W102" s="12"/>
      <c r="X102" s="12">
        <v>66.900000000000006</v>
      </c>
    </row>
    <row r="103" spans="1:24" ht="33.4" customHeight="1" x14ac:dyDescent="0.25">
      <c r="A103" s="11" t="s">
        <v>154</v>
      </c>
      <c r="B103" s="9"/>
      <c r="C103" s="10" t="s">
        <v>153</v>
      </c>
      <c r="D103" s="12">
        <v>178.4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2">
        <v>178.4</v>
      </c>
      <c r="P103" s="12"/>
      <c r="Q103" s="12">
        <v>111.5</v>
      </c>
      <c r="R103" s="12"/>
      <c r="S103" s="12">
        <v>66.900000000000006</v>
      </c>
      <c r="T103" s="12">
        <v>178.4</v>
      </c>
      <c r="U103" s="12"/>
      <c r="V103" s="12">
        <v>111.5</v>
      </c>
      <c r="W103" s="12"/>
      <c r="X103" s="12">
        <v>66.900000000000006</v>
      </c>
    </row>
    <row r="104" spans="1:24" ht="33.4" customHeight="1" x14ac:dyDescent="0.25">
      <c r="A104" s="11" t="s">
        <v>156</v>
      </c>
      <c r="B104" s="9"/>
      <c r="C104" s="10" t="s">
        <v>155</v>
      </c>
      <c r="D104" s="12">
        <v>178.4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2">
        <v>178.4</v>
      </c>
      <c r="P104" s="12"/>
      <c r="Q104" s="12">
        <v>111.5</v>
      </c>
      <c r="R104" s="12"/>
      <c r="S104" s="12">
        <v>66.900000000000006</v>
      </c>
      <c r="T104" s="12">
        <v>178.4</v>
      </c>
      <c r="U104" s="12"/>
      <c r="V104" s="12">
        <v>111.5</v>
      </c>
      <c r="W104" s="12"/>
      <c r="X104" s="12">
        <v>66.900000000000006</v>
      </c>
    </row>
    <row r="105" spans="1:24" ht="34.5" customHeight="1" x14ac:dyDescent="0.25">
      <c r="A105" s="11" t="s">
        <v>158</v>
      </c>
      <c r="B105" s="9"/>
      <c r="C105" s="10" t="s">
        <v>157</v>
      </c>
      <c r="D105" s="12">
        <v>178.4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2">
        <v>178.4</v>
      </c>
      <c r="P105" s="12"/>
      <c r="Q105" s="12">
        <v>111.5</v>
      </c>
      <c r="R105" s="12"/>
      <c r="S105" s="12">
        <v>66.900000000000006</v>
      </c>
      <c r="T105" s="12">
        <v>178.4</v>
      </c>
      <c r="U105" s="12"/>
      <c r="V105" s="12">
        <v>111.5</v>
      </c>
      <c r="W105" s="12"/>
      <c r="X105" s="12">
        <v>66.900000000000006</v>
      </c>
    </row>
    <row r="106" spans="1:24" ht="23.25" customHeight="1" x14ac:dyDescent="0.25">
      <c r="A106" s="11" t="s">
        <v>158</v>
      </c>
      <c r="B106" s="9" t="s">
        <v>160</v>
      </c>
      <c r="C106" s="10" t="s">
        <v>159</v>
      </c>
      <c r="D106" s="12">
        <v>178.4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2">
        <v>178.4</v>
      </c>
      <c r="P106" s="12"/>
      <c r="Q106" s="12">
        <v>111.5</v>
      </c>
      <c r="R106" s="12"/>
      <c r="S106" s="12">
        <v>66.900000000000006</v>
      </c>
      <c r="T106" s="12">
        <v>178.4</v>
      </c>
      <c r="U106" s="12"/>
      <c r="V106" s="12">
        <v>111.5</v>
      </c>
      <c r="W106" s="12"/>
      <c r="X106" s="12">
        <v>66.900000000000006</v>
      </c>
    </row>
    <row r="107" spans="1:24" ht="67.5" customHeight="1" x14ac:dyDescent="0.25">
      <c r="A107" s="11" t="s">
        <v>162</v>
      </c>
      <c r="B107" s="9"/>
      <c r="C107" s="10" t="s">
        <v>161</v>
      </c>
      <c r="D107" s="12">
        <v>233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2">
        <v>288</v>
      </c>
      <c r="P107" s="12"/>
      <c r="Q107" s="12"/>
      <c r="R107" s="12"/>
      <c r="S107" s="12"/>
      <c r="T107" s="12">
        <v>218</v>
      </c>
      <c r="U107" s="12"/>
      <c r="V107" s="12"/>
      <c r="W107" s="12"/>
      <c r="X107" s="12"/>
    </row>
    <row r="108" spans="1:24" ht="33.4" customHeight="1" x14ac:dyDescent="0.25">
      <c r="A108" s="11" t="s">
        <v>164</v>
      </c>
      <c r="B108" s="9"/>
      <c r="C108" s="10" t="s">
        <v>163</v>
      </c>
      <c r="D108" s="12">
        <v>25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2">
        <v>80</v>
      </c>
      <c r="P108" s="12"/>
      <c r="Q108" s="12"/>
      <c r="R108" s="12"/>
      <c r="S108" s="12"/>
      <c r="T108" s="12">
        <v>10</v>
      </c>
      <c r="U108" s="12"/>
      <c r="V108" s="12"/>
      <c r="W108" s="12"/>
      <c r="X108" s="12"/>
    </row>
    <row r="109" spans="1:24" ht="36" customHeight="1" x14ac:dyDescent="0.25">
      <c r="A109" s="11" t="s">
        <v>166</v>
      </c>
      <c r="B109" s="9"/>
      <c r="C109" s="10" t="s">
        <v>165</v>
      </c>
      <c r="D109" s="12">
        <v>25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2">
        <v>80</v>
      </c>
      <c r="P109" s="12"/>
      <c r="Q109" s="12"/>
      <c r="R109" s="12"/>
      <c r="S109" s="12"/>
      <c r="T109" s="12">
        <v>10</v>
      </c>
      <c r="U109" s="12"/>
      <c r="V109" s="12"/>
      <c r="W109" s="12"/>
      <c r="X109" s="12"/>
    </row>
    <row r="110" spans="1:24" ht="33.4" customHeight="1" x14ac:dyDescent="0.25">
      <c r="A110" s="11" t="s">
        <v>166</v>
      </c>
      <c r="B110" s="9" t="s">
        <v>56</v>
      </c>
      <c r="C110" s="10" t="s">
        <v>55</v>
      </c>
      <c r="D110" s="12">
        <v>25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2">
        <v>80</v>
      </c>
      <c r="P110" s="12"/>
      <c r="Q110" s="12"/>
      <c r="R110" s="12"/>
      <c r="S110" s="12"/>
      <c r="T110" s="12">
        <v>10</v>
      </c>
      <c r="U110" s="12"/>
      <c r="V110" s="12"/>
      <c r="W110" s="12"/>
      <c r="X110" s="12"/>
    </row>
    <row r="111" spans="1:24" ht="50.1" customHeight="1" x14ac:dyDescent="0.25">
      <c r="A111" s="11" t="s">
        <v>168</v>
      </c>
      <c r="B111" s="9"/>
      <c r="C111" s="10" t="s">
        <v>167</v>
      </c>
      <c r="D111" s="12">
        <v>20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2">
        <v>5</v>
      </c>
      <c r="P111" s="12"/>
      <c r="Q111" s="12"/>
      <c r="R111" s="12"/>
      <c r="S111" s="12"/>
      <c r="T111" s="12">
        <v>5</v>
      </c>
      <c r="U111" s="12"/>
      <c r="V111" s="12"/>
      <c r="W111" s="12"/>
      <c r="X111" s="12"/>
    </row>
    <row r="112" spans="1:24" ht="65.25" customHeight="1" x14ac:dyDescent="0.25">
      <c r="A112" s="11" t="s">
        <v>170</v>
      </c>
      <c r="B112" s="9"/>
      <c r="C112" s="10" t="s">
        <v>169</v>
      </c>
      <c r="D112" s="12">
        <v>20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2">
        <v>5</v>
      </c>
      <c r="P112" s="12"/>
      <c r="Q112" s="12"/>
      <c r="R112" s="12"/>
      <c r="S112" s="12"/>
      <c r="T112" s="12">
        <v>5</v>
      </c>
      <c r="U112" s="12"/>
      <c r="V112" s="12"/>
      <c r="W112" s="12"/>
      <c r="X112" s="12"/>
    </row>
    <row r="113" spans="1:24" ht="33.75" customHeight="1" x14ac:dyDescent="0.25">
      <c r="A113" s="11" t="s">
        <v>170</v>
      </c>
      <c r="B113" s="9" t="s">
        <v>56</v>
      </c>
      <c r="C113" s="10" t="s">
        <v>55</v>
      </c>
      <c r="D113" s="12">
        <v>20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2">
        <v>5</v>
      </c>
      <c r="P113" s="12"/>
      <c r="Q113" s="12"/>
      <c r="R113" s="12"/>
      <c r="S113" s="12"/>
      <c r="T113" s="12">
        <v>5</v>
      </c>
      <c r="U113" s="12"/>
      <c r="V113" s="12"/>
      <c r="W113" s="12"/>
      <c r="X113" s="12"/>
    </row>
    <row r="114" spans="1:24" ht="51.75" customHeight="1" x14ac:dyDescent="0.25">
      <c r="A114" s="11" t="s">
        <v>172</v>
      </c>
      <c r="B114" s="9"/>
      <c r="C114" s="10" t="s">
        <v>171</v>
      </c>
      <c r="D114" s="12">
        <v>188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2">
        <v>203</v>
      </c>
      <c r="P114" s="12"/>
      <c r="Q114" s="12"/>
      <c r="R114" s="12"/>
      <c r="S114" s="12"/>
      <c r="T114" s="12">
        <v>203</v>
      </c>
      <c r="U114" s="12"/>
      <c r="V114" s="12"/>
      <c r="W114" s="12"/>
      <c r="X114" s="12"/>
    </row>
    <row r="115" spans="1:24" ht="33.4" customHeight="1" x14ac:dyDescent="0.25">
      <c r="A115" s="11" t="s">
        <v>174</v>
      </c>
      <c r="B115" s="9"/>
      <c r="C115" s="10" t="s">
        <v>173</v>
      </c>
      <c r="D115" s="12">
        <v>188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2">
        <v>203</v>
      </c>
      <c r="P115" s="12"/>
      <c r="Q115" s="12"/>
      <c r="R115" s="12"/>
      <c r="S115" s="12"/>
      <c r="T115" s="12">
        <v>203</v>
      </c>
      <c r="U115" s="12"/>
      <c r="V115" s="12"/>
      <c r="W115" s="12"/>
      <c r="X115" s="12"/>
    </row>
    <row r="116" spans="1:24" ht="33.4" customHeight="1" x14ac:dyDescent="0.25">
      <c r="A116" s="11" t="s">
        <v>174</v>
      </c>
      <c r="B116" s="9" t="s">
        <v>42</v>
      </c>
      <c r="C116" s="10" t="s">
        <v>41</v>
      </c>
      <c r="D116" s="12">
        <v>188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2">
        <v>203</v>
      </c>
      <c r="P116" s="12"/>
      <c r="Q116" s="12"/>
      <c r="R116" s="12"/>
      <c r="S116" s="12"/>
      <c r="T116" s="12">
        <v>203</v>
      </c>
      <c r="U116" s="12"/>
      <c r="V116" s="12"/>
      <c r="W116" s="12"/>
      <c r="X116" s="12"/>
    </row>
    <row r="117" spans="1:24" ht="50.1" customHeight="1" x14ac:dyDescent="0.25">
      <c r="A117" s="11" t="s">
        <v>176</v>
      </c>
      <c r="B117" s="9"/>
      <c r="C117" s="10" t="s">
        <v>175</v>
      </c>
      <c r="D117" s="12">
        <f>1701.47-700</f>
        <v>1001.47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2">
        <v>1866.36</v>
      </c>
      <c r="P117" s="12"/>
      <c r="Q117" s="12"/>
      <c r="R117" s="12"/>
      <c r="S117" s="12">
        <v>1866.36</v>
      </c>
      <c r="T117" s="12">
        <v>733.8</v>
      </c>
      <c r="U117" s="12"/>
      <c r="V117" s="12"/>
      <c r="W117" s="12"/>
      <c r="X117" s="12">
        <v>733.8</v>
      </c>
    </row>
    <row r="118" spans="1:24" ht="33.4" customHeight="1" x14ac:dyDescent="0.25">
      <c r="A118" s="11" t="s">
        <v>178</v>
      </c>
      <c r="B118" s="9"/>
      <c r="C118" s="10" t="s">
        <v>177</v>
      </c>
      <c r="D118" s="12">
        <f>1701.47-700</f>
        <v>1001.47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2">
        <v>1866.36</v>
      </c>
      <c r="P118" s="12"/>
      <c r="Q118" s="12"/>
      <c r="R118" s="12"/>
      <c r="S118" s="12">
        <v>1866.36</v>
      </c>
      <c r="T118" s="12">
        <v>733.8</v>
      </c>
      <c r="U118" s="12"/>
      <c r="V118" s="12"/>
      <c r="W118" s="12"/>
      <c r="X118" s="12">
        <v>733.8</v>
      </c>
    </row>
    <row r="119" spans="1:24" ht="33.4" customHeight="1" x14ac:dyDescent="0.25">
      <c r="A119" s="11" t="s">
        <v>180</v>
      </c>
      <c r="B119" s="9"/>
      <c r="C119" s="10" t="s">
        <v>179</v>
      </c>
      <c r="D119" s="12">
        <v>213.02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51.75" customHeight="1" x14ac:dyDescent="0.25">
      <c r="A120" s="11" t="s">
        <v>182</v>
      </c>
      <c r="B120" s="9"/>
      <c r="C120" s="10" t="s">
        <v>181</v>
      </c>
      <c r="D120" s="12">
        <v>213.02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33.4" customHeight="1" x14ac:dyDescent="0.25">
      <c r="A121" s="11" t="s">
        <v>182</v>
      </c>
      <c r="B121" s="9" t="s">
        <v>56</v>
      </c>
      <c r="C121" s="10" t="s">
        <v>55</v>
      </c>
      <c r="D121" s="12">
        <v>213.02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33.4" customHeight="1" x14ac:dyDescent="0.25">
      <c r="A122" s="11" t="s">
        <v>184</v>
      </c>
      <c r="B122" s="9"/>
      <c r="C122" s="10" t="s">
        <v>183</v>
      </c>
      <c r="D122" s="12">
        <f>1488.45-700</f>
        <v>788.45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2">
        <v>1866.36</v>
      </c>
      <c r="P122" s="12"/>
      <c r="Q122" s="12"/>
      <c r="R122" s="12"/>
      <c r="S122" s="12">
        <v>1866.36</v>
      </c>
      <c r="T122" s="12">
        <v>733.8</v>
      </c>
      <c r="U122" s="12"/>
      <c r="V122" s="12"/>
      <c r="W122" s="12"/>
      <c r="X122" s="12">
        <v>733.8</v>
      </c>
    </row>
    <row r="123" spans="1:24" ht="24.75" customHeight="1" x14ac:dyDescent="0.25">
      <c r="A123" s="11" t="s">
        <v>186</v>
      </c>
      <c r="B123" s="9"/>
      <c r="C123" s="10" t="s">
        <v>185</v>
      </c>
      <c r="D123" s="12">
        <f>1488.45-700</f>
        <v>788.45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2">
        <v>1866.36</v>
      </c>
      <c r="P123" s="12"/>
      <c r="Q123" s="12"/>
      <c r="R123" s="12"/>
      <c r="S123" s="12">
        <v>1866.36</v>
      </c>
      <c r="T123" s="12">
        <v>733.8</v>
      </c>
      <c r="U123" s="12"/>
      <c r="V123" s="12"/>
      <c r="W123" s="12"/>
      <c r="X123" s="12">
        <v>733.8</v>
      </c>
    </row>
    <row r="124" spans="1:24" ht="33.4" customHeight="1" x14ac:dyDescent="0.25">
      <c r="A124" s="11" t="s">
        <v>186</v>
      </c>
      <c r="B124" s="9" t="s">
        <v>56</v>
      </c>
      <c r="C124" s="10" t="s">
        <v>55</v>
      </c>
      <c r="D124" s="12">
        <f>1488.45-700</f>
        <v>788.45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2">
        <v>1866.36</v>
      </c>
      <c r="P124" s="12"/>
      <c r="Q124" s="12"/>
      <c r="R124" s="12"/>
      <c r="S124" s="12">
        <v>1866.36</v>
      </c>
      <c r="T124" s="12">
        <v>733.8</v>
      </c>
      <c r="U124" s="12"/>
      <c r="V124" s="12"/>
      <c r="W124" s="12"/>
      <c r="X124" s="12">
        <v>733.8</v>
      </c>
    </row>
    <row r="125" spans="1:24" ht="33.4" customHeight="1" x14ac:dyDescent="0.25">
      <c r="A125" s="11" t="s">
        <v>188</v>
      </c>
      <c r="B125" s="9"/>
      <c r="C125" s="10" t="s">
        <v>187</v>
      </c>
      <c r="D125" s="12">
        <v>357.47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23.25" customHeight="1" x14ac:dyDescent="0.25">
      <c r="A126" s="11" t="s">
        <v>190</v>
      </c>
      <c r="B126" s="9"/>
      <c r="C126" s="10" t="s">
        <v>189</v>
      </c>
      <c r="D126" s="12">
        <v>357.47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33.4" customHeight="1" x14ac:dyDescent="0.25">
      <c r="A127" s="11" t="s">
        <v>192</v>
      </c>
      <c r="B127" s="9"/>
      <c r="C127" s="10" t="s">
        <v>191</v>
      </c>
      <c r="D127" s="12">
        <v>357.47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33.4" customHeight="1" x14ac:dyDescent="0.25">
      <c r="A128" s="11" t="s">
        <v>194</v>
      </c>
      <c r="B128" s="9"/>
      <c r="C128" s="10" t="s">
        <v>193</v>
      </c>
      <c r="D128" s="12">
        <v>357.47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33.4" customHeight="1" x14ac:dyDescent="0.25">
      <c r="A129" s="11" t="s">
        <v>194</v>
      </c>
      <c r="B129" s="9" t="s">
        <v>56</v>
      </c>
      <c r="C129" s="10" t="s">
        <v>55</v>
      </c>
      <c r="D129" s="12">
        <v>357.47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24" customHeight="1" x14ac:dyDescent="0.25">
      <c r="A130" s="11" t="s">
        <v>196</v>
      </c>
      <c r="B130" s="9"/>
      <c r="C130" s="10" t="s">
        <v>195</v>
      </c>
      <c r="D130" s="12">
        <v>928.3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2">
        <v>730.2</v>
      </c>
      <c r="P130" s="12">
        <v>441.6</v>
      </c>
      <c r="Q130" s="12">
        <v>9.6999999999999993</v>
      </c>
      <c r="R130" s="12"/>
      <c r="S130" s="12"/>
      <c r="T130" s="12">
        <v>741.7</v>
      </c>
      <c r="U130" s="12">
        <v>453.1</v>
      </c>
      <c r="V130" s="12">
        <v>9.6999999999999993</v>
      </c>
      <c r="W130" s="12"/>
      <c r="X130" s="12"/>
    </row>
    <row r="131" spans="1:24" ht="25.5" customHeight="1" x14ac:dyDescent="0.25">
      <c r="A131" s="11" t="s">
        <v>198</v>
      </c>
      <c r="B131" s="9"/>
      <c r="C131" s="10" t="s">
        <v>197</v>
      </c>
      <c r="D131" s="12">
        <v>84.4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2">
        <v>84.4</v>
      </c>
      <c r="P131" s="12"/>
      <c r="Q131" s="12"/>
      <c r="R131" s="12"/>
      <c r="S131" s="12"/>
      <c r="T131" s="12">
        <v>84.4</v>
      </c>
      <c r="U131" s="12"/>
      <c r="V131" s="12"/>
      <c r="W131" s="12"/>
      <c r="X131" s="12"/>
    </row>
    <row r="132" spans="1:24" ht="66.95" customHeight="1" x14ac:dyDescent="0.25">
      <c r="A132" s="11" t="s">
        <v>198</v>
      </c>
      <c r="B132" s="9" t="s">
        <v>200</v>
      </c>
      <c r="C132" s="10" t="s">
        <v>199</v>
      </c>
      <c r="D132" s="12">
        <v>84.4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2">
        <v>84.4</v>
      </c>
      <c r="P132" s="12"/>
      <c r="Q132" s="12"/>
      <c r="R132" s="12"/>
      <c r="S132" s="12"/>
      <c r="T132" s="12">
        <v>84.4</v>
      </c>
      <c r="U132" s="12"/>
      <c r="V132" s="12"/>
      <c r="W132" s="12"/>
      <c r="X132" s="12"/>
    </row>
    <row r="133" spans="1:24" ht="23.25" customHeight="1" x14ac:dyDescent="0.25">
      <c r="A133" s="11" t="s">
        <v>202</v>
      </c>
      <c r="B133" s="9"/>
      <c r="C133" s="10" t="s">
        <v>201</v>
      </c>
      <c r="D133" s="12">
        <v>187.5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2">
        <v>157.5</v>
      </c>
      <c r="P133" s="12"/>
      <c r="Q133" s="12"/>
      <c r="R133" s="12"/>
      <c r="S133" s="12"/>
      <c r="T133" s="12">
        <v>157.5</v>
      </c>
      <c r="U133" s="12"/>
      <c r="V133" s="12"/>
      <c r="W133" s="12"/>
      <c r="X133" s="12"/>
    </row>
    <row r="134" spans="1:24" ht="66.95" customHeight="1" x14ac:dyDescent="0.25">
      <c r="A134" s="11" t="s">
        <v>202</v>
      </c>
      <c r="B134" s="9" t="s">
        <v>200</v>
      </c>
      <c r="C134" s="10" t="s">
        <v>199</v>
      </c>
      <c r="D134" s="12">
        <v>148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2">
        <v>148</v>
      </c>
      <c r="P134" s="12"/>
      <c r="Q134" s="12"/>
      <c r="R134" s="12"/>
      <c r="S134" s="12"/>
      <c r="T134" s="12">
        <v>148</v>
      </c>
      <c r="U134" s="12"/>
      <c r="V134" s="12"/>
      <c r="W134" s="12"/>
      <c r="X134" s="12"/>
    </row>
    <row r="135" spans="1:24" ht="33.4" customHeight="1" x14ac:dyDescent="0.25">
      <c r="A135" s="11" t="s">
        <v>202</v>
      </c>
      <c r="B135" s="9" t="s">
        <v>56</v>
      </c>
      <c r="C135" s="10" t="s">
        <v>55</v>
      </c>
      <c r="D135" s="12">
        <v>39.5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2">
        <v>9.5</v>
      </c>
      <c r="P135" s="12"/>
      <c r="Q135" s="12"/>
      <c r="R135" s="12"/>
      <c r="S135" s="12"/>
      <c r="T135" s="12">
        <v>9.5</v>
      </c>
      <c r="U135" s="12"/>
      <c r="V135" s="12"/>
      <c r="W135" s="12"/>
      <c r="X135" s="12"/>
    </row>
    <row r="136" spans="1:24" ht="23.25" customHeight="1" x14ac:dyDescent="0.25">
      <c r="A136" s="11" t="s">
        <v>204</v>
      </c>
      <c r="B136" s="9"/>
      <c r="C136" s="10" t="s">
        <v>203</v>
      </c>
      <c r="D136" s="12">
        <v>37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2">
        <v>37</v>
      </c>
      <c r="P136" s="12"/>
      <c r="Q136" s="12"/>
      <c r="R136" s="12"/>
      <c r="S136" s="12"/>
      <c r="T136" s="12">
        <v>37</v>
      </c>
      <c r="U136" s="12"/>
      <c r="V136" s="12"/>
      <c r="W136" s="12"/>
      <c r="X136" s="12"/>
    </row>
    <row r="137" spans="1:24" ht="25.5" customHeight="1" x14ac:dyDescent="0.25">
      <c r="A137" s="11" t="s">
        <v>204</v>
      </c>
      <c r="B137" s="9" t="s">
        <v>150</v>
      </c>
      <c r="C137" s="10" t="s">
        <v>149</v>
      </c>
      <c r="D137" s="12">
        <v>37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2">
        <v>37</v>
      </c>
      <c r="P137" s="12"/>
      <c r="Q137" s="12"/>
      <c r="R137" s="12"/>
      <c r="S137" s="12"/>
      <c r="T137" s="12">
        <v>37</v>
      </c>
      <c r="U137" s="12"/>
      <c r="V137" s="12"/>
      <c r="W137" s="12"/>
      <c r="X137" s="12"/>
    </row>
    <row r="138" spans="1:24" ht="33.4" customHeight="1" x14ac:dyDescent="0.25">
      <c r="A138" s="11" t="s">
        <v>206</v>
      </c>
      <c r="B138" s="9"/>
      <c r="C138" s="10" t="s">
        <v>205</v>
      </c>
      <c r="D138" s="12">
        <v>100.4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24" customHeight="1" x14ac:dyDescent="0.25">
      <c r="A139" s="11" t="s">
        <v>206</v>
      </c>
      <c r="B139" s="9" t="s">
        <v>58</v>
      </c>
      <c r="C139" s="10" t="s">
        <v>57</v>
      </c>
      <c r="D139" s="12">
        <v>100.4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33.4" customHeight="1" x14ac:dyDescent="0.25">
      <c r="A140" s="11" t="s">
        <v>208</v>
      </c>
      <c r="B140" s="9"/>
      <c r="C140" s="10" t="s">
        <v>207</v>
      </c>
      <c r="D140" s="12">
        <v>67.7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24" customHeight="1" x14ac:dyDescent="0.25">
      <c r="A141" s="11" t="s">
        <v>208</v>
      </c>
      <c r="B141" s="9" t="s">
        <v>58</v>
      </c>
      <c r="C141" s="10" t="s">
        <v>57</v>
      </c>
      <c r="D141" s="12">
        <v>67.7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23.25" customHeight="1" x14ac:dyDescent="0.25">
      <c r="A142" s="11" t="s">
        <v>210</v>
      </c>
      <c r="B142" s="9"/>
      <c r="C142" s="10" t="s">
        <v>209</v>
      </c>
      <c r="D142" s="12">
        <v>4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2">
        <v>4</v>
      </c>
      <c r="P142" s="12"/>
      <c r="Q142" s="12">
        <v>4</v>
      </c>
      <c r="R142" s="12"/>
      <c r="S142" s="12"/>
      <c r="T142" s="12">
        <v>4</v>
      </c>
      <c r="U142" s="12"/>
      <c r="V142" s="12">
        <v>4</v>
      </c>
      <c r="W142" s="12"/>
      <c r="X142" s="12"/>
    </row>
    <row r="143" spans="1:24" ht="33.4" customHeight="1" x14ac:dyDescent="0.25">
      <c r="A143" s="11" t="s">
        <v>210</v>
      </c>
      <c r="B143" s="9" t="s">
        <v>56</v>
      </c>
      <c r="C143" s="10" t="s">
        <v>55</v>
      </c>
      <c r="D143" s="12">
        <v>4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2">
        <v>4</v>
      </c>
      <c r="P143" s="12"/>
      <c r="Q143" s="12">
        <v>4</v>
      </c>
      <c r="R143" s="12"/>
      <c r="S143" s="12"/>
      <c r="T143" s="12">
        <v>4</v>
      </c>
      <c r="U143" s="12"/>
      <c r="V143" s="12">
        <v>4</v>
      </c>
      <c r="W143" s="12"/>
      <c r="X143" s="12"/>
    </row>
    <row r="144" spans="1:24" ht="66.95" customHeight="1" x14ac:dyDescent="0.25">
      <c r="A144" s="11" t="s">
        <v>212</v>
      </c>
      <c r="B144" s="9"/>
      <c r="C144" s="10" t="s">
        <v>211</v>
      </c>
      <c r="D144" s="12">
        <v>5.7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2">
        <v>5.7</v>
      </c>
      <c r="P144" s="12"/>
      <c r="Q144" s="12">
        <v>5.7</v>
      </c>
      <c r="R144" s="12"/>
      <c r="S144" s="12"/>
      <c r="T144" s="12">
        <v>5.7</v>
      </c>
      <c r="U144" s="12"/>
      <c r="V144" s="12">
        <v>5.7</v>
      </c>
      <c r="W144" s="12"/>
      <c r="X144" s="12"/>
    </row>
    <row r="145" spans="1:24" ht="33.4" customHeight="1" x14ac:dyDescent="0.25">
      <c r="A145" s="11" t="s">
        <v>212</v>
      </c>
      <c r="B145" s="9" t="s">
        <v>56</v>
      </c>
      <c r="C145" s="10" t="s">
        <v>55</v>
      </c>
      <c r="D145" s="12">
        <v>5.7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2">
        <v>5.7</v>
      </c>
      <c r="P145" s="12"/>
      <c r="Q145" s="12">
        <v>5.7</v>
      </c>
      <c r="R145" s="12"/>
      <c r="S145" s="12"/>
      <c r="T145" s="12">
        <v>5.7</v>
      </c>
      <c r="U145" s="12"/>
      <c r="V145" s="12">
        <v>5.7</v>
      </c>
      <c r="W145" s="12"/>
      <c r="X145" s="12"/>
    </row>
    <row r="146" spans="1:24" ht="33.4" customHeight="1" x14ac:dyDescent="0.25">
      <c r="A146" s="11" t="s">
        <v>214</v>
      </c>
      <c r="B146" s="9"/>
      <c r="C146" s="10" t="s">
        <v>213</v>
      </c>
      <c r="D146" s="12">
        <v>441.6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2">
        <v>441.6</v>
      </c>
      <c r="P146" s="12">
        <v>441.6</v>
      </c>
      <c r="Q146" s="12"/>
      <c r="R146" s="12"/>
      <c r="S146" s="12"/>
      <c r="T146" s="12">
        <v>453.1</v>
      </c>
      <c r="U146" s="12">
        <v>453.1</v>
      </c>
      <c r="V146" s="12"/>
      <c r="W146" s="12"/>
      <c r="X146" s="12"/>
    </row>
    <row r="147" spans="1:24" ht="66.95" customHeight="1" x14ac:dyDescent="0.25">
      <c r="A147" s="11" t="s">
        <v>214</v>
      </c>
      <c r="B147" s="9" t="s">
        <v>200</v>
      </c>
      <c r="C147" s="10" t="s">
        <v>199</v>
      </c>
      <c r="D147" s="12">
        <v>405.61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2">
        <v>405.61</v>
      </c>
      <c r="P147" s="12">
        <v>405.61</v>
      </c>
      <c r="Q147" s="12"/>
      <c r="R147" s="12"/>
      <c r="S147" s="12"/>
      <c r="T147" s="12">
        <v>433.1</v>
      </c>
      <c r="U147" s="12">
        <v>433.1</v>
      </c>
      <c r="V147" s="12"/>
      <c r="W147" s="12"/>
      <c r="X147" s="12"/>
    </row>
    <row r="148" spans="1:24" ht="33.4" customHeight="1" x14ac:dyDescent="0.25">
      <c r="A148" s="11" t="s">
        <v>214</v>
      </c>
      <c r="B148" s="9" t="s">
        <v>56</v>
      </c>
      <c r="C148" s="10" t="s">
        <v>55</v>
      </c>
      <c r="D148" s="12">
        <v>35.99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2">
        <v>35.99</v>
      </c>
      <c r="P148" s="12">
        <v>35.99</v>
      </c>
      <c r="Q148" s="12"/>
      <c r="R148" s="12"/>
      <c r="S148" s="12"/>
      <c r="T148" s="12">
        <v>20</v>
      </c>
      <c r="U148" s="12">
        <v>20</v>
      </c>
      <c r="V148" s="12"/>
      <c r="W148" s="12"/>
      <c r="X148" s="12"/>
    </row>
    <row r="149" spans="1:24" ht="33.4" customHeight="1" x14ac:dyDescent="0.25">
      <c r="A149" s="11" t="s">
        <v>216</v>
      </c>
      <c r="B149" s="9"/>
      <c r="C149" s="10" t="s">
        <v>215</v>
      </c>
      <c r="D149" s="12">
        <v>6811.4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2">
        <v>208.9</v>
      </c>
      <c r="P149" s="12"/>
      <c r="Q149" s="12">
        <v>90.9</v>
      </c>
      <c r="R149" s="12"/>
      <c r="S149" s="12"/>
      <c r="T149" s="12">
        <v>214.4</v>
      </c>
      <c r="U149" s="12"/>
      <c r="V149" s="12">
        <v>90.9</v>
      </c>
      <c r="W149" s="12"/>
      <c r="X149" s="12"/>
    </row>
    <row r="150" spans="1:24" ht="66.95" customHeight="1" x14ac:dyDescent="0.25">
      <c r="A150" s="11" t="s">
        <v>218</v>
      </c>
      <c r="B150" s="9"/>
      <c r="C150" s="10" t="s">
        <v>217</v>
      </c>
      <c r="D150" s="12">
        <v>46.5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33.4" customHeight="1" x14ac:dyDescent="0.25">
      <c r="A151" s="11" t="s">
        <v>218</v>
      </c>
      <c r="B151" s="9" t="s">
        <v>42</v>
      </c>
      <c r="C151" s="10" t="s">
        <v>41</v>
      </c>
      <c r="D151" s="12">
        <v>46.5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50.1" customHeight="1" x14ac:dyDescent="0.25">
      <c r="A152" s="11" t="s">
        <v>220</v>
      </c>
      <c r="B152" s="9"/>
      <c r="C152" s="10" t="s">
        <v>219</v>
      </c>
      <c r="D152" s="12">
        <v>90.9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2">
        <v>90.9</v>
      </c>
      <c r="P152" s="12"/>
      <c r="Q152" s="12">
        <v>90.9</v>
      </c>
      <c r="R152" s="12"/>
      <c r="S152" s="12"/>
      <c r="T152" s="12">
        <v>90.9</v>
      </c>
      <c r="U152" s="12"/>
      <c r="V152" s="12">
        <v>90.9</v>
      </c>
      <c r="W152" s="12"/>
      <c r="X152" s="12"/>
    </row>
    <row r="153" spans="1:24" ht="33.4" customHeight="1" x14ac:dyDescent="0.25">
      <c r="A153" s="11" t="s">
        <v>220</v>
      </c>
      <c r="B153" s="9" t="s">
        <v>56</v>
      </c>
      <c r="C153" s="10" t="s">
        <v>55</v>
      </c>
      <c r="D153" s="12">
        <v>90.9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2">
        <v>90.9</v>
      </c>
      <c r="P153" s="12"/>
      <c r="Q153" s="12">
        <v>90.9</v>
      </c>
      <c r="R153" s="12"/>
      <c r="S153" s="12"/>
      <c r="T153" s="12">
        <v>90.9</v>
      </c>
      <c r="U153" s="12"/>
      <c r="V153" s="12">
        <v>90.9</v>
      </c>
      <c r="W153" s="12"/>
      <c r="X153" s="12"/>
    </row>
    <row r="154" spans="1:24" ht="21" customHeight="1" x14ac:dyDescent="0.25">
      <c r="A154" s="11" t="s">
        <v>222</v>
      </c>
      <c r="B154" s="9"/>
      <c r="C154" s="10" t="s">
        <v>221</v>
      </c>
      <c r="D154" s="12">
        <v>45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2">
        <v>45</v>
      </c>
      <c r="P154" s="12"/>
      <c r="Q154" s="12"/>
      <c r="R154" s="12"/>
      <c r="S154" s="12"/>
      <c r="T154" s="12">
        <v>50</v>
      </c>
      <c r="U154" s="12"/>
      <c r="V154" s="12"/>
      <c r="W154" s="12"/>
      <c r="X154" s="12"/>
    </row>
    <row r="155" spans="1:24" ht="33.4" customHeight="1" x14ac:dyDescent="0.25">
      <c r="A155" s="11" t="s">
        <v>222</v>
      </c>
      <c r="B155" s="9" t="s">
        <v>56</v>
      </c>
      <c r="C155" s="10" t="s">
        <v>55</v>
      </c>
      <c r="D155" s="12">
        <v>45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2">
        <v>45</v>
      </c>
      <c r="P155" s="12"/>
      <c r="Q155" s="12"/>
      <c r="R155" s="12"/>
      <c r="S155" s="12"/>
      <c r="T155" s="12">
        <v>50</v>
      </c>
      <c r="U155" s="12"/>
      <c r="V155" s="12"/>
      <c r="W155" s="12"/>
      <c r="X155" s="12"/>
    </row>
    <row r="156" spans="1:24" ht="33.4" customHeight="1" x14ac:dyDescent="0.25">
      <c r="A156" s="11" t="s">
        <v>224</v>
      </c>
      <c r="B156" s="9"/>
      <c r="C156" s="10" t="s">
        <v>223</v>
      </c>
      <c r="D156" s="12">
        <v>2476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23.25" customHeight="1" x14ac:dyDescent="0.25">
      <c r="A157" s="11" t="s">
        <v>224</v>
      </c>
      <c r="B157" s="9" t="s">
        <v>58</v>
      </c>
      <c r="C157" s="10" t="s">
        <v>57</v>
      </c>
      <c r="D157" s="12">
        <v>2476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53.25" customHeight="1" x14ac:dyDescent="0.25">
      <c r="A158" s="11" t="s">
        <v>226</v>
      </c>
      <c r="B158" s="9"/>
      <c r="C158" s="10" t="s">
        <v>225</v>
      </c>
      <c r="D158" s="12">
        <v>3530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22.5" customHeight="1" x14ac:dyDescent="0.25">
      <c r="A159" s="11" t="s">
        <v>226</v>
      </c>
      <c r="B159" s="9" t="s">
        <v>58</v>
      </c>
      <c r="C159" s="10" t="s">
        <v>57</v>
      </c>
      <c r="D159" s="12">
        <v>3530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22.5" customHeight="1" x14ac:dyDescent="0.25">
      <c r="A160" s="11" t="s">
        <v>228</v>
      </c>
      <c r="B160" s="9"/>
      <c r="C160" s="10" t="s">
        <v>227</v>
      </c>
      <c r="D160" s="12">
        <v>550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5" ht="21" customHeight="1" x14ac:dyDescent="0.25">
      <c r="A161" s="11" t="s">
        <v>228</v>
      </c>
      <c r="B161" s="9" t="s">
        <v>58</v>
      </c>
      <c r="C161" s="10" t="s">
        <v>57</v>
      </c>
      <c r="D161" s="12">
        <v>550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5" ht="38.25" customHeight="1" x14ac:dyDescent="0.25">
      <c r="A162" s="11" t="s">
        <v>230</v>
      </c>
      <c r="B162" s="9"/>
      <c r="C162" s="10" t="s">
        <v>229</v>
      </c>
      <c r="D162" s="12">
        <v>73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2">
        <v>73</v>
      </c>
      <c r="P162" s="12"/>
      <c r="Q162" s="12"/>
      <c r="R162" s="12"/>
      <c r="S162" s="12"/>
      <c r="T162" s="12">
        <v>73.5</v>
      </c>
      <c r="U162" s="12"/>
      <c r="V162" s="12"/>
      <c r="W162" s="12"/>
      <c r="X162" s="12"/>
    </row>
    <row r="163" spans="1:25" ht="21.75" customHeight="1" x14ac:dyDescent="0.25">
      <c r="A163" s="11" t="s">
        <v>230</v>
      </c>
      <c r="B163" s="9" t="s">
        <v>160</v>
      </c>
      <c r="C163" s="10" t="s">
        <v>159</v>
      </c>
      <c r="D163" s="12">
        <v>73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2">
        <v>73</v>
      </c>
      <c r="P163" s="12"/>
      <c r="Q163" s="12"/>
      <c r="R163" s="12"/>
      <c r="S163" s="12"/>
      <c r="T163" s="12">
        <v>73.5</v>
      </c>
      <c r="U163" s="12"/>
      <c r="V163" s="12"/>
      <c r="W163" s="12"/>
      <c r="X163" s="12"/>
    </row>
    <row r="164" spans="1:25" ht="16.7" customHeight="1" x14ac:dyDescent="0.25">
      <c r="A164" s="119"/>
      <c r="B164" s="120"/>
      <c r="C164" s="121" t="s">
        <v>10</v>
      </c>
      <c r="D164" s="122">
        <f>33583.83-700</f>
        <v>32883.83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2">
        <v>27038.41</v>
      </c>
      <c r="P164" s="12">
        <v>441.6</v>
      </c>
      <c r="Q164" s="12">
        <v>212.1</v>
      </c>
      <c r="R164" s="12"/>
      <c r="S164" s="12">
        <v>1933.26</v>
      </c>
      <c r="T164" s="12">
        <v>4987.1000000000004</v>
      </c>
      <c r="U164" s="12">
        <v>453.1</v>
      </c>
      <c r="V164" s="12">
        <v>212.1</v>
      </c>
      <c r="W164" s="12"/>
      <c r="X164" s="12">
        <v>800.7</v>
      </c>
      <c r="Y164" s="117" t="s">
        <v>498</v>
      </c>
    </row>
    <row r="165" spans="1:25" ht="15" x14ac:dyDescent="0.25"/>
  </sheetData>
  <mergeCells count="28">
    <mergeCell ref="X12:X13"/>
    <mergeCell ref="S12:S13"/>
    <mergeCell ref="V12:V13"/>
    <mergeCell ref="Q12:Q13"/>
    <mergeCell ref="I12:I13"/>
    <mergeCell ref="K12:K13"/>
    <mergeCell ref="U12:U13"/>
    <mergeCell ref="P12:P13"/>
    <mergeCell ref="O12:O13"/>
    <mergeCell ref="T12:T13"/>
    <mergeCell ref="J12:J13"/>
    <mergeCell ref="R12:R13"/>
    <mergeCell ref="M12:M13"/>
    <mergeCell ref="N12:N13"/>
    <mergeCell ref="L12:L13"/>
    <mergeCell ref="C2:D2"/>
    <mergeCell ref="C3:D3"/>
    <mergeCell ref="A10:D10"/>
    <mergeCell ref="C1:D1"/>
    <mergeCell ref="W12:W13"/>
    <mergeCell ref="B12:B13"/>
    <mergeCell ref="C12:C13"/>
    <mergeCell ref="D12:D13"/>
    <mergeCell ref="E12:E13"/>
    <mergeCell ref="A12:A13"/>
    <mergeCell ref="F12:F13"/>
    <mergeCell ref="H12:H13"/>
    <mergeCell ref="G12:G13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abSelected="1" workbookViewId="0">
      <selection activeCell="H10" sqref="H10"/>
    </sheetView>
  </sheetViews>
  <sheetFormatPr defaultRowHeight="15" x14ac:dyDescent="0.25"/>
  <cols>
    <col min="1" max="1" width="7" style="31" customWidth="1"/>
    <col min="2" max="2" width="7.5703125" style="31" customWidth="1"/>
    <col min="3" max="3" width="15.42578125" style="31" customWidth="1"/>
    <col min="4" max="4" width="5.42578125" style="31" customWidth="1"/>
    <col min="5" max="5" width="36.140625" style="31" customWidth="1"/>
    <col min="6" max="6" width="12.42578125" style="32" customWidth="1"/>
    <col min="7" max="7" width="3" style="31" customWidth="1"/>
    <col min="8" max="256" width="9.140625" style="31"/>
    <col min="257" max="257" width="7" style="31" customWidth="1"/>
    <col min="258" max="258" width="7.5703125" style="31" customWidth="1"/>
    <col min="259" max="259" width="16" style="31" customWidth="1"/>
    <col min="260" max="260" width="8" style="31" customWidth="1"/>
    <col min="261" max="261" width="34.140625" style="31" customWidth="1"/>
    <col min="262" max="262" width="13.85546875" style="31" customWidth="1"/>
    <col min="263" max="512" width="9.140625" style="31"/>
    <col min="513" max="513" width="7" style="31" customWidth="1"/>
    <col min="514" max="514" width="7.5703125" style="31" customWidth="1"/>
    <col min="515" max="515" width="16" style="31" customWidth="1"/>
    <col min="516" max="516" width="8" style="31" customWidth="1"/>
    <col min="517" max="517" width="34.140625" style="31" customWidth="1"/>
    <col min="518" max="518" width="13.85546875" style="31" customWidth="1"/>
    <col min="519" max="768" width="9.140625" style="31"/>
    <col min="769" max="769" width="7" style="31" customWidth="1"/>
    <col min="770" max="770" width="7.5703125" style="31" customWidth="1"/>
    <col min="771" max="771" width="16" style="31" customWidth="1"/>
    <col min="772" max="772" width="8" style="31" customWidth="1"/>
    <col min="773" max="773" width="34.140625" style="31" customWidth="1"/>
    <col min="774" max="774" width="13.85546875" style="31" customWidth="1"/>
    <col min="775" max="1024" width="9.140625" style="31"/>
    <col min="1025" max="1025" width="7" style="31" customWidth="1"/>
    <col min="1026" max="1026" width="7.5703125" style="31" customWidth="1"/>
    <col min="1027" max="1027" width="16" style="31" customWidth="1"/>
    <col min="1028" max="1028" width="8" style="31" customWidth="1"/>
    <col min="1029" max="1029" width="34.140625" style="31" customWidth="1"/>
    <col min="1030" max="1030" width="13.85546875" style="31" customWidth="1"/>
    <col min="1031" max="1280" width="9.140625" style="31"/>
    <col min="1281" max="1281" width="7" style="31" customWidth="1"/>
    <col min="1282" max="1282" width="7.5703125" style="31" customWidth="1"/>
    <col min="1283" max="1283" width="16" style="31" customWidth="1"/>
    <col min="1284" max="1284" width="8" style="31" customWidth="1"/>
    <col min="1285" max="1285" width="34.140625" style="31" customWidth="1"/>
    <col min="1286" max="1286" width="13.85546875" style="31" customWidth="1"/>
    <col min="1287" max="1536" width="9.140625" style="31"/>
    <col min="1537" max="1537" width="7" style="31" customWidth="1"/>
    <col min="1538" max="1538" width="7.5703125" style="31" customWidth="1"/>
    <col min="1539" max="1539" width="16" style="31" customWidth="1"/>
    <col min="1540" max="1540" width="8" style="31" customWidth="1"/>
    <col min="1541" max="1541" width="34.140625" style="31" customWidth="1"/>
    <col min="1542" max="1542" width="13.85546875" style="31" customWidth="1"/>
    <col min="1543" max="1792" width="9.140625" style="31"/>
    <col min="1793" max="1793" width="7" style="31" customWidth="1"/>
    <col min="1794" max="1794" width="7.5703125" style="31" customWidth="1"/>
    <col min="1795" max="1795" width="16" style="31" customWidth="1"/>
    <col min="1796" max="1796" width="8" style="31" customWidth="1"/>
    <col min="1797" max="1797" width="34.140625" style="31" customWidth="1"/>
    <col min="1798" max="1798" width="13.85546875" style="31" customWidth="1"/>
    <col min="1799" max="2048" width="9.140625" style="31"/>
    <col min="2049" max="2049" width="7" style="31" customWidth="1"/>
    <col min="2050" max="2050" width="7.5703125" style="31" customWidth="1"/>
    <col min="2051" max="2051" width="16" style="31" customWidth="1"/>
    <col min="2052" max="2052" width="8" style="31" customWidth="1"/>
    <col min="2053" max="2053" width="34.140625" style="31" customWidth="1"/>
    <col min="2054" max="2054" width="13.85546875" style="31" customWidth="1"/>
    <col min="2055" max="2304" width="9.140625" style="31"/>
    <col min="2305" max="2305" width="7" style="31" customWidth="1"/>
    <col min="2306" max="2306" width="7.5703125" style="31" customWidth="1"/>
    <col min="2307" max="2307" width="16" style="31" customWidth="1"/>
    <col min="2308" max="2308" width="8" style="31" customWidth="1"/>
    <col min="2309" max="2309" width="34.140625" style="31" customWidth="1"/>
    <col min="2310" max="2310" width="13.85546875" style="31" customWidth="1"/>
    <col min="2311" max="2560" width="9.140625" style="31"/>
    <col min="2561" max="2561" width="7" style="31" customWidth="1"/>
    <col min="2562" max="2562" width="7.5703125" style="31" customWidth="1"/>
    <col min="2563" max="2563" width="16" style="31" customWidth="1"/>
    <col min="2564" max="2564" width="8" style="31" customWidth="1"/>
    <col min="2565" max="2565" width="34.140625" style="31" customWidth="1"/>
    <col min="2566" max="2566" width="13.85546875" style="31" customWidth="1"/>
    <col min="2567" max="2816" width="9.140625" style="31"/>
    <col min="2817" max="2817" width="7" style="31" customWidth="1"/>
    <col min="2818" max="2818" width="7.5703125" style="31" customWidth="1"/>
    <col min="2819" max="2819" width="16" style="31" customWidth="1"/>
    <col min="2820" max="2820" width="8" style="31" customWidth="1"/>
    <col min="2821" max="2821" width="34.140625" style="31" customWidth="1"/>
    <col min="2822" max="2822" width="13.85546875" style="31" customWidth="1"/>
    <col min="2823" max="3072" width="9.140625" style="31"/>
    <col min="3073" max="3073" width="7" style="31" customWidth="1"/>
    <col min="3074" max="3074" width="7.5703125" style="31" customWidth="1"/>
    <col min="3075" max="3075" width="16" style="31" customWidth="1"/>
    <col min="3076" max="3076" width="8" style="31" customWidth="1"/>
    <col min="3077" max="3077" width="34.140625" style="31" customWidth="1"/>
    <col min="3078" max="3078" width="13.85546875" style="31" customWidth="1"/>
    <col min="3079" max="3328" width="9.140625" style="31"/>
    <col min="3329" max="3329" width="7" style="31" customWidth="1"/>
    <col min="3330" max="3330" width="7.5703125" style="31" customWidth="1"/>
    <col min="3331" max="3331" width="16" style="31" customWidth="1"/>
    <col min="3332" max="3332" width="8" style="31" customWidth="1"/>
    <col min="3333" max="3333" width="34.140625" style="31" customWidth="1"/>
    <col min="3334" max="3334" width="13.85546875" style="31" customWidth="1"/>
    <col min="3335" max="3584" width="9.140625" style="31"/>
    <col min="3585" max="3585" width="7" style="31" customWidth="1"/>
    <col min="3586" max="3586" width="7.5703125" style="31" customWidth="1"/>
    <col min="3587" max="3587" width="16" style="31" customWidth="1"/>
    <col min="3588" max="3588" width="8" style="31" customWidth="1"/>
    <col min="3589" max="3589" width="34.140625" style="31" customWidth="1"/>
    <col min="3590" max="3590" width="13.85546875" style="31" customWidth="1"/>
    <col min="3591" max="3840" width="9.140625" style="31"/>
    <col min="3841" max="3841" width="7" style="31" customWidth="1"/>
    <col min="3842" max="3842" width="7.5703125" style="31" customWidth="1"/>
    <col min="3843" max="3843" width="16" style="31" customWidth="1"/>
    <col min="3844" max="3844" width="8" style="31" customWidth="1"/>
    <col min="3845" max="3845" width="34.140625" style="31" customWidth="1"/>
    <col min="3846" max="3846" width="13.85546875" style="31" customWidth="1"/>
    <col min="3847" max="4096" width="9.140625" style="31"/>
    <col min="4097" max="4097" width="7" style="31" customWidth="1"/>
    <col min="4098" max="4098" width="7.5703125" style="31" customWidth="1"/>
    <col min="4099" max="4099" width="16" style="31" customWidth="1"/>
    <col min="4100" max="4100" width="8" style="31" customWidth="1"/>
    <col min="4101" max="4101" width="34.140625" style="31" customWidth="1"/>
    <col min="4102" max="4102" width="13.85546875" style="31" customWidth="1"/>
    <col min="4103" max="4352" width="9.140625" style="31"/>
    <col min="4353" max="4353" width="7" style="31" customWidth="1"/>
    <col min="4354" max="4354" width="7.5703125" style="31" customWidth="1"/>
    <col min="4355" max="4355" width="16" style="31" customWidth="1"/>
    <col min="4356" max="4356" width="8" style="31" customWidth="1"/>
    <col min="4357" max="4357" width="34.140625" style="31" customWidth="1"/>
    <col min="4358" max="4358" width="13.85546875" style="31" customWidth="1"/>
    <col min="4359" max="4608" width="9.140625" style="31"/>
    <col min="4609" max="4609" width="7" style="31" customWidth="1"/>
    <col min="4610" max="4610" width="7.5703125" style="31" customWidth="1"/>
    <col min="4611" max="4611" width="16" style="31" customWidth="1"/>
    <col min="4612" max="4612" width="8" style="31" customWidth="1"/>
    <col min="4613" max="4613" width="34.140625" style="31" customWidth="1"/>
    <col min="4614" max="4614" width="13.85546875" style="31" customWidth="1"/>
    <col min="4615" max="4864" width="9.140625" style="31"/>
    <col min="4865" max="4865" width="7" style="31" customWidth="1"/>
    <col min="4866" max="4866" width="7.5703125" style="31" customWidth="1"/>
    <col min="4867" max="4867" width="16" style="31" customWidth="1"/>
    <col min="4868" max="4868" width="8" style="31" customWidth="1"/>
    <col min="4869" max="4869" width="34.140625" style="31" customWidth="1"/>
    <col min="4870" max="4870" width="13.85546875" style="31" customWidth="1"/>
    <col min="4871" max="5120" width="9.140625" style="31"/>
    <col min="5121" max="5121" width="7" style="31" customWidth="1"/>
    <col min="5122" max="5122" width="7.5703125" style="31" customWidth="1"/>
    <col min="5123" max="5123" width="16" style="31" customWidth="1"/>
    <col min="5124" max="5124" width="8" style="31" customWidth="1"/>
    <col min="5125" max="5125" width="34.140625" style="31" customWidth="1"/>
    <col min="5126" max="5126" width="13.85546875" style="31" customWidth="1"/>
    <col min="5127" max="5376" width="9.140625" style="31"/>
    <col min="5377" max="5377" width="7" style="31" customWidth="1"/>
    <col min="5378" max="5378" width="7.5703125" style="31" customWidth="1"/>
    <col min="5379" max="5379" width="16" style="31" customWidth="1"/>
    <col min="5380" max="5380" width="8" style="31" customWidth="1"/>
    <col min="5381" max="5381" width="34.140625" style="31" customWidth="1"/>
    <col min="5382" max="5382" width="13.85546875" style="31" customWidth="1"/>
    <col min="5383" max="5632" width="9.140625" style="31"/>
    <col min="5633" max="5633" width="7" style="31" customWidth="1"/>
    <col min="5634" max="5634" width="7.5703125" style="31" customWidth="1"/>
    <col min="5635" max="5635" width="16" style="31" customWidth="1"/>
    <col min="5636" max="5636" width="8" style="31" customWidth="1"/>
    <col min="5637" max="5637" width="34.140625" style="31" customWidth="1"/>
    <col min="5638" max="5638" width="13.85546875" style="31" customWidth="1"/>
    <col min="5639" max="5888" width="9.140625" style="31"/>
    <col min="5889" max="5889" width="7" style="31" customWidth="1"/>
    <col min="5890" max="5890" width="7.5703125" style="31" customWidth="1"/>
    <col min="5891" max="5891" width="16" style="31" customWidth="1"/>
    <col min="5892" max="5892" width="8" style="31" customWidth="1"/>
    <col min="5893" max="5893" width="34.140625" style="31" customWidth="1"/>
    <col min="5894" max="5894" width="13.85546875" style="31" customWidth="1"/>
    <col min="5895" max="6144" width="9.140625" style="31"/>
    <col min="6145" max="6145" width="7" style="31" customWidth="1"/>
    <col min="6146" max="6146" width="7.5703125" style="31" customWidth="1"/>
    <col min="6147" max="6147" width="16" style="31" customWidth="1"/>
    <col min="6148" max="6148" width="8" style="31" customWidth="1"/>
    <col min="6149" max="6149" width="34.140625" style="31" customWidth="1"/>
    <col min="6150" max="6150" width="13.85546875" style="31" customWidth="1"/>
    <col min="6151" max="6400" width="9.140625" style="31"/>
    <col min="6401" max="6401" width="7" style="31" customWidth="1"/>
    <col min="6402" max="6402" width="7.5703125" style="31" customWidth="1"/>
    <col min="6403" max="6403" width="16" style="31" customWidth="1"/>
    <col min="6404" max="6404" width="8" style="31" customWidth="1"/>
    <col min="6405" max="6405" width="34.140625" style="31" customWidth="1"/>
    <col min="6406" max="6406" width="13.85546875" style="31" customWidth="1"/>
    <col min="6407" max="6656" width="9.140625" style="31"/>
    <col min="6657" max="6657" width="7" style="31" customWidth="1"/>
    <col min="6658" max="6658" width="7.5703125" style="31" customWidth="1"/>
    <col min="6659" max="6659" width="16" style="31" customWidth="1"/>
    <col min="6660" max="6660" width="8" style="31" customWidth="1"/>
    <col min="6661" max="6661" width="34.140625" style="31" customWidth="1"/>
    <col min="6662" max="6662" width="13.85546875" style="31" customWidth="1"/>
    <col min="6663" max="6912" width="9.140625" style="31"/>
    <col min="6913" max="6913" width="7" style="31" customWidth="1"/>
    <col min="6914" max="6914" width="7.5703125" style="31" customWidth="1"/>
    <col min="6915" max="6915" width="16" style="31" customWidth="1"/>
    <col min="6916" max="6916" width="8" style="31" customWidth="1"/>
    <col min="6917" max="6917" width="34.140625" style="31" customWidth="1"/>
    <col min="6918" max="6918" width="13.85546875" style="31" customWidth="1"/>
    <col min="6919" max="7168" width="9.140625" style="31"/>
    <col min="7169" max="7169" width="7" style="31" customWidth="1"/>
    <col min="7170" max="7170" width="7.5703125" style="31" customWidth="1"/>
    <col min="7171" max="7171" width="16" style="31" customWidth="1"/>
    <col min="7172" max="7172" width="8" style="31" customWidth="1"/>
    <col min="7173" max="7173" width="34.140625" style="31" customWidth="1"/>
    <col min="7174" max="7174" width="13.85546875" style="31" customWidth="1"/>
    <col min="7175" max="7424" width="9.140625" style="31"/>
    <col min="7425" max="7425" width="7" style="31" customWidth="1"/>
    <col min="7426" max="7426" width="7.5703125" style="31" customWidth="1"/>
    <col min="7427" max="7427" width="16" style="31" customWidth="1"/>
    <col min="7428" max="7428" width="8" style="31" customWidth="1"/>
    <col min="7429" max="7429" width="34.140625" style="31" customWidth="1"/>
    <col min="7430" max="7430" width="13.85546875" style="31" customWidth="1"/>
    <col min="7431" max="7680" width="9.140625" style="31"/>
    <col min="7681" max="7681" width="7" style="31" customWidth="1"/>
    <col min="7682" max="7682" width="7.5703125" style="31" customWidth="1"/>
    <col min="7683" max="7683" width="16" style="31" customWidth="1"/>
    <col min="7684" max="7684" width="8" style="31" customWidth="1"/>
    <col min="7685" max="7685" width="34.140625" style="31" customWidth="1"/>
    <col min="7686" max="7686" width="13.85546875" style="31" customWidth="1"/>
    <col min="7687" max="7936" width="9.140625" style="31"/>
    <col min="7937" max="7937" width="7" style="31" customWidth="1"/>
    <col min="7938" max="7938" width="7.5703125" style="31" customWidth="1"/>
    <col min="7939" max="7939" width="16" style="31" customWidth="1"/>
    <col min="7940" max="7940" width="8" style="31" customWidth="1"/>
    <col min="7941" max="7941" width="34.140625" style="31" customWidth="1"/>
    <col min="7942" max="7942" width="13.85546875" style="31" customWidth="1"/>
    <col min="7943" max="8192" width="9.140625" style="31"/>
    <col min="8193" max="8193" width="7" style="31" customWidth="1"/>
    <col min="8194" max="8194" width="7.5703125" style="31" customWidth="1"/>
    <col min="8195" max="8195" width="16" style="31" customWidth="1"/>
    <col min="8196" max="8196" width="8" style="31" customWidth="1"/>
    <col min="8197" max="8197" width="34.140625" style="31" customWidth="1"/>
    <col min="8198" max="8198" width="13.85546875" style="31" customWidth="1"/>
    <col min="8199" max="8448" width="9.140625" style="31"/>
    <col min="8449" max="8449" width="7" style="31" customWidth="1"/>
    <col min="8450" max="8450" width="7.5703125" style="31" customWidth="1"/>
    <col min="8451" max="8451" width="16" style="31" customWidth="1"/>
    <col min="8452" max="8452" width="8" style="31" customWidth="1"/>
    <col min="8453" max="8453" width="34.140625" style="31" customWidth="1"/>
    <col min="8454" max="8454" width="13.85546875" style="31" customWidth="1"/>
    <col min="8455" max="8704" width="9.140625" style="31"/>
    <col min="8705" max="8705" width="7" style="31" customWidth="1"/>
    <col min="8706" max="8706" width="7.5703125" style="31" customWidth="1"/>
    <col min="8707" max="8707" width="16" style="31" customWidth="1"/>
    <col min="8708" max="8708" width="8" style="31" customWidth="1"/>
    <col min="8709" max="8709" width="34.140625" style="31" customWidth="1"/>
    <col min="8710" max="8710" width="13.85546875" style="31" customWidth="1"/>
    <col min="8711" max="8960" width="9.140625" style="31"/>
    <col min="8961" max="8961" width="7" style="31" customWidth="1"/>
    <col min="8962" max="8962" width="7.5703125" style="31" customWidth="1"/>
    <col min="8963" max="8963" width="16" style="31" customWidth="1"/>
    <col min="8964" max="8964" width="8" style="31" customWidth="1"/>
    <col min="8965" max="8965" width="34.140625" style="31" customWidth="1"/>
    <col min="8966" max="8966" width="13.85546875" style="31" customWidth="1"/>
    <col min="8967" max="9216" width="9.140625" style="31"/>
    <col min="9217" max="9217" width="7" style="31" customWidth="1"/>
    <col min="9218" max="9218" width="7.5703125" style="31" customWidth="1"/>
    <col min="9219" max="9219" width="16" style="31" customWidth="1"/>
    <col min="9220" max="9220" width="8" style="31" customWidth="1"/>
    <col min="9221" max="9221" width="34.140625" style="31" customWidth="1"/>
    <col min="9222" max="9222" width="13.85546875" style="31" customWidth="1"/>
    <col min="9223" max="9472" width="9.140625" style="31"/>
    <col min="9473" max="9473" width="7" style="31" customWidth="1"/>
    <col min="9474" max="9474" width="7.5703125" style="31" customWidth="1"/>
    <col min="9475" max="9475" width="16" style="31" customWidth="1"/>
    <col min="9476" max="9476" width="8" style="31" customWidth="1"/>
    <col min="9477" max="9477" width="34.140625" style="31" customWidth="1"/>
    <col min="9478" max="9478" width="13.85546875" style="31" customWidth="1"/>
    <col min="9479" max="9728" width="9.140625" style="31"/>
    <col min="9729" max="9729" width="7" style="31" customWidth="1"/>
    <col min="9730" max="9730" width="7.5703125" style="31" customWidth="1"/>
    <col min="9731" max="9731" width="16" style="31" customWidth="1"/>
    <col min="9732" max="9732" width="8" style="31" customWidth="1"/>
    <col min="9733" max="9733" width="34.140625" style="31" customWidth="1"/>
    <col min="9734" max="9734" width="13.85546875" style="31" customWidth="1"/>
    <col min="9735" max="9984" width="9.140625" style="31"/>
    <col min="9985" max="9985" width="7" style="31" customWidth="1"/>
    <col min="9986" max="9986" width="7.5703125" style="31" customWidth="1"/>
    <col min="9987" max="9987" width="16" style="31" customWidth="1"/>
    <col min="9988" max="9988" width="8" style="31" customWidth="1"/>
    <col min="9989" max="9989" width="34.140625" style="31" customWidth="1"/>
    <col min="9990" max="9990" width="13.85546875" style="31" customWidth="1"/>
    <col min="9991" max="10240" width="9.140625" style="31"/>
    <col min="10241" max="10241" width="7" style="31" customWidth="1"/>
    <col min="10242" max="10242" width="7.5703125" style="31" customWidth="1"/>
    <col min="10243" max="10243" width="16" style="31" customWidth="1"/>
    <col min="10244" max="10244" width="8" style="31" customWidth="1"/>
    <col min="10245" max="10245" width="34.140625" style="31" customWidth="1"/>
    <col min="10246" max="10246" width="13.85546875" style="31" customWidth="1"/>
    <col min="10247" max="10496" width="9.140625" style="31"/>
    <col min="10497" max="10497" width="7" style="31" customWidth="1"/>
    <col min="10498" max="10498" width="7.5703125" style="31" customWidth="1"/>
    <col min="10499" max="10499" width="16" style="31" customWidth="1"/>
    <col min="10500" max="10500" width="8" style="31" customWidth="1"/>
    <col min="10501" max="10501" width="34.140625" style="31" customWidth="1"/>
    <col min="10502" max="10502" width="13.85546875" style="31" customWidth="1"/>
    <col min="10503" max="10752" width="9.140625" style="31"/>
    <col min="10753" max="10753" width="7" style="31" customWidth="1"/>
    <col min="10754" max="10754" width="7.5703125" style="31" customWidth="1"/>
    <col min="10755" max="10755" width="16" style="31" customWidth="1"/>
    <col min="10756" max="10756" width="8" style="31" customWidth="1"/>
    <col min="10757" max="10757" width="34.140625" style="31" customWidth="1"/>
    <col min="10758" max="10758" width="13.85546875" style="31" customWidth="1"/>
    <col min="10759" max="11008" width="9.140625" style="31"/>
    <col min="11009" max="11009" width="7" style="31" customWidth="1"/>
    <col min="11010" max="11010" width="7.5703125" style="31" customWidth="1"/>
    <col min="11011" max="11011" width="16" style="31" customWidth="1"/>
    <col min="11012" max="11012" width="8" style="31" customWidth="1"/>
    <col min="11013" max="11013" width="34.140625" style="31" customWidth="1"/>
    <col min="11014" max="11014" width="13.85546875" style="31" customWidth="1"/>
    <col min="11015" max="11264" width="9.140625" style="31"/>
    <col min="11265" max="11265" width="7" style="31" customWidth="1"/>
    <col min="11266" max="11266" width="7.5703125" style="31" customWidth="1"/>
    <col min="11267" max="11267" width="16" style="31" customWidth="1"/>
    <col min="11268" max="11268" width="8" style="31" customWidth="1"/>
    <col min="11269" max="11269" width="34.140625" style="31" customWidth="1"/>
    <col min="11270" max="11270" width="13.85546875" style="31" customWidth="1"/>
    <col min="11271" max="11520" width="9.140625" style="31"/>
    <col min="11521" max="11521" width="7" style="31" customWidth="1"/>
    <col min="11522" max="11522" width="7.5703125" style="31" customWidth="1"/>
    <col min="11523" max="11523" width="16" style="31" customWidth="1"/>
    <col min="11524" max="11524" width="8" style="31" customWidth="1"/>
    <col min="11525" max="11525" width="34.140625" style="31" customWidth="1"/>
    <col min="11526" max="11526" width="13.85546875" style="31" customWidth="1"/>
    <col min="11527" max="11776" width="9.140625" style="31"/>
    <col min="11777" max="11777" width="7" style="31" customWidth="1"/>
    <col min="11778" max="11778" width="7.5703125" style="31" customWidth="1"/>
    <col min="11779" max="11779" width="16" style="31" customWidth="1"/>
    <col min="11780" max="11780" width="8" style="31" customWidth="1"/>
    <col min="11781" max="11781" width="34.140625" style="31" customWidth="1"/>
    <col min="11782" max="11782" width="13.85546875" style="31" customWidth="1"/>
    <col min="11783" max="12032" width="9.140625" style="31"/>
    <col min="12033" max="12033" width="7" style="31" customWidth="1"/>
    <col min="12034" max="12034" width="7.5703125" style="31" customWidth="1"/>
    <col min="12035" max="12035" width="16" style="31" customWidth="1"/>
    <col min="12036" max="12036" width="8" style="31" customWidth="1"/>
    <col min="12037" max="12037" width="34.140625" style="31" customWidth="1"/>
    <col min="12038" max="12038" width="13.85546875" style="31" customWidth="1"/>
    <col min="12039" max="12288" width="9.140625" style="31"/>
    <col min="12289" max="12289" width="7" style="31" customWidth="1"/>
    <col min="12290" max="12290" width="7.5703125" style="31" customWidth="1"/>
    <col min="12291" max="12291" width="16" style="31" customWidth="1"/>
    <col min="12292" max="12292" width="8" style="31" customWidth="1"/>
    <col min="12293" max="12293" width="34.140625" style="31" customWidth="1"/>
    <col min="12294" max="12294" width="13.85546875" style="31" customWidth="1"/>
    <col min="12295" max="12544" width="9.140625" style="31"/>
    <col min="12545" max="12545" width="7" style="31" customWidth="1"/>
    <col min="12546" max="12546" width="7.5703125" style="31" customWidth="1"/>
    <col min="12547" max="12547" width="16" style="31" customWidth="1"/>
    <col min="12548" max="12548" width="8" style="31" customWidth="1"/>
    <col min="12549" max="12549" width="34.140625" style="31" customWidth="1"/>
    <col min="12550" max="12550" width="13.85546875" style="31" customWidth="1"/>
    <col min="12551" max="12800" width="9.140625" style="31"/>
    <col min="12801" max="12801" width="7" style="31" customWidth="1"/>
    <col min="12802" max="12802" width="7.5703125" style="31" customWidth="1"/>
    <col min="12803" max="12803" width="16" style="31" customWidth="1"/>
    <col min="12804" max="12804" width="8" style="31" customWidth="1"/>
    <col min="12805" max="12805" width="34.140625" style="31" customWidth="1"/>
    <col min="12806" max="12806" width="13.85546875" style="31" customWidth="1"/>
    <col min="12807" max="13056" width="9.140625" style="31"/>
    <col min="13057" max="13057" width="7" style="31" customWidth="1"/>
    <col min="13058" max="13058" width="7.5703125" style="31" customWidth="1"/>
    <col min="13059" max="13059" width="16" style="31" customWidth="1"/>
    <col min="13060" max="13060" width="8" style="31" customWidth="1"/>
    <col min="13061" max="13061" width="34.140625" style="31" customWidth="1"/>
    <col min="13062" max="13062" width="13.85546875" style="31" customWidth="1"/>
    <col min="13063" max="13312" width="9.140625" style="31"/>
    <col min="13313" max="13313" width="7" style="31" customWidth="1"/>
    <col min="13314" max="13314" width="7.5703125" style="31" customWidth="1"/>
    <col min="13315" max="13315" width="16" style="31" customWidth="1"/>
    <col min="13316" max="13316" width="8" style="31" customWidth="1"/>
    <col min="13317" max="13317" width="34.140625" style="31" customWidth="1"/>
    <col min="13318" max="13318" width="13.85546875" style="31" customWidth="1"/>
    <col min="13319" max="13568" width="9.140625" style="31"/>
    <col min="13569" max="13569" width="7" style="31" customWidth="1"/>
    <col min="13570" max="13570" width="7.5703125" style="31" customWidth="1"/>
    <col min="13571" max="13571" width="16" style="31" customWidth="1"/>
    <col min="13572" max="13572" width="8" style="31" customWidth="1"/>
    <col min="13573" max="13573" width="34.140625" style="31" customWidth="1"/>
    <col min="13574" max="13574" width="13.85546875" style="31" customWidth="1"/>
    <col min="13575" max="13824" width="9.140625" style="31"/>
    <col min="13825" max="13825" width="7" style="31" customWidth="1"/>
    <col min="13826" max="13826" width="7.5703125" style="31" customWidth="1"/>
    <col min="13827" max="13827" width="16" style="31" customWidth="1"/>
    <col min="13828" max="13828" width="8" style="31" customWidth="1"/>
    <col min="13829" max="13829" width="34.140625" style="31" customWidth="1"/>
    <col min="13830" max="13830" width="13.85546875" style="31" customWidth="1"/>
    <col min="13831" max="14080" width="9.140625" style="31"/>
    <col min="14081" max="14081" width="7" style="31" customWidth="1"/>
    <col min="14082" max="14082" width="7.5703125" style="31" customWidth="1"/>
    <col min="14083" max="14083" width="16" style="31" customWidth="1"/>
    <col min="14084" max="14084" width="8" style="31" customWidth="1"/>
    <col min="14085" max="14085" width="34.140625" style="31" customWidth="1"/>
    <col min="14086" max="14086" width="13.85546875" style="31" customWidth="1"/>
    <col min="14087" max="14336" width="9.140625" style="31"/>
    <col min="14337" max="14337" width="7" style="31" customWidth="1"/>
    <col min="14338" max="14338" width="7.5703125" style="31" customWidth="1"/>
    <col min="14339" max="14339" width="16" style="31" customWidth="1"/>
    <col min="14340" max="14340" width="8" style="31" customWidth="1"/>
    <col min="14341" max="14341" width="34.140625" style="31" customWidth="1"/>
    <col min="14342" max="14342" width="13.85546875" style="31" customWidth="1"/>
    <col min="14343" max="14592" width="9.140625" style="31"/>
    <col min="14593" max="14593" width="7" style="31" customWidth="1"/>
    <col min="14594" max="14594" width="7.5703125" style="31" customWidth="1"/>
    <col min="14595" max="14595" width="16" style="31" customWidth="1"/>
    <col min="14596" max="14596" width="8" style="31" customWidth="1"/>
    <col min="14597" max="14597" width="34.140625" style="31" customWidth="1"/>
    <col min="14598" max="14598" width="13.85546875" style="31" customWidth="1"/>
    <col min="14599" max="14848" width="9.140625" style="31"/>
    <col min="14849" max="14849" width="7" style="31" customWidth="1"/>
    <col min="14850" max="14850" width="7.5703125" style="31" customWidth="1"/>
    <col min="14851" max="14851" width="16" style="31" customWidth="1"/>
    <col min="14852" max="14852" width="8" style="31" customWidth="1"/>
    <col min="14853" max="14853" width="34.140625" style="31" customWidth="1"/>
    <col min="14854" max="14854" width="13.85546875" style="31" customWidth="1"/>
    <col min="14855" max="15104" width="9.140625" style="31"/>
    <col min="15105" max="15105" width="7" style="31" customWidth="1"/>
    <col min="15106" max="15106" width="7.5703125" style="31" customWidth="1"/>
    <col min="15107" max="15107" width="16" style="31" customWidth="1"/>
    <col min="15108" max="15108" width="8" style="31" customWidth="1"/>
    <col min="15109" max="15109" width="34.140625" style="31" customWidth="1"/>
    <col min="15110" max="15110" width="13.85546875" style="31" customWidth="1"/>
    <col min="15111" max="15360" width="9.140625" style="31"/>
    <col min="15361" max="15361" width="7" style="31" customWidth="1"/>
    <col min="15362" max="15362" width="7.5703125" style="31" customWidth="1"/>
    <col min="15363" max="15363" width="16" style="31" customWidth="1"/>
    <col min="15364" max="15364" width="8" style="31" customWidth="1"/>
    <col min="15365" max="15365" width="34.140625" style="31" customWidth="1"/>
    <col min="15366" max="15366" width="13.85546875" style="31" customWidth="1"/>
    <col min="15367" max="15616" width="9.140625" style="31"/>
    <col min="15617" max="15617" width="7" style="31" customWidth="1"/>
    <col min="15618" max="15618" width="7.5703125" style="31" customWidth="1"/>
    <col min="15619" max="15619" width="16" style="31" customWidth="1"/>
    <col min="15620" max="15620" width="8" style="31" customWidth="1"/>
    <col min="15621" max="15621" width="34.140625" style="31" customWidth="1"/>
    <col min="15622" max="15622" width="13.85546875" style="31" customWidth="1"/>
    <col min="15623" max="15872" width="9.140625" style="31"/>
    <col min="15873" max="15873" width="7" style="31" customWidth="1"/>
    <col min="15874" max="15874" width="7.5703125" style="31" customWidth="1"/>
    <col min="15875" max="15875" width="16" style="31" customWidth="1"/>
    <col min="15876" max="15876" width="8" style="31" customWidth="1"/>
    <col min="15877" max="15877" width="34.140625" style="31" customWidth="1"/>
    <col min="15878" max="15878" width="13.85546875" style="31" customWidth="1"/>
    <col min="15879" max="16128" width="9.140625" style="31"/>
    <col min="16129" max="16129" width="7" style="31" customWidth="1"/>
    <col min="16130" max="16130" width="7.5703125" style="31" customWidth="1"/>
    <col min="16131" max="16131" width="16" style="31" customWidth="1"/>
    <col min="16132" max="16132" width="8" style="31" customWidth="1"/>
    <col min="16133" max="16133" width="34.140625" style="31" customWidth="1"/>
    <col min="16134" max="16134" width="13.85546875" style="31" customWidth="1"/>
    <col min="16135" max="16384" width="9.140625" style="31"/>
  </cols>
  <sheetData>
    <row r="1" spans="1:8" ht="15.75" x14ac:dyDescent="0.25">
      <c r="E1" s="130" t="s">
        <v>508</v>
      </c>
      <c r="F1" s="130"/>
    </row>
    <row r="2" spans="1:8" ht="15.75" x14ac:dyDescent="0.25">
      <c r="E2" s="130" t="s">
        <v>231</v>
      </c>
      <c r="F2" s="130"/>
    </row>
    <row r="3" spans="1:8" ht="15.75" x14ac:dyDescent="0.25">
      <c r="E3" s="130" t="s">
        <v>503</v>
      </c>
      <c r="F3" s="130"/>
    </row>
    <row r="5" spans="1:8" ht="15.75" x14ac:dyDescent="0.25">
      <c r="A5" s="33"/>
      <c r="B5" s="33"/>
      <c r="C5" s="33"/>
      <c r="D5" s="33"/>
      <c r="E5" s="34"/>
      <c r="F5" s="35" t="s">
        <v>385</v>
      </c>
    </row>
    <row r="6" spans="1:8" ht="15.75" x14ac:dyDescent="0.25">
      <c r="A6" s="33"/>
      <c r="B6" s="33"/>
      <c r="C6" s="33"/>
      <c r="D6" s="33"/>
      <c r="E6" s="34"/>
      <c r="F6" s="35" t="s">
        <v>368</v>
      </c>
    </row>
    <row r="7" spans="1:8" ht="15.75" x14ac:dyDescent="0.25">
      <c r="A7" s="33"/>
      <c r="B7" s="33"/>
      <c r="C7" s="33"/>
      <c r="D7" s="33"/>
      <c r="E7" s="34"/>
      <c r="F7" s="35" t="s">
        <v>369</v>
      </c>
    </row>
    <row r="8" spans="1:8" ht="15.75" x14ac:dyDescent="0.25">
      <c r="A8" s="33"/>
      <c r="B8" s="33"/>
      <c r="C8" s="33"/>
      <c r="D8" s="33"/>
      <c r="E8" s="34"/>
      <c r="F8" s="35" t="s">
        <v>497</v>
      </c>
    </row>
    <row r="9" spans="1:8" x14ac:dyDescent="0.25">
      <c r="A9" s="33"/>
      <c r="B9" s="33"/>
      <c r="C9" s="33"/>
      <c r="D9" s="33"/>
      <c r="E9" s="34"/>
      <c r="F9" s="36"/>
    </row>
    <row r="10" spans="1:8" ht="36.75" customHeight="1" x14ac:dyDescent="0.25">
      <c r="A10" s="131" t="s">
        <v>386</v>
      </c>
      <c r="B10" s="131"/>
      <c r="C10" s="131"/>
      <c r="D10" s="131"/>
      <c r="E10" s="131"/>
      <c r="F10" s="131"/>
    </row>
    <row r="11" spans="1:8" ht="17.25" customHeight="1" x14ac:dyDescent="0.25">
      <c r="A11" s="37"/>
      <c r="B11" s="37"/>
      <c r="C11" s="37"/>
      <c r="D11" s="37"/>
      <c r="E11" s="37"/>
      <c r="F11" s="38"/>
    </row>
    <row r="12" spans="1:8" x14ac:dyDescent="0.25">
      <c r="A12" s="132" t="s">
        <v>387</v>
      </c>
      <c r="B12" s="132" t="s">
        <v>388</v>
      </c>
      <c r="C12" s="133" t="s">
        <v>1</v>
      </c>
      <c r="D12" s="132" t="s">
        <v>2</v>
      </c>
      <c r="E12" s="135" t="s">
        <v>0</v>
      </c>
      <c r="F12" s="135" t="s">
        <v>4</v>
      </c>
    </row>
    <row r="13" spans="1:8" ht="9" customHeight="1" x14ac:dyDescent="0.25">
      <c r="A13" s="132" t="s">
        <v>389</v>
      </c>
      <c r="B13" s="132" t="s">
        <v>3</v>
      </c>
      <c r="C13" s="134"/>
      <c r="D13" s="132" t="s">
        <v>2</v>
      </c>
      <c r="E13" s="135"/>
      <c r="F13" s="135"/>
    </row>
    <row r="14" spans="1:8" x14ac:dyDescent="0.25">
      <c r="A14" s="39" t="s">
        <v>25</v>
      </c>
      <c r="B14" s="39" t="s">
        <v>26</v>
      </c>
      <c r="C14" s="39" t="s">
        <v>27</v>
      </c>
      <c r="D14" s="39" t="s">
        <v>28</v>
      </c>
      <c r="E14" s="39" t="s">
        <v>29</v>
      </c>
      <c r="F14" s="39" t="s">
        <v>30</v>
      </c>
    </row>
    <row r="15" spans="1:8" ht="33.75" customHeight="1" x14ac:dyDescent="0.25">
      <c r="A15" s="40" t="s">
        <v>390</v>
      </c>
      <c r="B15" s="40"/>
      <c r="C15" s="40"/>
      <c r="D15" s="40"/>
      <c r="E15" s="41" t="s">
        <v>391</v>
      </c>
      <c r="F15" s="42">
        <f>F16+F57+F63+F85+F107+F162+F177</f>
        <v>32298.829239999999</v>
      </c>
      <c r="H15" s="43"/>
    </row>
    <row r="16" spans="1:8" ht="36" customHeight="1" x14ac:dyDescent="0.25">
      <c r="A16" s="44"/>
      <c r="B16" s="44" t="s">
        <v>392</v>
      </c>
      <c r="C16" s="44"/>
      <c r="D16" s="44"/>
      <c r="E16" s="45" t="s">
        <v>393</v>
      </c>
      <c r="F16" s="46">
        <f>F17+F23</f>
        <v>445.84999999999997</v>
      </c>
    </row>
    <row r="17" spans="1:8" ht="104.25" customHeight="1" x14ac:dyDescent="0.25">
      <c r="A17" s="44"/>
      <c r="B17" s="44" t="s">
        <v>394</v>
      </c>
      <c r="C17" s="44"/>
      <c r="D17" s="44"/>
      <c r="E17" s="45" t="s">
        <v>395</v>
      </c>
      <c r="F17" s="46">
        <v>9.6999999999999993</v>
      </c>
      <c r="H17" s="47"/>
    </row>
    <row r="18" spans="1:8" ht="39" customHeight="1" x14ac:dyDescent="0.25">
      <c r="A18" s="44"/>
      <c r="B18" s="44" t="s">
        <v>394</v>
      </c>
      <c r="C18" s="44" t="s">
        <v>196</v>
      </c>
      <c r="D18" s="44"/>
      <c r="E18" s="45" t="s">
        <v>195</v>
      </c>
      <c r="F18" s="46">
        <v>9.6999999999999993</v>
      </c>
    </row>
    <row r="19" spans="1:8" ht="52.5" customHeight="1" x14ac:dyDescent="0.25">
      <c r="A19" s="44"/>
      <c r="B19" s="44" t="s">
        <v>394</v>
      </c>
      <c r="C19" s="44" t="s">
        <v>210</v>
      </c>
      <c r="D19" s="44"/>
      <c r="E19" s="45" t="s">
        <v>209</v>
      </c>
      <c r="F19" s="46">
        <v>4</v>
      </c>
    </row>
    <row r="20" spans="1:8" ht="54" customHeight="1" x14ac:dyDescent="0.25">
      <c r="A20" s="44"/>
      <c r="B20" s="44" t="s">
        <v>394</v>
      </c>
      <c r="C20" s="44" t="s">
        <v>210</v>
      </c>
      <c r="D20" s="44" t="s">
        <v>56</v>
      </c>
      <c r="E20" s="45" t="s">
        <v>55</v>
      </c>
      <c r="F20" s="46">
        <v>4</v>
      </c>
    </row>
    <row r="21" spans="1:8" ht="158.25" customHeight="1" x14ac:dyDescent="0.25">
      <c r="A21" s="44"/>
      <c r="B21" s="44" t="s">
        <v>394</v>
      </c>
      <c r="C21" s="44" t="s">
        <v>212</v>
      </c>
      <c r="D21" s="44"/>
      <c r="E21" s="45" t="s">
        <v>211</v>
      </c>
      <c r="F21" s="46">
        <v>5.7</v>
      </c>
    </row>
    <row r="22" spans="1:8" ht="57" customHeight="1" x14ac:dyDescent="0.25">
      <c r="A22" s="44"/>
      <c r="B22" s="44" t="s">
        <v>394</v>
      </c>
      <c r="C22" s="44" t="s">
        <v>212</v>
      </c>
      <c r="D22" s="44" t="s">
        <v>56</v>
      </c>
      <c r="E22" s="45" t="s">
        <v>55</v>
      </c>
      <c r="F22" s="46">
        <v>5.7</v>
      </c>
    </row>
    <row r="23" spans="1:8" ht="34.5" customHeight="1" x14ac:dyDescent="0.25">
      <c r="A23" s="44"/>
      <c r="B23" s="44" t="s">
        <v>396</v>
      </c>
      <c r="C23" s="44"/>
      <c r="D23" s="44"/>
      <c r="E23" s="45" t="s">
        <v>397</v>
      </c>
      <c r="F23" s="46">
        <f>F24+F54</f>
        <v>436.15</v>
      </c>
    </row>
    <row r="24" spans="1:8" ht="69" customHeight="1" x14ac:dyDescent="0.25">
      <c r="A24" s="44"/>
      <c r="B24" s="44" t="s">
        <v>396</v>
      </c>
      <c r="C24" s="44" t="s">
        <v>90</v>
      </c>
      <c r="D24" s="44"/>
      <c r="E24" s="45" t="s">
        <v>89</v>
      </c>
      <c r="F24" s="46">
        <f>F25+F39</f>
        <v>399.15</v>
      </c>
    </row>
    <row r="25" spans="1:8" ht="51" customHeight="1" x14ac:dyDescent="0.25">
      <c r="A25" s="44"/>
      <c r="B25" s="44" t="s">
        <v>396</v>
      </c>
      <c r="C25" s="44" t="s">
        <v>92</v>
      </c>
      <c r="D25" s="44"/>
      <c r="E25" s="45" t="s">
        <v>91</v>
      </c>
      <c r="F25" s="46">
        <f>F26+F31+F36</f>
        <v>235.45</v>
      </c>
    </row>
    <row r="26" spans="1:8" ht="51" customHeight="1" x14ac:dyDescent="0.25">
      <c r="A26" s="44"/>
      <c r="B26" s="44" t="s">
        <v>396</v>
      </c>
      <c r="C26" s="44" t="s">
        <v>94</v>
      </c>
      <c r="D26" s="44"/>
      <c r="E26" s="45" t="s">
        <v>93</v>
      </c>
      <c r="F26" s="46">
        <v>154.94999999999999</v>
      </c>
    </row>
    <row r="27" spans="1:8" ht="53.25" customHeight="1" x14ac:dyDescent="0.25">
      <c r="A27" s="44"/>
      <c r="B27" s="44" t="s">
        <v>396</v>
      </c>
      <c r="C27" s="44" t="s">
        <v>96</v>
      </c>
      <c r="D27" s="44"/>
      <c r="E27" s="45" t="s">
        <v>95</v>
      </c>
      <c r="F27" s="46">
        <v>150</v>
      </c>
    </row>
    <row r="28" spans="1:8" ht="55.5" customHeight="1" x14ac:dyDescent="0.25">
      <c r="A28" s="44"/>
      <c r="B28" s="44" t="s">
        <v>396</v>
      </c>
      <c r="C28" s="44" t="s">
        <v>96</v>
      </c>
      <c r="D28" s="44" t="s">
        <v>56</v>
      </c>
      <c r="E28" s="45" t="s">
        <v>55</v>
      </c>
      <c r="F28" s="46">
        <v>150</v>
      </c>
    </row>
    <row r="29" spans="1:8" ht="36" customHeight="1" x14ac:dyDescent="0.25">
      <c r="A29" s="44"/>
      <c r="B29" s="44" t="s">
        <v>396</v>
      </c>
      <c r="C29" s="44" t="s">
        <v>98</v>
      </c>
      <c r="D29" s="44"/>
      <c r="E29" s="45" t="s">
        <v>97</v>
      </c>
      <c r="F29" s="46">
        <v>4.95</v>
      </c>
    </row>
    <row r="30" spans="1:8" ht="53.25" customHeight="1" x14ac:dyDescent="0.25">
      <c r="A30" s="44"/>
      <c r="B30" s="44" t="s">
        <v>396</v>
      </c>
      <c r="C30" s="44" t="s">
        <v>98</v>
      </c>
      <c r="D30" s="44" t="s">
        <v>56</v>
      </c>
      <c r="E30" s="45" t="s">
        <v>55</v>
      </c>
      <c r="F30" s="46">
        <v>4.95</v>
      </c>
    </row>
    <row r="31" spans="1:8" ht="54.75" customHeight="1" x14ac:dyDescent="0.25">
      <c r="A31" s="44"/>
      <c r="B31" s="44" t="s">
        <v>396</v>
      </c>
      <c r="C31" s="44" t="s">
        <v>100</v>
      </c>
      <c r="D31" s="44"/>
      <c r="E31" s="45" t="s">
        <v>99</v>
      </c>
      <c r="F31" s="46">
        <f>F32+F34</f>
        <v>20.5</v>
      </c>
    </row>
    <row r="32" spans="1:8" ht="51.75" customHeight="1" x14ac:dyDescent="0.25">
      <c r="A32" s="44"/>
      <c r="B32" s="44" t="s">
        <v>396</v>
      </c>
      <c r="C32" s="44" t="s">
        <v>102</v>
      </c>
      <c r="D32" s="44"/>
      <c r="E32" s="45" t="s">
        <v>101</v>
      </c>
      <c r="F32" s="46">
        <v>20</v>
      </c>
    </row>
    <row r="33" spans="1:6" ht="48" customHeight="1" x14ac:dyDescent="0.25">
      <c r="A33" s="44"/>
      <c r="B33" s="44" t="s">
        <v>396</v>
      </c>
      <c r="C33" s="44" t="s">
        <v>102</v>
      </c>
      <c r="D33" s="44" t="s">
        <v>56</v>
      </c>
      <c r="E33" s="45" t="s">
        <v>55</v>
      </c>
      <c r="F33" s="46">
        <v>20</v>
      </c>
    </row>
    <row r="34" spans="1:6" ht="51" customHeight="1" x14ac:dyDescent="0.25">
      <c r="A34" s="44"/>
      <c r="B34" s="44" t="s">
        <v>396</v>
      </c>
      <c r="C34" s="44" t="s">
        <v>104</v>
      </c>
      <c r="D34" s="44"/>
      <c r="E34" s="45" t="s">
        <v>103</v>
      </c>
      <c r="F34" s="46">
        <f>F35</f>
        <v>0.5</v>
      </c>
    </row>
    <row r="35" spans="1:6" ht="50.25" customHeight="1" x14ac:dyDescent="0.25">
      <c r="A35" s="44"/>
      <c r="B35" s="44" t="s">
        <v>396</v>
      </c>
      <c r="C35" s="44" t="s">
        <v>104</v>
      </c>
      <c r="D35" s="44" t="s">
        <v>56</v>
      </c>
      <c r="E35" s="45" t="s">
        <v>55</v>
      </c>
      <c r="F35" s="46">
        <v>0.5</v>
      </c>
    </row>
    <row r="36" spans="1:6" ht="69" customHeight="1" x14ac:dyDescent="0.25">
      <c r="A36" s="44"/>
      <c r="B36" s="44" t="s">
        <v>396</v>
      </c>
      <c r="C36" s="44" t="s">
        <v>108</v>
      </c>
      <c r="D36" s="44"/>
      <c r="E36" s="45" t="s">
        <v>107</v>
      </c>
      <c r="F36" s="46">
        <v>60</v>
      </c>
    </row>
    <row r="37" spans="1:6" ht="82.5" customHeight="1" x14ac:dyDescent="0.25">
      <c r="A37" s="44"/>
      <c r="B37" s="44" t="s">
        <v>396</v>
      </c>
      <c r="C37" s="44" t="s">
        <v>110</v>
      </c>
      <c r="D37" s="44"/>
      <c r="E37" s="45" t="s">
        <v>109</v>
      </c>
      <c r="F37" s="46">
        <v>60</v>
      </c>
    </row>
    <row r="38" spans="1:6" ht="51.75" customHeight="1" x14ac:dyDescent="0.25">
      <c r="A38" s="44"/>
      <c r="B38" s="44" t="s">
        <v>396</v>
      </c>
      <c r="C38" s="44" t="s">
        <v>110</v>
      </c>
      <c r="D38" s="44" t="s">
        <v>56</v>
      </c>
      <c r="E38" s="45" t="s">
        <v>55</v>
      </c>
      <c r="F38" s="46">
        <v>60</v>
      </c>
    </row>
    <row r="39" spans="1:6" ht="53.25" customHeight="1" x14ac:dyDescent="0.25">
      <c r="A39" s="44"/>
      <c r="B39" s="44" t="s">
        <v>396</v>
      </c>
      <c r="C39" s="44" t="s">
        <v>118</v>
      </c>
      <c r="D39" s="44"/>
      <c r="E39" s="45" t="s">
        <v>117</v>
      </c>
      <c r="F39" s="46">
        <v>163.69999999999999</v>
      </c>
    </row>
    <row r="40" spans="1:6" ht="66.75" customHeight="1" x14ac:dyDescent="0.25">
      <c r="A40" s="44"/>
      <c r="B40" s="44" t="s">
        <v>396</v>
      </c>
      <c r="C40" s="44" t="s">
        <v>120</v>
      </c>
      <c r="D40" s="44"/>
      <c r="E40" s="45" t="s">
        <v>119</v>
      </c>
      <c r="F40" s="46">
        <v>55.7</v>
      </c>
    </row>
    <row r="41" spans="1:6" ht="180" customHeight="1" x14ac:dyDescent="0.25">
      <c r="A41" s="44"/>
      <c r="B41" s="44" t="s">
        <v>396</v>
      </c>
      <c r="C41" s="44" t="s">
        <v>122</v>
      </c>
      <c r="D41" s="44"/>
      <c r="E41" s="48" t="s">
        <v>121</v>
      </c>
      <c r="F41" s="46">
        <v>0.1</v>
      </c>
    </row>
    <row r="42" spans="1:6" ht="52.5" customHeight="1" x14ac:dyDescent="0.25">
      <c r="A42" s="44"/>
      <c r="B42" s="44" t="s">
        <v>396</v>
      </c>
      <c r="C42" s="44" t="s">
        <v>122</v>
      </c>
      <c r="D42" s="44" t="s">
        <v>56</v>
      </c>
      <c r="E42" s="45" t="s">
        <v>55</v>
      </c>
      <c r="F42" s="46">
        <v>0.1</v>
      </c>
    </row>
    <row r="43" spans="1:6" ht="99" customHeight="1" x14ac:dyDescent="0.25">
      <c r="A43" s="44"/>
      <c r="B43" s="44" t="s">
        <v>396</v>
      </c>
      <c r="C43" s="44" t="s">
        <v>124</v>
      </c>
      <c r="D43" s="44"/>
      <c r="E43" s="45" t="s">
        <v>123</v>
      </c>
      <c r="F43" s="46">
        <v>39.6</v>
      </c>
    </row>
    <row r="44" spans="1:6" ht="57" customHeight="1" x14ac:dyDescent="0.25">
      <c r="A44" s="44"/>
      <c r="B44" s="44" t="s">
        <v>396</v>
      </c>
      <c r="C44" s="44" t="s">
        <v>124</v>
      </c>
      <c r="D44" s="44" t="s">
        <v>56</v>
      </c>
      <c r="E44" s="45" t="s">
        <v>55</v>
      </c>
      <c r="F44" s="46">
        <v>39.6</v>
      </c>
    </row>
    <row r="45" spans="1:6" ht="68.25" customHeight="1" x14ac:dyDescent="0.25">
      <c r="A45" s="44"/>
      <c r="B45" s="44" t="s">
        <v>396</v>
      </c>
      <c r="C45" s="44" t="s">
        <v>126</v>
      </c>
      <c r="D45" s="44"/>
      <c r="E45" s="45" t="s">
        <v>125</v>
      </c>
      <c r="F45" s="46">
        <v>16</v>
      </c>
    </row>
    <row r="46" spans="1:6" ht="54.75" customHeight="1" x14ac:dyDescent="0.25">
      <c r="A46" s="44"/>
      <c r="B46" s="44" t="s">
        <v>396</v>
      </c>
      <c r="C46" s="44" t="s">
        <v>126</v>
      </c>
      <c r="D46" s="44" t="s">
        <v>56</v>
      </c>
      <c r="E46" s="45" t="s">
        <v>55</v>
      </c>
      <c r="F46" s="46">
        <v>16</v>
      </c>
    </row>
    <row r="47" spans="1:6" ht="50.25" customHeight="1" x14ac:dyDescent="0.25">
      <c r="A47" s="44"/>
      <c r="B47" s="44" t="s">
        <v>396</v>
      </c>
      <c r="C47" s="44" t="s">
        <v>128</v>
      </c>
      <c r="D47" s="44"/>
      <c r="E47" s="45" t="s">
        <v>127</v>
      </c>
      <c r="F47" s="46">
        <v>108</v>
      </c>
    </row>
    <row r="48" spans="1:6" ht="71.25" customHeight="1" x14ac:dyDescent="0.25">
      <c r="A48" s="44"/>
      <c r="B48" s="44" t="s">
        <v>396</v>
      </c>
      <c r="C48" s="44" t="s">
        <v>130</v>
      </c>
      <c r="D48" s="44"/>
      <c r="E48" s="45" t="s">
        <v>129</v>
      </c>
      <c r="F48" s="46">
        <v>80</v>
      </c>
    </row>
    <row r="49" spans="1:6" ht="53.25" customHeight="1" x14ac:dyDescent="0.25">
      <c r="A49" s="44"/>
      <c r="B49" s="44" t="s">
        <v>396</v>
      </c>
      <c r="C49" s="44" t="s">
        <v>130</v>
      </c>
      <c r="D49" s="44" t="s">
        <v>56</v>
      </c>
      <c r="E49" s="45" t="s">
        <v>55</v>
      </c>
      <c r="F49" s="46">
        <v>80</v>
      </c>
    </row>
    <row r="50" spans="1:6" ht="36.75" customHeight="1" x14ac:dyDescent="0.25">
      <c r="A50" s="44"/>
      <c r="B50" s="44" t="s">
        <v>396</v>
      </c>
      <c r="C50" s="44" t="s">
        <v>132</v>
      </c>
      <c r="D50" s="44"/>
      <c r="E50" s="45" t="s">
        <v>131</v>
      </c>
      <c r="F50" s="46">
        <v>12</v>
      </c>
    </row>
    <row r="51" spans="1:6" ht="54.75" customHeight="1" x14ac:dyDescent="0.25">
      <c r="A51" s="44"/>
      <c r="B51" s="44" t="s">
        <v>396</v>
      </c>
      <c r="C51" s="44" t="s">
        <v>132</v>
      </c>
      <c r="D51" s="44" t="s">
        <v>56</v>
      </c>
      <c r="E51" s="45" t="s">
        <v>55</v>
      </c>
      <c r="F51" s="46">
        <v>12</v>
      </c>
    </row>
    <row r="52" spans="1:6" ht="82.5" customHeight="1" x14ac:dyDescent="0.25">
      <c r="A52" s="44"/>
      <c r="B52" s="44" t="s">
        <v>396</v>
      </c>
      <c r="C52" s="44" t="s">
        <v>134</v>
      </c>
      <c r="D52" s="44"/>
      <c r="E52" s="45" t="s">
        <v>133</v>
      </c>
      <c r="F52" s="46">
        <v>16</v>
      </c>
    </row>
    <row r="53" spans="1:6" ht="52.5" customHeight="1" x14ac:dyDescent="0.25">
      <c r="A53" s="44"/>
      <c r="B53" s="44" t="s">
        <v>396</v>
      </c>
      <c r="C53" s="44" t="s">
        <v>134</v>
      </c>
      <c r="D53" s="44" t="s">
        <v>56</v>
      </c>
      <c r="E53" s="45" t="s">
        <v>55</v>
      </c>
      <c r="F53" s="46">
        <v>16</v>
      </c>
    </row>
    <row r="54" spans="1:6" ht="39.75" customHeight="1" x14ac:dyDescent="0.25">
      <c r="A54" s="44"/>
      <c r="B54" s="44" t="s">
        <v>396</v>
      </c>
      <c r="C54" s="44" t="s">
        <v>196</v>
      </c>
      <c r="D54" s="44"/>
      <c r="E54" s="45" t="s">
        <v>195</v>
      </c>
      <c r="F54" s="46">
        <v>37</v>
      </c>
    </row>
    <row r="55" spans="1:6" ht="39" customHeight="1" x14ac:dyDescent="0.25">
      <c r="A55" s="44"/>
      <c r="B55" s="44" t="s">
        <v>396</v>
      </c>
      <c r="C55" s="44" t="s">
        <v>204</v>
      </c>
      <c r="D55" s="44"/>
      <c r="E55" s="45" t="s">
        <v>203</v>
      </c>
      <c r="F55" s="46">
        <v>37</v>
      </c>
    </row>
    <row r="56" spans="1:6" ht="21" customHeight="1" x14ac:dyDescent="0.25">
      <c r="A56" s="44"/>
      <c r="B56" s="44" t="s">
        <v>396</v>
      </c>
      <c r="C56" s="44" t="s">
        <v>204</v>
      </c>
      <c r="D56" s="44" t="s">
        <v>150</v>
      </c>
      <c r="E56" s="45" t="s">
        <v>149</v>
      </c>
      <c r="F56" s="46">
        <v>37</v>
      </c>
    </row>
    <row r="57" spans="1:6" ht="21" customHeight="1" x14ac:dyDescent="0.25">
      <c r="A57" s="44"/>
      <c r="B57" s="49" t="s">
        <v>398</v>
      </c>
      <c r="C57" s="44"/>
      <c r="D57" s="44"/>
      <c r="E57" s="50" t="s">
        <v>399</v>
      </c>
      <c r="F57" s="51">
        <f>F58</f>
        <v>441.6</v>
      </c>
    </row>
    <row r="58" spans="1:6" ht="34.5" customHeight="1" x14ac:dyDescent="0.25">
      <c r="A58" s="44"/>
      <c r="B58" s="44" t="s">
        <v>400</v>
      </c>
      <c r="C58" s="44"/>
      <c r="D58" s="44"/>
      <c r="E58" s="50" t="s">
        <v>401</v>
      </c>
      <c r="F58" s="46">
        <f>F59</f>
        <v>441.6</v>
      </c>
    </row>
    <row r="59" spans="1:6" ht="39" customHeight="1" x14ac:dyDescent="0.25">
      <c r="A59" s="44"/>
      <c r="B59" s="44" t="s">
        <v>400</v>
      </c>
      <c r="C59" s="44" t="s">
        <v>196</v>
      </c>
      <c r="D59" s="44"/>
      <c r="E59" s="45" t="s">
        <v>195</v>
      </c>
      <c r="F59" s="46">
        <f>F60</f>
        <v>441.6</v>
      </c>
    </row>
    <row r="60" spans="1:6" ht="52.5" customHeight="1" x14ac:dyDescent="0.25">
      <c r="A60" s="44"/>
      <c r="B60" s="44" t="s">
        <v>400</v>
      </c>
      <c r="C60" s="44" t="s">
        <v>214</v>
      </c>
      <c r="D60" s="44"/>
      <c r="E60" s="45" t="s">
        <v>213</v>
      </c>
      <c r="F60" s="46">
        <f>F61+F62</f>
        <v>441.6</v>
      </c>
    </row>
    <row r="61" spans="1:6" ht="126" customHeight="1" x14ac:dyDescent="0.25">
      <c r="A61" s="44"/>
      <c r="B61" s="44" t="s">
        <v>400</v>
      </c>
      <c r="C61" s="44" t="s">
        <v>214</v>
      </c>
      <c r="D61" s="44" t="s">
        <v>200</v>
      </c>
      <c r="E61" s="45" t="s">
        <v>199</v>
      </c>
      <c r="F61" s="46">
        <v>405.61</v>
      </c>
    </row>
    <row r="62" spans="1:6" ht="54" customHeight="1" x14ac:dyDescent="0.25">
      <c r="A62" s="44"/>
      <c r="B62" s="44" t="s">
        <v>400</v>
      </c>
      <c r="C62" s="44" t="s">
        <v>214</v>
      </c>
      <c r="D62" s="44" t="s">
        <v>56</v>
      </c>
      <c r="E62" s="45" t="s">
        <v>55</v>
      </c>
      <c r="F62" s="46">
        <v>35.99</v>
      </c>
    </row>
    <row r="63" spans="1:6" ht="68.25" customHeight="1" x14ac:dyDescent="0.25">
      <c r="A63" s="44"/>
      <c r="B63" s="44" t="s">
        <v>402</v>
      </c>
      <c r="C63" s="44"/>
      <c r="D63" s="44"/>
      <c r="E63" s="45" t="s">
        <v>403</v>
      </c>
      <c r="F63" s="46">
        <f>F64+F73+F79</f>
        <v>411.4</v>
      </c>
    </row>
    <row r="64" spans="1:6" ht="69" customHeight="1" x14ac:dyDescent="0.25">
      <c r="A64" s="44"/>
      <c r="B64" s="44" t="s">
        <v>404</v>
      </c>
      <c r="C64" s="44"/>
      <c r="D64" s="44"/>
      <c r="E64" s="45" t="s">
        <v>405</v>
      </c>
      <c r="F64" s="46">
        <v>45</v>
      </c>
    </row>
    <row r="65" spans="1:6" ht="68.25" customHeight="1" x14ac:dyDescent="0.25">
      <c r="A65" s="44"/>
      <c r="B65" s="44" t="s">
        <v>404</v>
      </c>
      <c r="C65" s="44" t="s">
        <v>152</v>
      </c>
      <c r="D65" s="44"/>
      <c r="E65" s="45" t="s">
        <v>151</v>
      </c>
      <c r="F65" s="46">
        <v>45</v>
      </c>
    </row>
    <row r="66" spans="1:6" ht="132.75" customHeight="1" x14ac:dyDescent="0.25">
      <c r="A66" s="44"/>
      <c r="B66" s="44" t="s">
        <v>404</v>
      </c>
      <c r="C66" s="44" t="s">
        <v>162</v>
      </c>
      <c r="D66" s="44"/>
      <c r="E66" s="45" t="s">
        <v>161</v>
      </c>
      <c r="F66" s="46">
        <v>45</v>
      </c>
    </row>
    <row r="67" spans="1:6" ht="66" customHeight="1" x14ac:dyDescent="0.25">
      <c r="A67" s="44"/>
      <c r="B67" s="44" t="s">
        <v>404</v>
      </c>
      <c r="C67" s="44" t="s">
        <v>164</v>
      </c>
      <c r="D67" s="44"/>
      <c r="E67" s="45" t="s">
        <v>163</v>
      </c>
      <c r="F67" s="46">
        <v>25</v>
      </c>
    </row>
    <row r="68" spans="1:6" ht="81" customHeight="1" x14ac:dyDescent="0.25">
      <c r="A68" s="44"/>
      <c r="B68" s="44" t="s">
        <v>404</v>
      </c>
      <c r="C68" s="44" t="s">
        <v>166</v>
      </c>
      <c r="D68" s="44"/>
      <c r="E68" s="45" t="s">
        <v>165</v>
      </c>
      <c r="F68" s="46">
        <v>25</v>
      </c>
    </row>
    <row r="69" spans="1:6" ht="66" customHeight="1" x14ac:dyDescent="0.25">
      <c r="A69" s="44"/>
      <c r="B69" s="44" t="s">
        <v>404</v>
      </c>
      <c r="C69" s="44" t="s">
        <v>166</v>
      </c>
      <c r="D69" s="44" t="s">
        <v>56</v>
      </c>
      <c r="E69" s="45" t="s">
        <v>55</v>
      </c>
      <c r="F69" s="46">
        <v>25</v>
      </c>
    </row>
    <row r="70" spans="1:6" ht="82.5" customHeight="1" x14ac:dyDescent="0.25">
      <c r="A70" s="44"/>
      <c r="B70" s="44" t="s">
        <v>404</v>
      </c>
      <c r="C70" s="44" t="s">
        <v>168</v>
      </c>
      <c r="D70" s="44"/>
      <c r="E70" s="45" t="s">
        <v>167</v>
      </c>
      <c r="F70" s="46">
        <v>20</v>
      </c>
    </row>
    <row r="71" spans="1:6" ht="97.5" customHeight="1" x14ac:dyDescent="0.25">
      <c r="A71" s="44"/>
      <c r="B71" s="44" t="s">
        <v>404</v>
      </c>
      <c r="C71" s="44" t="s">
        <v>170</v>
      </c>
      <c r="D71" s="44"/>
      <c r="E71" s="45" t="s">
        <v>169</v>
      </c>
      <c r="F71" s="46">
        <v>20</v>
      </c>
    </row>
    <row r="72" spans="1:6" ht="53.25" customHeight="1" x14ac:dyDescent="0.25">
      <c r="A72" s="44"/>
      <c r="B72" s="44" t="s">
        <v>404</v>
      </c>
      <c r="C72" s="44" t="s">
        <v>170</v>
      </c>
      <c r="D72" s="44" t="s">
        <v>56</v>
      </c>
      <c r="E72" s="45" t="s">
        <v>55</v>
      </c>
      <c r="F72" s="46">
        <v>20</v>
      </c>
    </row>
    <row r="73" spans="1:6" ht="31.5" customHeight="1" x14ac:dyDescent="0.25">
      <c r="A73" s="44"/>
      <c r="B73" s="44" t="s">
        <v>406</v>
      </c>
      <c r="C73" s="44"/>
      <c r="D73" s="44"/>
      <c r="E73" s="45" t="s">
        <v>407</v>
      </c>
      <c r="F73" s="46">
        <v>188</v>
      </c>
    </row>
    <row r="74" spans="1:6" ht="65.25" customHeight="1" x14ac:dyDescent="0.25">
      <c r="A74" s="44"/>
      <c r="B74" s="44" t="s">
        <v>406</v>
      </c>
      <c r="C74" s="44" t="s">
        <v>152</v>
      </c>
      <c r="D74" s="44"/>
      <c r="E74" s="45" t="s">
        <v>151</v>
      </c>
      <c r="F74" s="46">
        <v>188</v>
      </c>
    </row>
    <row r="75" spans="1:6" ht="129" customHeight="1" x14ac:dyDescent="0.25">
      <c r="A75" s="44"/>
      <c r="B75" s="44" t="s">
        <v>406</v>
      </c>
      <c r="C75" s="44" t="s">
        <v>162</v>
      </c>
      <c r="D75" s="44"/>
      <c r="E75" s="45" t="s">
        <v>161</v>
      </c>
      <c r="F75" s="46">
        <v>188</v>
      </c>
    </row>
    <row r="76" spans="1:6" ht="101.25" customHeight="1" x14ac:dyDescent="0.25">
      <c r="A76" s="44"/>
      <c r="B76" s="44" t="s">
        <v>406</v>
      </c>
      <c r="C76" s="44" t="s">
        <v>172</v>
      </c>
      <c r="D76" s="44"/>
      <c r="E76" s="45" t="s">
        <v>171</v>
      </c>
      <c r="F76" s="46">
        <v>188</v>
      </c>
    </row>
    <row r="77" spans="1:6" ht="54" customHeight="1" x14ac:dyDescent="0.25">
      <c r="A77" s="44"/>
      <c r="B77" s="44" t="s">
        <v>406</v>
      </c>
      <c r="C77" s="44" t="s">
        <v>174</v>
      </c>
      <c r="D77" s="44"/>
      <c r="E77" s="45" t="s">
        <v>173</v>
      </c>
      <c r="F77" s="46">
        <v>188</v>
      </c>
    </row>
    <row r="78" spans="1:6" ht="68.25" customHeight="1" x14ac:dyDescent="0.25">
      <c r="A78" s="44"/>
      <c r="B78" s="44" t="s">
        <v>406</v>
      </c>
      <c r="C78" s="44" t="s">
        <v>174</v>
      </c>
      <c r="D78" s="44" t="s">
        <v>42</v>
      </c>
      <c r="E78" s="45" t="s">
        <v>41</v>
      </c>
      <c r="F78" s="46">
        <v>188</v>
      </c>
    </row>
    <row r="79" spans="1:6" ht="55.5" customHeight="1" x14ac:dyDescent="0.25">
      <c r="A79" s="44"/>
      <c r="B79" s="44" t="s">
        <v>408</v>
      </c>
      <c r="C79" s="44"/>
      <c r="D79" s="44"/>
      <c r="E79" s="45" t="s">
        <v>409</v>
      </c>
      <c r="F79" s="46">
        <v>178.4</v>
      </c>
    </row>
    <row r="80" spans="1:6" ht="69.75" customHeight="1" x14ac:dyDescent="0.25">
      <c r="A80" s="44"/>
      <c r="B80" s="44" t="s">
        <v>408</v>
      </c>
      <c r="C80" s="44" t="s">
        <v>152</v>
      </c>
      <c r="D80" s="44"/>
      <c r="E80" s="45" t="s">
        <v>151</v>
      </c>
      <c r="F80" s="46">
        <v>178.4</v>
      </c>
    </row>
    <row r="81" spans="1:6" ht="69.75" customHeight="1" x14ac:dyDescent="0.25">
      <c r="A81" s="44"/>
      <c r="B81" s="44" t="s">
        <v>408</v>
      </c>
      <c r="C81" s="44" t="s">
        <v>154</v>
      </c>
      <c r="D81" s="44"/>
      <c r="E81" s="45" t="s">
        <v>153</v>
      </c>
      <c r="F81" s="46">
        <v>178.4</v>
      </c>
    </row>
    <row r="82" spans="1:6" ht="66.75" customHeight="1" x14ac:dyDescent="0.25">
      <c r="A82" s="44"/>
      <c r="B82" s="44" t="s">
        <v>408</v>
      </c>
      <c r="C82" s="44" t="s">
        <v>156</v>
      </c>
      <c r="D82" s="44"/>
      <c r="E82" s="45" t="s">
        <v>155</v>
      </c>
      <c r="F82" s="46">
        <v>178.4</v>
      </c>
    </row>
    <row r="83" spans="1:6" ht="83.25" customHeight="1" x14ac:dyDescent="0.25">
      <c r="A83" s="44"/>
      <c r="B83" s="44" t="s">
        <v>408</v>
      </c>
      <c r="C83" s="44" t="s">
        <v>158</v>
      </c>
      <c r="D83" s="44"/>
      <c r="E83" s="45" t="s">
        <v>157</v>
      </c>
      <c r="F83" s="46">
        <v>178.4</v>
      </c>
    </row>
    <row r="84" spans="1:6" ht="35.25" customHeight="1" x14ac:dyDescent="0.25">
      <c r="A84" s="44"/>
      <c r="B84" s="44" t="s">
        <v>408</v>
      </c>
      <c r="C84" s="44" t="s">
        <v>158</v>
      </c>
      <c r="D84" s="44" t="s">
        <v>160</v>
      </c>
      <c r="E84" s="45" t="s">
        <v>159</v>
      </c>
      <c r="F84" s="46">
        <v>178.4</v>
      </c>
    </row>
    <row r="85" spans="1:6" ht="24.75" customHeight="1" x14ac:dyDescent="0.25">
      <c r="A85" s="44"/>
      <c r="B85" s="44" t="s">
        <v>410</v>
      </c>
      <c r="C85" s="44"/>
      <c r="D85" s="44"/>
      <c r="E85" s="45" t="s">
        <v>411</v>
      </c>
      <c r="F85" s="46">
        <f>F86+F90+F101</f>
        <v>9992.4552399999993</v>
      </c>
    </row>
    <row r="86" spans="1:6" ht="22.5" customHeight="1" x14ac:dyDescent="0.25">
      <c r="A86" s="44"/>
      <c r="B86" s="44" t="s">
        <v>412</v>
      </c>
      <c r="C86" s="44"/>
      <c r="D86" s="44"/>
      <c r="E86" s="45" t="s">
        <v>413</v>
      </c>
      <c r="F86" s="46">
        <v>90.9</v>
      </c>
    </row>
    <row r="87" spans="1:6" ht="50.25" customHeight="1" x14ac:dyDescent="0.25">
      <c r="A87" s="44"/>
      <c r="B87" s="44" t="s">
        <v>412</v>
      </c>
      <c r="C87" s="44" t="s">
        <v>216</v>
      </c>
      <c r="D87" s="44"/>
      <c r="E87" s="45" t="s">
        <v>215</v>
      </c>
      <c r="F87" s="46">
        <v>90.9</v>
      </c>
    </row>
    <row r="88" spans="1:6" ht="114.75" customHeight="1" x14ac:dyDescent="0.25">
      <c r="A88" s="44"/>
      <c r="B88" s="44" t="s">
        <v>412</v>
      </c>
      <c r="C88" s="44" t="s">
        <v>220</v>
      </c>
      <c r="D88" s="44"/>
      <c r="E88" s="45" t="s">
        <v>219</v>
      </c>
      <c r="F88" s="46">
        <v>90.9</v>
      </c>
    </row>
    <row r="89" spans="1:6" ht="52.5" customHeight="1" x14ac:dyDescent="0.25">
      <c r="A89" s="44"/>
      <c r="B89" s="44" t="s">
        <v>412</v>
      </c>
      <c r="C89" s="44" t="s">
        <v>220</v>
      </c>
      <c r="D89" s="44" t="s">
        <v>56</v>
      </c>
      <c r="E89" s="45" t="s">
        <v>55</v>
      </c>
      <c r="F89" s="46">
        <v>90.9</v>
      </c>
    </row>
    <row r="90" spans="1:6" ht="33" customHeight="1" x14ac:dyDescent="0.25">
      <c r="A90" s="44"/>
      <c r="B90" s="44" t="s">
        <v>414</v>
      </c>
      <c r="C90" s="44"/>
      <c r="D90" s="44"/>
      <c r="E90" s="45" t="s">
        <v>415</v>
      </c>
      <c r="F90" s="46">
        <f>F91</f>
        <v>9865.5552399999997</v>
      </c>
    </row>
    <row r="91" spans="1:6" ht="83.25" customHeight="1" x14ac:dyDescent="0.25">
      <c r="A91" s="44"/>
      <c r="B91" s="44" t="s">
        <v>414</v>
      </c>
      <c r="C91" s="44" t="s">
        <v>48</v>
      </c>
      <c r="D91" s="44"/>
      <c r="E91" s="45" t="s">
        <v>47</v>
      </c>
      <c r="F91" s="46">
        <f>F92</f>
        <v>9865.5552399999997</v>
      </c>
    </row>
    <row r="92" spans="1:6" ht="84" customHeight="1" x14ac:dyDescent="0.25">
      <c r="A92" s="44"/>
      <c r="B92" s="44" t="s">
        <v>414</v>
      </c>
      <c r="C92" s="44" t="s">
        <v>50</v>
      </c>
      <c r="D92" s="44"/>
      <c r="E92" s="45" t="s">
        <v>49</v>
      </c>
      <c r="F92" s="46">
        <f>F93</f>
        <v>9865.5552399999997</v>
      </c>
    </row>
    <row r="93" spans="1:6" ht="69" customHeight="1" x14ac:dyDescent="0.25">
      <c r="A93" s="44"/>
      <c r="B93" s="44" t="s">
        <v>414</v>
      </c>
      <c r="C93" s="44" t="s">
        <v>52</v>
      </c>
      <c r="D93" s="44"/>
      <c r="E93" s="45" t="s">
        <v>51</v>
      </c>
      <c r="F93" s="46">
        <f>F94+F97+F99</f>
        <v>9865.5552399999997</v>
      </c>
    </row>
    <row r="94" spans="1:6" ht="36" customHeight="1" x14ac:dyDescent="0.25">
      <c r="A94" s="44"/>
      <c r="B94" s="44" t="s">
        <v>414</v>
      </c>
      <c r="C94" s="44" t="s">
        <v>372</v>
      </c>
      <c r="D94" s="44"/>
      <c r="E94" s="45" t="s">
        <v>53</v>
      </c>
      <c r="F94" s="46">
        <f>F95+F96</f>
        <v>584.8931</v>
      </c>
    </row>
    <row r="95" spans="1:6" ht="53.25" customHeight="1" x14ac:dyDescent="0.25">
      <c r="A95" s="44"/>
      <c r="B95" s="44" t="s">
        <v>414</v>
      </c>
      <c r="C95" s="44" t="s">
        <v>372</v>
      </c>
      <c r="D95" s="44" t="s">
        <v>56</v>
      </c>
      <c r="E95" s="45" t="s">
        <v>55</v>
      </c>
      <c r="F95" s="46">
        <v>300</v>
      </c>
    </row>
    <row r="96" spans="1:6" ht="19.5" customHeight="1" x14ac:dyDescent="0.25">
      <c r="A96" s="44"/>
      <c r="B96" s="44" t="s">
        <v>414</v>
      </c>
      <c r="C96" s="44" t="s">
        <v>372</v>
      </c>
      <c r="D96" s="44" t="s">
        <v>58</v>
      </c>
      <c r="E96" s="45" t="s">
        <v>57</v>
      </c>
      <c r="F96" s="46">
        <f>355.9-71.0069</f>
        <v>284.8931</v>
      </c>
    </row>
    <row r="97" spans="1:6" ht="18.75" customHeight="1" x14ac:dyDescent="0.25">
      <c r="A97" s="44"/>
      <c r="B97" s="44" t="s">
        <v>414</v>
      </c>
      <c r="C97" s="44" t="s">
        <v>373</v>
      </c>
      <c r="D97" s="44"/>
      <c r="E97" s="45" t="s">
        <v>59</v>
      </c>
      <c r="F97" s="46">
        <f>F98</f>
        <v>7949.2</v>
      </c>
    </row>
    <row r="98" spans="1:6" ht="52.5" customHeight="1" x14ac:dyDescent="0.25">
      <c r="A98" s="44"/>
      <c r="B98" s="44" t="s">
        <v>414</v>
      </c>
      <c r="C98" s="44" t="s">
        <v>373</v>
      </c>
      <c r="D98" s="44" t="s">
        <v>56</v>
      </c>
      <c r="E98" s="45" t="s">
        <v>55</v>
      </c>
      <c r="F98" s="46">
        <f>7699.2+250</f>
        <v>7949.2</v>
      </c>
    </row>
    <row r="99" spans="1:6" ht="102.75" customHeight="1" x14ac:dyDescent="0.25">
      <c r="A99" s="44"/>
      <c r="B99" s="44" t="s">
        <v>414</v>
      </c>
      <c r="C99" s="44" t="s">
        <v>374</v>
      </c>
      <c r="D99" s="44"/>
      <c r="E99" s="45" t="s">
        <v>61</v>
      </c>
      <c r="F99" s="46">
        <f>F100</f>
        <v>1331.4621400000001</v>
      </c>
    </row>
    <row r="100" spans="1:6" ht="21" customHeight="1" x14ac:dyDescent="0.25">
      <c r="A100" s="44"/>
      <c r="B100" s="44" t="s">
        <v>414</v>
      </c>
      <c r="C100" s="44" t="s">
        <v>374</v>
      </c>
      <c r="D100" s="44" t="s">
        <v>58</v>
      </c>
      <c r="E100" s="45" t="s">
        <v>57</v>
      </c>
      <c r="F100" s="52">
        <f>1055.4685+275.99364</f>
        <v>1331.4621400000001</v>
      </c>
    </row>
    <row r="101" spans="1:6" ht="34.5" customHeight="1" x14ac:dyDescent="0.25">
      <c r="A101" s="44"/>
      <c r="B101" s="44" t="s">
        <v>416</v>
      </c>
      <c r="C101" s="44"/>
      <c r="D101" s="44"/>
      <c r="E101" s="45" t="s">
        <v>417</v>
      </c>
      <c r="F101" s="46">
        <v>36</v>
      </c>
    </row>
    <row r="102" spans="1:6" ht="69" customHeight="1" x14ac:dyDescent="0.25">
      <c r="A102" s="44"/>
      <c r="B102" s="44" t="s">
        <v>416</v>
      </c>
      <c r="C102" s="44" t="s">
        <v>90</v>
      </c>
      <c r="D102" s="44"/>
      <c r="E102" s="45" t="s">
        <v>89</v>
      </c>
      <c r="F102" s="46">
        <v>36</v>
      </c>
    </row>
    <row r="103" spans="1:6" ht="69" customHeight="1" x14ac:dyDescent="0.25">
      <c r="A103" s="44"/>
      <c r="B103" s="44" t="s">
        <v>416</v>
      </c>
      <c r="C103" s="44" t="s">
        <v>136</v>
      </c>
      <c r="D103" s="44"/>
      <c r="E103" s="45" t="s">
        <v>135</v>
      </c>
      <c r="F103" s="46">
        <v>36</v>
      </c>
    </row>
    <row r="104" spans="1:6" ht="64.5" customHeight="1" x14ac:dyDescent="0.25">
      <c r="A104" s="44"/>
      <c r="B104" s="44" t="s">
        <v>416</v>
      </c>
      <c r="C104" s="44" t="s">
        <v>138</v>
      </c>
      <c r="D104" s="44"/>
      <c r="E104" s="45" t="s">
        <v>137</v>
      </c>
      <c r="F104" s="46">
        <v>36</v>
      </c>
    </row>
    <row r="105" spans="1:6" ht="81" customHeight="1" x14ac:dyDescent="0.25">
      <c r="A105" s="44"/>
      <c r="B105" s="44" t="s">
        <v>416</v>
      </c>
      <c r="C105" s="44" t="s">
        <v>140</v>
      </c>
      <c r="D105" s="44"/>
      <c r="E105" s="45" t="s">
        <v>139</v>
      </c>
      <c r="F105" s="46">
        <v>36</v>
      </c>
    </row>
    <row r="106" spans="1:6" ht="53.25" customHeight="1" x14ac:dyDescent="0.25">
      <c r="A106" s="44"/>
      <c r="B106" s="44" t="s">
        <v>416</v>
      </c>
      <c r="C106" s="44" t="s">
        <v>140</v>
      </c>
      <c r="D106" s="44" t="s">
        <v>56</v>
      </c>
      <c r="E106" s="45" t="s">
        <v>55</v>
      </c>
      <c r="F106" s="46">
        <v>36</v>
      </c>
    </row>
    <row r="107" spans="1:6" ht="39.75" customHeight="1" x14ac:dyDescent="0.25">
      <c r="A107" s="44"/>
      <c r="B107" s="44" t="s">
        <v>418</v>
      </c>
      <c r="C107" s="44"/>
      <c r="D107" s="44"/>
      <c r="E107" s="45" t="s">
        <v>419</v>
      </c>
      <c r="F107" s="46">
        <f>F108+F121+F152</f>
        <v>11768.267000000002</v>
      </c>
    </row>
    <row r="108" spans="1:6" ht="20.25" customHeight="1" x14ac:dyDescent="0.25">
      <c r="A108" s="44"/>
      <c r="B108" s="44" t="s">
        <v>420</v>
      </c>
      <c r="C108" s="44"/>
      <c r="D108" s="44"/>
      <c r="E108" s="45" t="s">
        <v>421</v>
      </c>
      <c r="F108" s="46">
        <f>F109</f>
        <v>1493</v>
      </c>
    </row>
    <row r="109" spans="1:6" ht="72" customHeight="1" x14ac:dyDescent="0.25">
      <c r="A109" s="44"/>
      <c r="B109" s="44" t="s">
        <v>420</v>
      </c>
      <c r="C109" s="44" t="s">
        <v>90</v>
      </c>
      <c r="D109" s="44"/>
      <c r="E109" s="45" t="s">
        <v>89</v>
      </c>
      <c r="F109" s="46">
        <f>F110</f>
        <v>1493</v>
      </c>
    </row>
    <row r="110" spans="1:6" ht="54.75" customHeight="1" x14ac:dyDescent="0.25">
      <c r="A110" s="44"/>
      <c r="B110" s="44" t="s">
        <v>420</v>
      </c>
      <c r="C110" s="44" t="s">
        <v>92</v>
      </c>
      <c r="D110" s="44"/>
      <c r="E110" s="45" t="s">
        <v>91</v>
      </c>
      <c r="F110" s="46">
        <f>F111+F114</f>
        <v>1493</v>
      </c>
    </row>
    <row r="111" spans="1:6" ht="54" customHeight="1" x14ac:dyDescent="0.25">
      <c r="A111" s="44"/>
      <c r="B111" s="44" t="s">
        <v>420</v>
      </c>
      <c r="C111" s="44" t="s">
        <v>100</v>
      </c>
      <c r="D111" s="44"/>
      <c r="E111" s="45" t="s">
        <v>99</v>
      </c>
      <c r="F111" s="46">
        <v>930</v>
      </c>
    </row>
    <row r="112" spans="1:6" ht="54" customHeight="1" x14ac:dyDescent="0.25">
      <c r="A112" s="44"/>
      <c r="B112" s="44" t="s">
        <v>420</v>
      </c>
      <c r="C112" s="44" t="s">
        <v>106</v>
      </c>
      <c r="D112" s="44"/>
      <c r="E112" s="45" t="s">
        <v>105</v>
      </c>
      <c r="F112" s="46">
        <v>930</v>
      </c>
    </row>
    <row r="113" spans="1:6" ht="56.25" customHeight="1" x14ac:dyDescent="0.25">
      <c r="A113" s="44"/>
      <c r="B113" s="44" t="s">
        <v>420</v>
      </c>
      <c r="C113" s="44" t="s">
        <v>106</v>
      </c>
      <c r="D113" s="44" t="s">
        <v>56</v>
      </c>
      <c r="E113" s="45" t="s">
        <v>55</v>
      </c>
      <c r="F113" s="46">
        <v>930</v>
      </c>
    </row>
    <row r="114" spans="1:6" ht="68.25" customHeight="1" x14ac:dyDescent="0.25">
      <c r="A114" s="44"/>
      <c r="B114" s="44" t="s">
        <v>420</v>
      </c>
      <c r="C114" s="44" t="s">
        <v>108</v>
      </c>
      <c r="D114" s="44"/>
      <c r="E114" s="45" t="s">
        <v>107</v>
      </c>
      <c r="F114" s="46">
        <f>F115+F117+F119</f>
        <v>563</v>
      </c>
    </row>
    <row r="115" spans="1:6" ht="56.25" customHeight="1" x14ac:dyDescent="0.25">
      <c r="A115" s="44"/>
      <c r="B115" s="44" t="s">
        <v>420</v>
      </c>
      <c r="C115" s="44" t="s">
        <v>112</v>
      </c>
      <c r="D115" s="44"/>
      <c r="E115" s="45" t="s">
        <v>111</v>
      </c>
      <c r="F115" s="46">
        <v>250</v>
      </c>
    </row>
    <row r="116" spans="1:6" ht="54.75" customHeight="1" x14ac:dyDescent="0.25">
      <c r="A116" s="44"/>
      <c r="B116" s="44" t="s">
        <v>420</v>
      </c>
      <c r="C116" s="44" t="s">
        <v>112</v>
      </c>
      <c r="D116" s="44" t="s">
        <v>56</v>
      </c>
      <c r="E116" s="45" t="s">
        <v>55</v>
      </c>
      <c r="F116" s="46">
        <v>250</v>
      </c>
    </row>
    <row r="117" spans="1:6" ht="72.75" customHeight="1" x14ac:dyDescent="0.25">
      <c r="A117" s="44"/>
      <c r="B117" s="44" t="s">
        <v>420</v>
      </c>
      <c r="C117" s="44" t="s">
        <v>114</v>
      </c>
      <c r="D117" s="44"/>
      <c r="E117" s="45" t="s">
        <v>113</v>
      </c>
      <c r="F117" s="46">
        <v>100</v>
      </c>
    </row>
    <row r="118" spans="1:6" ht="54" customHeight="1" x14ac:dyDescent="0.25">
      <c r="A118" s="44"/>
      <c r="B118" s="44" t="s">
        <v>420</v>
      </c>
      <c r="C118" s="44" t="s">
        <v>114</v>
      </c>
      <c r="D118" s="44" t="s">
        <v>56</v>
      </c>
      <c r="E118" s="45" t="s">
        <v>55</v>
      </c>
      <c r="F118" s="46">
        <v>100</v>
      </c>
    </row>
    <row r="119" spans="1:6" ht="101.25" customHeight="1" x14ac:dyDescent="0.25">
      <c r="A119" s="44"/>
      <c r="B119" s="44" t="s">
        <v>420</v>
      </c>
      <c r="C119" s="44" t="s">
        <v>116</v>
      </c>
      <c r="D119" s="44"/>
      <c r="E119" s="45" t="s">
        <v>115</v>
      </c>
      <c r="F119" s="46">
        <f>F120</f>
        <v>213</v>
      </c>
    </row>
    <row r="120" spans="1:6" ht="54.75" customHeight="1" x14ac:dyDescent="0.25">
      <c r="A120" s="44"/>
      <c r="B120" s="44" t="s">
        <v>420</v>
      </c>
      <c r="C120" s="44" t="s">
        <v>116</v>
      </c>
      <c r="D120" s="44" t="s">
        <v>56</v>
      </c>
      <c r="E120" s="45" t="s">
        <v>55</v>
      </c>
      <c r="F120" s="46">
        <v>213</v>
      </c>
    </row>
    <row r="121" spans="1:6" ht="19.5" customHeight="1" x14ac:dyDescent="0.25">
      <c r="A121" s="44"/>
      <c r="B121" s="44" t="s">
        <v>422</v>
      </c>
      <c r="C121" s="44"/>
      <c r="D121" s="44"/>
      <c r="E121" s="45" t="s">
        <v>423</v>
      </c>
      <c r="F121" s="46">
        <f>F122+F139+F147</f>
        <v>7401.1670000000004</v>
      </c>
    </row>
    <row r="122" spans="1:6" ht="85.5" customHeight="1" x14ac:dyDescent="0.25">
      <c r="A122" s="44"/>
      <c r="B122" s="44" t="s">
        <v>422</v>
      </c>
      <c r="C122" s="44" t="s">
        <v>48</v>
      </c>
      <c r="D122" s="44"/>
      <c r="E122" s="45" t="s">
        <v>47</v>
      </c>
      <c r="F122" s="46">
        <f>F123</f>
        <v>6042.2335700000003</v>
      </c>
    </row>
    <row r="123" spans="1:6" ht="84" customHeight="1" x14ac:dyDescent="0.25">
      <c r="A123" s="44"/>
      <c r="B123" s="44" t="s">
        <v>422</v>
      </c>
      <c r="C123" s="44" t="s">
        <v>50</v>
      </c>
      <c r="D123" s="44"/>
      <c r="E123" s="45" t="s">
        <v>49</v>
      </c>
      <c r="F123" s="46">
        <f>F124+F127</f>
        <v>6042.2335700000003</v>
      </c>
    </row>
    <row r="124" spans="1:6" ht="50.25" customHeight="1" x14ac:dyDescent="0.25">
      <c r="A124" s="44"/>
      <c r="B124" s="44" t="s">
        <v>422</v>
      </c>
      <c r="C124" s="44" t="s">
        <v>64</v>
      </c>
      <c r="D124" s="44"/>
      <c r="E124" s="45" t="s">
        <v>63</v>
      </c>
      <c r="F124" s="46">
        <v>100</v>
      </c>
    </row>
    <row r="125" spans="1:6" ht="52.5" customHeight="1" x14ac:dyDescent="0.25">
      <c r="A125" s="44"/>
      <c r="B125" s="44" t="s">
        <v>422</v>
      </c>
      <c r="C125" s="44" t="s">
        <v>375</v>
      </c>
      <c r="D125" s="44"/>
      <c r="E125" s="45" t="s">
        <v>65</v>
      </c>
      <c r="F125" s="46">
        <v>100</v>
      </c>
    </row>
    <row r="126" spans="1:6" ht="53.25" customHeight="1" x14ac:dyDescent="0.25">
      <c r="A126" s="44"/>
      <c r="B126" s="44" t="s">
        <v>422</v>
      </c>
      <c r="C126" s="44" t="s">
        <v>375</v>
      </c>
      <c r="D126" s="44" t="s">
        <v>56</v>
      </c>
      <c r="E126" s="45" t="s">
        <v>55</v>
      </c>
      <c r="F126" s="46">
        <v>100</v>
      </c>
    </row>
    <row r="127" spans="1:6" ht="53.25" customHeight="1" x14ac:dyDescent="0.25">
      <c r="A127" s="44"/>
      <c r="B127" s="44" t="s">
        <v>422</v>
      </c>
      <c r="C127" s="44" t="s">
        <v>72</v>
      </c>
      <c r="D127" s="44"/>
      <c r="E127" s="45" t="s">
        <v>71</v>
      </c>
      <c r="F127" s="46">
        <f>F128+F130+F132+F135+F137</f>
        <v>5942.2335700000003</v>
      </c>
    </row>
    <row r="128" spans="1:6" ht="40.5" customHeight="1" x14ac:dyDescent="0.25">
      <c r="A128" s="44"/>
      <c r="B128" s="44" t="s">
        <v>422</v>
      </c>
      <c r="C128" s="44" t="s">
        <v>377</v>
      </c>
      <c r="D128" s="44"/>
      <c r="E128" s="45" t="s">
        <v>73</v>
      </c>
      <c r="F128" s="46">
        <v>200</v>
      </c>
    </row>
    <row r="129" spans="1:6" ht="66" customHeight="1" x14ac:dyDescent="0.25">
      <c r="A129" s="44"/>
      <c r="B129" s="44" t="s">
        <v>422</v>
      </c>
      <c r="C129" s="44" t="s">
        <v>377</v>
      </c>
      <c r="D129" s="44" t="s">
        <v>42</v>
      </c>
      <c r="E129" s="45" t="s">
        <v>41</v>
      </c>
      <c r="F129" s="46">
        <v>200</v>
      </c>
    </row>
    <row r="130" spans="1:6" ht="20.25" customHeight="1" x14ac:dyDescent="0.25">
      <c r="A130" s="44"/>
      <c r="B130" s="44" t="s">
        <v>422</v>
      </c>
      <c r="C130" s="44" t="s">
        <v>378</v>
      </c>
      <c r="D130" s="44"/>
      <c r="E130" s="45" t="s">
        <v>75</v>
      </c>
      <c r="F130" s="46">
        <v>85</v>
      </c>
    </row>
    <row r="131" spans="1:6" ht="67.5" customHeight="1" x14ac:dyDescent="0.25">
      <c r="A131" s="44"/>
      <c r="B131" s="44" t="s">
        <v>422</v>
      </c>
      <c r="C131" s="44" t="s">
        <v>378</v>
      </c>
      <c r="D131" s="44" t="s">
        <v>42</v>
      </c>
      <c r="E131" s="45" t="s">
        <v>41</v>
      </c>
      <c r="F131" s="46">
        <v>85</v>
      </c>
    </row>
    <row r="132" spans="1:6" ht="39.75" customHeight="1" x14ac:dyDescent="0.25">
      <c r="A132" s="44"/>
      <c r="B132" s="44" t="s">
        <v>422</v>
      </c>
      <c r="C132" s="44" t="s">
        <v>379</v>
      </c>
      <c r="D132" s="44"/>
      <c r="E132" s="45" t="s">
        <v>77</v>
      </c>
      <c r="F132" s="46">
        <f>F133+F134</f>
        <v>1798.5335700000001</v>
      </c>
    </row>
    <row r="133" spans="1:6" ht="53.25" customHeight="1" x14ac:dyDescent="0.25">
      <c r="A133" s="44"/>
      <c r="B133" s="44" t="s">
        <v>422</v>
      </c>
      <c r="C133" s="44" t="s">
        <v>379</v>
      </c>
      <c r="D133" s="44" t="s">
        <v>56</v>
      </c>
      <c r="E133" s="45" t="s">
        <v>55</v>
      </c>
      <c r="F133" s="46">
        <f>1400-301.46643</f>
        <v>1098.5335700000001</v>
      </c>
    </row>
    <row r="134" spans="1:6" ht="70.5" customHeight="1" x14ac:dyDescent="0.25">
      <c r="A134" s="44"/>
      <c r="B134" s="44" t="s">
        <v>422</v>
      </c>
      <c r="C134" s="44" t="s">
        <v>379</v>
      </c>
      <c r="D134" s="44" t="s">
        <v>42</v>
      </c>
      <c r="E134" s="45" t="s">
        <v>41</v>
      </c>
      <c r="F134" s="46">
        <v>700</v>
      </c>
    </row>
    <row r="135" spans="1:6" ht="31.5" customHeight="1" x14ac:dyDescent="0.25">
      <c r="A135" s="44"/>
      <c r="B135" s="44" t="s">
        <v>422</v>
      </c>
      <c r="C135" s="44" t="s">
        <v>380</v>
      </c>
      <c r="D135" s="44"/>
      <c r="E135" s="45" t="s">
        <v>79</v>
      </c>
      <c r="F135" s="46">
        <v>248.7</v>
      </c>
    </row>
    <row r="136" spans="1:6" ht="69.75" customHeight="1" x14ac:dyDescent="0.25">
      <c r="A136" s="44"/>
      <c r="B136" s="44" t="s">
        <v>422</v>
      </c>
      <c r="C136" s="44" t="s">
        <v>380</v>
      </c>
      <c r="D136" s="44" t="s">
        <v>42</v>
      </c>
      <c r="E136" s="45" t="s">
        <v>41</v>
      </c>
      <c r="F136" s="46">
        <v>248.7</v>
      </c>
    </row>
    <row r="137" spans="1:6" ht="21" customHeight="1" x14ac:dyDescent="0.25">
      <c r="A137" s="44"/>
      <c r="B137" s="44" t="s">
        <v>422</v>
      </c>
      <c r="C137" s="44" t="s">
        <v>381</v>
      </c>
      <c r="D137" s="44"/>
      <c r="E137" s="45" t="s">
        <v>81</v>
      </c>
      <c r="F137" s="46">
        <f>F138</f>
        <v>3610</v>
      </c>
    </row>
    <row r="138" spans="1:6" ht="57" customHeight="1" x14ac:dyDescent="0.25">
      <c r="A138" s="44"/>
      <c r="B138" s="44" t="s">
        <v>422</v>
      </c>
      <c r="C138" s="44" t="s">
        <v>381</v>
      </c>
      <c r="D138" s="44" t="s">
        <v>56</v>
      </c>
      <c r="E138" s="45" t="s">
        <v>55</v>
      </c>
      <c r="F138" s="46">
        <f>3200+410</f>
        <v>3610</v>
      </c>
    </row>
    <row r="139" spans="1:6" ht="96" customHeight="1" x14ac:dyDescent="0.25">
      <c r="A139" s="44"/>
      <c r="B139" s="44" t="s">
        <v>422</v>
      </c>
      <c r="C139" s="44" t="s">
        <v>176</v>
      </c>
      <c r="D139" s="44"/>
      <c r="E139" s="45" t="s">
        <v>175</v>
      </c>
      <c r="F139" s="46">
        <f>F140</f>
        <v>1001.4664300000001</v>
      </c>
    </row>
    <row r="140" spans="1:6" ht="56.25" customHeight="1" x14ac:dyDescent="0.25">
      <c r="A140" s="44"/>
      <c r="B140" s="44" t="s">
        <v>422</v>
      </c>
      <c r="C140" s="44" t="s">
        <v>178</v>
      </c>
      <c r="D140" s="44"/>
      <c r="E140" s="45" t="s">
        <v>177</v>
      </c>
      <c r="F140" s="46">
        <f>F141+F144</f>
        <v>1001.4664300000001</v>
      </c>
    </row>
    <row r="141" spans="1:6" ht="51.75" customHeight="1" x14ac:dyDescent="0.25">
      <c r="A141" s="44"/>
      <c r="B141" s="44" t="s">
        <v>422</v>
      </c>
      <c r="C141" s="11" t="s">
        <v>180</v>
      </c>
      <c r="D141" s="44"/>
      <c r="E141" s="10" t="s">
        <v>179</v>
      </c>
      <c r="F141" s="46">
        <f>F142</f>
        <v>213.01741000000001</v>
      </c>
    </row>
    <row r="142" spans="1:6" ht="83.25" customHeight="1" x14ac:dyDescent="0.25">
      <c r="A142" s="44"/>
      <c r="B142" s="44" t="s">
        <v>422</v>
      </c>
      <c r="C142" s="11" t="s">
        <v>182</v>
      </c>
      <c r="D142" s="44"/>
      <c r="E142" s="10" t="s">
        <v>181</v>
      </c>
      <c r="F142" s="46">
        <f>F143</f>
        <v>213.01741000000001</v>
      </c>
    </row>
    <row r="143" spans="1:6" ht="53.25" customHeight="1" x14ac:dyDescent="0.25">
      <c r="A143" s="44"/>
      <c r="B143" s="44" t="s">
        <v>422</v>
      </c>
      <c r="C143" s="11" t="s">
        <v>182</v>
      </c>
      <c r="D143" s="44" t="s">
        <v>56</v>
      </c>
      <c r="E143" s="10" t="s">
        <v>55</v>
      </c>
      <c r="F143" s="46">
        <v>213.01741000000001</v>
      </c>
    </row>
    <row r="144" spans="1:6" ht="64.5" customHeight="1" x14ac:dyDescent="0.25">
      <c r="A144" s="44"/>
      <c r="B144" s="44" t="s">
        <v>422</v>
      </c>
      <c r="C144" s="44" t="s">
        <v>184</v>
      </c>
      <c r="D144" s="53"/>
      <c r="E144" s="54" t="s">
        <v>383</v>
      </c>
      <c r="F144" s="46">
        <f>F145</f>
        <v>788.44902000000002</v>
      </c>
    </row>
    <row r="145" spans="1:6" ht="51" customHeight="1" x14ac:dyDescent="0.25">
      <c r="A145" s="44"/>
      <c r="B145" s="44" t="s">
        <v>422</v>
      </c>
      <c r="C145" s="44" t="s">
        <v>186</v>
      </c>
      <c r="D145" s="53"/>
      <c r="E145" s="54" t="s">
        <v>185</v>
      </c>
      <c r="F145" s="46">
        <f>F146</f>
        <v>788.44902000000002</v>
      </c>
    </row>
    <row r="146" spans="1:6" ht="52.5" customHeight="1" x14ac:dyDescent="0.25">
      <c r="A146" s="44"/>
      <c r="B146" s="44" t="s">
        <v>422</v>
      </c>
      <c r="C146" s="44" t="s">
        <v>186</v>
      </c>
      <c r="D146" s="53" t="s">
        <v>56</v>
      </c>
      <c r="E146" s="54" t="s">
        <v>55</v>
      </c>
      <c r="F146" s="46">
        <v>788.44902000000002</v>
      </c>
    </row>
    <row r="147" spans="1:6" ht="53.25" customHeight="1" x14ac:dyDescent="0.25">
      <c r="A147" s="44"/>
      <c r="B147" s="44" t="s">
        <v>422</v>
      </c>
      <c r="C147" s="44" t="s">
        <v>188</v>
      </c>
      <c r="D147" s="44"/>
      <c r="E147" s="45" t="s">
        <v>187</v>
      </c>
      <c r="F147" s="46">
        <f>F148</f>
        <v>357.46699999999998</v>
      </c>
    </row>
    <row r="148" spans="1:6" ht="37.5" customHeight="1" x14ac:dyDescent="0.25">
      <c r="A148" s="44"/>
      <c r="B148" s="44" t="s">
        <v>422</v>
      </c>
      <c r="C148" s="44" t="s">
        <v>190</v>
      </c>
      <c r="D148" s="44"/>
      <c r="E148" s="45" t="s">
        <v>189</v>
      </c>
      <c r="F148" s="46">
        <f>F149</f>
        <v>357.46699999999998</v>
      </c>
    </row>
    <row r="149" spans="1:6" ht="64.5" customHeight="1" x14ac:dyDescent="0.25">
      <c r="A149" s="44"/>
      <c r="B149" s="44" t="s">
        <v>422</v>
      </c>
      <c r="C149" s="44" t="s">
        <v>192</v>
      </c>
      <c r="D149" s="44"/>
      <c r="E149" s="45" t="s">
        <v>191</v>
      </c>
      <c r="F149" s="46">
        <f>F150</f>
        <v>357.46699999999998</v>
      </c>
    </row>
    <row r="150" spans="1:6" ht="72.75" customHeight="1" x14ac:dyDescent="0.25">
      <c r="A150" s="44"/>
      <c r="B150" s="44" t="s">
        <v>422</v>
      </c>
      <c r="C150" s="44" t="s">
        <v>384</v>
      </c>
      <c r="D150" s="44"/>
      <c r="E150" s="45" t="s">
        <v>193</v>
      </c>
      <c r="F150" s="46">
        <f>F151</f>
        <v>357.46699999999998</v>
      </c>
    </row>
    <row r="151" spans="1:6" ht="51.75" customHeight="1" x14ac:dyDescent="0.25">
      <c r="A151" s="44"/>
      <c r="B151" s="44" t="s">
        <v>422</v>
      </c>
      <c r="C151" s="44" t="s">
        <v>384</v>
      </c>
      <c r="D151" s="44" t="s">
        <v>56</v>
      </c>
      <c r="E151" s="45" t="s">
        <v>55</v>
      </c>
      <c r="F151" s="46">
        <f>0.5+356.967</f>
        <v>357.46699999999998</v>
      </c>
    </row>
    <row r="152" spans="1:6" ht="38.25" customHeight="1" x14ac:dyDescent="0.25">
      <c r="A152" s="44"/>
      <c r="B152" s="44" t="s">
        <v>424</v>
      </c>
      <c r="C152" s="44"/>
      <c r="D152" s="44"/>
      <c r="E152" s="45" t="s">
        <v>425</v>
      </c>
      <c r="F152" s="46">
        <v>2874.1</v>
      </c>
    </row>
    <row r="153" spans="1:6" ht="84" customHeight="1" x14ac:dyDescent="0.25">
      <c r="A153" s="44"/>
      <c r="B153" s="44" t="s">
        <v>424</v>
      </c>
      <c r="C153" s="44" t="s">
        <v>48</v>
      </c>
      <c r="D153" s="44"/>
      <c r="E153" s="45" t="s">
        <v>47</v>
      </c>
      <c r="F153" s="46">
        <v>2874.1</v>
      </c>
    </row>
    <row r="154" spans="1:6" ht="81.75" customHeight="1" x14ac:dyDescent="0.25">
      <c r="A154" s="44"/>
      <c r="B154" s="44" t="s">
        <v>424</v>
      </c>
      <c r="C154" s="44" t="s">
        <v>50</v>
      </c>
      <c r="D154" s="44"/>
      <c r="E154" s="45" t="s">
        <v>49</v>
      </c>
      <c r="F154" s="46">
        <v>610</v>
      </c>
    </row>
    <row r="155" spans="1:6" ht="69" customHeight="1" x14ac:dyDescent="0.25">
      <c r="A155" s="44"/>
      <c r="B155" s="44" t="s">
        <v>424</v>
      </c>
      <c r="C155" s="44" t="s">
        <v>68</v>
      </c>
      <c r="D155" s="44"/>
      <c r="E155" s="45" t="s">
        <v>67</v>
      </c>
      <c r="F155" s="46">
        <v>610</v>
      </c>
    </row>
    <row r="156" spans="1:6" ht="34.5" customHeight="1" x14ac:dyDescent="0.25">
      <c r="A156" s="44"/>
      <c r="B156" s="44" t="s">
        <v>424</v>
      </c>
      <c r="C156" s="44" t="s">
        <v>376</v>
      </c>
      <c r="D156" s="44"/>
      <c r="E156" s="45" t="s">
        <v>69</v>
      </c>
      <c r="F156" s="46">
        <v>610</v>
      </c>
    </row>
    <row r="157" spans="1:6" ht="69" customHeight="1" x14ac:dyDescent="0.25">
      <c r="A157" s="44"/>
      <c r="B157" s="44" t="s">
        <v>424</v>
      </c>
      <c r="C157" s="44" t="s">
        <v>376</v>
      </c>
      <c r="D157" s="44" t="s">
        <v>42</v>
      </c>
      <c r="E157" s="45" t="s">
        <v>41</v>
      </c>
      <c r="F157" s="46">
        <v>610</v>
      </c>
    </row>
    <row r="158" spans="1:6" ht="51.75" customHeight="1" x14ac:dyDescent="0.25">
      <c r="A158" s="44"/>
      <c r="B158" s="44" t="s">
        <v>424</v>
      </c>
      <c r="C158" s="44" t="s">
        <v>84</v>
      </c>
      <c r="D158" s="44"/>
      <c r="E158" s="45" t="s">
        <v>83</v>
      </c>
      <c r="F158" s="46">
        <v>2264.1</v>
      </c>
    </row>
    <row r="159" spans="1:6" ht="116.25" customHeight="1" x14ac:dyDescent="0.25">
      <c r="A159" s="44"/>
      <c r="B159" s="44" t="s">
        <v>424</v>
      </c>
      <c r="C159" s="44" t="s">
        <v>86</v>
      </c>
      <c r="D159" s="44"/>
      <c r="E159" s="45" t="s">
        <v>85</v>
      </c>
      <c r="F159" s="46">
        <v>2264.1</v>
      </c>
    </row>
    <row r="160" spans="1:6" ht="68.25" customHeight="1" x14ac:dyDescent="0.25">
      <c r="A160" s="44"/>
      <c r="B160" s="44" t="s">
        <v>424</v>
      </c>
      <c r="C160" s="44" t="s">
        <v>382</v>
      </c>
      <c r="D160" s="44"/>
      <c r="E160" s="45" t="s">
        <v>87</v>
      </c>
      <c r="F160" s="46">
        <v>2264.1</v>
      </c>
    </row>
    <row r="161" spans="1:6" ht="68.25" customHeight="1" x14ac:dyDescent="0.25">
      <c r="A161" s="44"/>
      <c r="B161" s="44" t="s">
        <v>424</v>
      </c>
      <c r="C161" s="44" t="s">
        <v>382</v>
      </c>
      <c r="D161" s="44" t="s">
        <v>42</v>
      </c>
      <c r="E161" s="45" t="s">
        <v>41</v>
      </c>
      <c r="F161" s="46">
        <v>2264.1</v>
      </c>
    </row>
    <row r="162" spans="1:6" ht="24" customHeight="1" x14ac:dyDescent="0.25">
      <c r="A162" s="44"/>
      <c r="B162" s="44" t="s">
        <v>426</v>
      </c>
      <c r="C162" s="44"/>
      <c r="D162" s="44"/>
      <c r="E162" s="45" t="s">
        <v>427</v>
      </c>
      <c r="F162" s="46">
        <f>F163</f>
        <v>8569.7569999999996</v>
      </c>
    </row>
    <row r="163" spans="1:6" ht="18.75" customHeight="1" x14ac:dyDescent="0.25">
      <c r="A163" s="44"/>
      <c r="B163" s="44" t="s">
        <v>428</v>
      </c>
      <c r="C163" s="44"/>
      <c r="D163" s="44"/>
      <c r="E163" s="45" t="s">
        <v>429</v>
      </c>
      <c r="F163" s="46">
        <f>F164+F172</f>
        <v>8569.7569999999996</v>
      </c>
    </row>
    <row r="164" spans="1:6" ht="53.25" customHeight="1" x14ac:dyDescent="0.25">
      <c r="A164" s="44"/>
      <c r="B164" s="44" t="s">
        <v>428</v>
      </c>
      <c r="C164" s="44" t="s">
        <v>34</v>
      </c>
      <c r="D164" s="44"/>
      <c r="E164" s="45" t="s">
        <v>33</v>
      </c>
      <c r="F164" s="46">
        <f>F165</f>
        <v>2563.7570000000001</v>
      </c>
    </row>
    <row r="165" spans="1:6" ht="34.5" customHeight="1" x14ac:dyDescent="0.25">
      <c r="A165" s="44"/>
      <c r="B165" s="44" t="s">
        <v>428</v>
      </c>
      <c r="C165" s="44" t="s">
        <v>36</v>
      </c>
      <c r="D165" s="44"/>
      <c r="E165" s="45" t="s">
        <v>35</v>
      </c>
      <c r="F165" s="46">
        <f>F166+F169</f>
        <v>2563.7570000000001</v>
      </c>
    </row>
    <row r="166" spans="1:6" ht="84.75" customHeight="1" x14ac:dyDescent="0.25">
      <c r="A166" s="44"/>
      <c r="B166" s="44" t="s">
        <v>428</v>
      </c>
      <c r="C166" s="44" t="s">
        <v>38</v>
      </c>
      <c r="D166" s="44"/>
      <c r="E166" s="45" t="s">
        <v>37</v>
      </c>
      <c r="F166" s="46">
        <f>F167</f>
        <v>2463.7570000000001</v>
      </c>
    </row>
    <row r="167" spans="1:6" ht="84.75" customHeight="1" x14ac:dyDescent="0.25">
      <c r="A167" s="44"/>
      <c r="B167" s="44" t="s">
        <v>428</v>
      </c>
      <c r="C167" s="44" t="s">
        <v>40</v>
      </c>
      <c r="D167" s="44"/>
      <c r="E167" s="45" t="s">
        <v>39</v>
      </c>
      <c r="F167" s="46">
        <f>F168</f>
        <v>2463.7570000000001</v>
      </c>
    </row>
    <row r="168" spans="1:6" ht="68.25" customHeight="1" x14ac:dyDescent="0.25">
      <c r="A168" s="44"/>
      <c r="B168" s="44" t="s">
        <v>428</v>
      </c>
      <c r="C168" s="44" t="s">
        <v>40</v>
      </c>
      <c r="D168" s="44" t="s">
        <v>42</v>
      </c>
      <c r="E168" s="45" t="s">
        <v>41</v>
      </c>
      <c r="F168" s="52">
        <v>2463.7570000000001</v>
      </c>
    </row>
    <row r="169" spans="1:6" ht="68.25" customHeight="1" x14ac:dyDescent="0.25">
      <c r="A169" s="44"/>
      <c r="B169" s="44" t="s">
        <v>428</v>
      </c>
      <c r="C169" s="44" t="s">
        <v>44</v>
      </c>
      <c r="D169" s="53"/>
      <c r="E169" s="54" t="s">
        <v>43</v>
      </c>
      <c r="F169" s="52">
        <v>100</v>
      </c>
    </row>
    <row r="170" spans="1:6" ht="41.25" customHeight="1" x14ac:dyDescent="0.25">
      <c r="A170" s="44"/>
      <c r="B170" s="44" t="s">
        <v>428</v>
      </c>
      <c r="C170" s="44" t="s">
        <v>46</v>
      </c>
      <c r="D170" s="53"/>
      <c r="E170" s="54" t="s">
        <v>45</v>
      </c>
      <c r="F170" s="52">
        <v>100</v>
      </c>
    </row>
    <row r="171" spans="1:6" ht="68.25" customHeight="1" x14ac:dyDescent="0.25">
      <c r="A171" s="44"/>
      <c r="B171" s="44" t="s">
        <v>428</v>
      </c>
      <c r="C171" s="44" t="s">
        <v>46</v>
      </c>
      <c r="D171" s="53" t="s">
        <v>42</v>
      </c>
      <c r="E171" s="54" t="s">
        <v>41</v>
      </c>
      <c r="F171" s="52">
        <v>100</v>
      </c>
    </row>
    <row r="172" spans="1:6" ht="48.75" customHeight="1" x14ac:dyDescent="0.25">
      <c r="A172" s="44"/>
      <c r="B172" s="44" t="s">
        <v>428</v>
      </c>
      <c r="C172" s="44" t="s">
        <v>216</v>
      </c>
      <c r="D172" s="44"/>
      <c r="E172" s="45" t="s">
        <v>215</v>
      </c>
      <c r="F172" s="46">
        <v>6006</v>
      </c>
    </row>
    <row r="173" spans="1:6" ht="69.75" customHeight="1" x14ac:dyDescent="0.25">
      <c r="A173" s="44"/>
      <c r="B173" s="44" t="s">
        <v>428</v>
      </c>
      <c r="C173" s="44" t="s">
        <v>224</v>
      </c>
      <c r="D173" s="44"/>
      <c r="E173" s="45" t="s">
        <v>223</v>
      </c>
      <c r="F173" s="46">
        <v>2476</v>
      </c>
    </row>
    <row r="174" spans="1:6" ht="23.25" customHeight="1" x14ac:dyDescent="0.25">
      <c r="A174" s="44"/>
      <c r="B174" s="44" t="s">
        <v>428</v>
      </c>
      <c r="C174" s="44" t="s">
        <v>224</v>
      </c>
      <c r="D174" s="44" t="s">
        <v>58</v>
      </c>
      <c r="E174" s="45" t="s">
        <v>57</v>
      </c>
      <c r="F174" s="46">
        <v>2476</v>
      </c>
    </row>
    <row r="175" spans="1:6" ht="81" customHeight="1" x14ac:dyDescent="0.25">
      <c r="A175" s="44"/>
      <c r="B175" s="44" t="s">
        <v>428</v>
      </c>
      <c r="C175" s="44" t="s">
        <v>226</v>
      </c>
      <c r="D175" s="44"/>
      <c r="E175" s="45" t="s">
        <v>225</v>
      </c>
      <c r="F175" s="46">
        <v>3530</v>
      </c>
    </row>
    <row r="176" spans="1:6" ht="20.25" customHeight="1" x14ac:dyDescent="0.25">
      <c r="A176" s="44"/>
      <c r="B176" s="44" t="s">
        <v>428</v>
      </c>
      <c r="C176" s="44" t="s">
        <v>226</v>
      </c>
      <c r="D176" s="44" t="s">
        <v>58</v>
      </c>
      <c r="E176" s="45" t="s">
        <v>57</v>
      </c>
      <c r="F176" s="46">
        <v>3530</v>
      </c>
    </row>
    <row r="177" spans="1:6" ht="21.75" customHeight="1" x14ac:dyDescent="0.25">
      <c r="A177" s="44"/>
      <c r="B177" s="44" t="s">
        <v>430</v>
      </c>
      <c r="C177" s="44"/>
      <c r="D177" s="44"/>
      <c r="E177" s="45" t="s">
        <v>431</v>
      </c>
      <c r="F177" s="46">
        <f>F178+F182</f>
        <v>669.5</v>
      </c>
    </row>
    <row r="178" spans="1:6" ht="19.5" customHeight="1" x14ac:dyDescent="0.25">
      <c r="A178" s="44"/>
      <c r="B178" s="44" t="s">
        <v>432</v>
      </c>
      <c r="C178" s="44"/>
      <c r="D178" s="44"/>
      <c r="E178" s="45" t="s">
        <v>433</v>
      </c>
      <c r="F178" s="46">
        <v>73</v>
      </c>
    </row>
    <row r="179" spans="1:6" ht="51.75" customHeight="1" x14ac:dyDescent="0.25">
      <c r="A179" s="44"/>
      <c r="B179" s="44" t="s">
        <v>432</v>
      </c>
      <c r="C179" s="44" t="s">
        <v>216</v>
      </c>
      <c r="D179" s="44"/>
      <c r="E179" s="45" t="s">
        <v>215</v>
      </c>
      <c r="F179" s="46">
        <v>73</v>
      </c>
    </row>
    <row r="180" spans="1:6" ht="81" customHeight="1" x14ac:dyDescent="0.25">
      <c r="A180" s="44"/>
      <c r="B180" s="44" t="s">
        <v>432</v>
      </c>
      <c r="C180" s="44" t="s">
        <v>230</v>
      </c>
      <c r="D180" s="44"/>
      <c r="E180" s="45" t="s">
        <v>229</v>
      </c>
      <c r="F180" s="46">
        <v>73</v>
      </c>
    </row>
    <row r="181" spans="1:6" ht="35.25" customHeight="1" x14ac:dyDescent="0.25">
      <c r="A181" s="44"/>
      <c r="B181" s="44" t="s">
        <v>432</v>
      </c>
      <c r="C181" s="44" t="s">
        <v>230</v>
      </c>
      <c r="D181" s="44" t="s">
        <v>160</v>
      </c>
      <c r="E181" s="45" t="s">
        <v>159</v>
      </c>
      <c r="F181" s="46">
        <v>73</v>
      </c>
    </row>
    <row r="182" spans="1:6" ht="24.75" customHeight="1" x14ac:dyDescent="0.25">
      <c r="A182" s="44"/>
      <c r="B182" s="44" t="s">
        <v>434</v>
      </c>
      <c r="C182" s="44"/>
      <c r="D182" s="44"/>
      <c r="E182" s="45" t="s">
        <v>435</v>
      </c>
      <c r="F182" s="46">
        <f>F183</f>
        <v>596.5</v>
      </c>
    </row>
    <row r="183" spans="1:6" ht="49.5" customHeight="1" x14ac:dyDescent="0.25">
      <c r="A183" s="44"/>
      <c r="B183" s="44" t="s">
        <v>434</v>
      </c>
      <c r="C183" s="44" t="s">
        <v>216</v>
      </c>
      <c r="D183" s="44"/>
      <c r="E183" s="45" t="s">
        <v>215</v>
      </c>
      <c r="F183" s="46">
        <f>F184+F186</f>
        <v>596.5</v>
      </c>
    </row>
    <row r="184" spans="1:6" ht="135.75" customHeight="1" x14ac:dyDescent="0.25">
      <c r="A184" s="44"/>
      <c r="B184" s="44" t="s">
        <v>434</v>
      </c>
      <c r="C184" s="44" t="s">
        <v>218</v>
      </c>
      <c r="D184" s="44"/>
      <c r="E184" s="45" t="s">
        <v>217</v>
      </c>
      <c r="F184" s="46">
        <v>46.5</v>
      </c>
    </row>
    <row r="185" spans="1:6" ht="65.25" customHeight="1" x14ac:dyDescent="0.25">
      <c r="A185" s="44"/>
      <c r="B185" s="44" t="s">
        <v>434</v>
      </c>
      <c r="C185" s="44" t="s">
        <v>218</v>
      </c>
      <c r="D185" s="44" t="s">
        <v>42</v>
      </c>
      <c r="E185" s="45" t="s">
        <v>41</v>
      </c>
      <c r="F185" s="46">
        <v>46.5</v>
      </c>
    </row>
    <row r="186" spans="1:6" ht="34.5" customHeight="1" x14ac:dyDescent="0.25">
      <c r="A186" s="44"/>
      <c r="B186" s="44" t="s">
        <v>434</v>
      </c>
      <c r="C186" s="44" t="s">
        <v>228</v>
      </c>
      <c r="D186" s="44"/>
      <c r="E186" s="54" t="s">
        <v>227</v>
      </c>
      <c r="F186" s="52">
        <v>550</v>
      </c>
    </row>
    <row r="187" spans="1:6" ht="23.25" customHeight="1" x14ac:dyDescent="0.25">
      <c r="A187" s="44"/>
      <c r="B187" s="44" t="s">
        <v>434</v>
      </c>
      <c r="C187" s="44" t="s">
        <v>228</v>
      </c>
      <c r="D187" s="44" t="s">
        <v>58</v>
      </c>
      <c r="E187" s="54" t="s">
        <v>57</v>
      </c>
      <c r="F187" s="52">
        <v>550</v>
      </c>
    </row>
    <row r="188" spans="1:6" ht="53.25" customHeight="1" x14ac:dyDescent="0.25">
      <c r="A188" s="40" t="s">
        <v>436</v>
      </c>
      <c r="B188" s="40"/>
      <c r="C188" s="40"/>
      <c r="D188" s="40"/>
      <c r="E188" s="41" t="s">
        <v>437</v>
      </c>
      <c r="F188" s="42">
        <v>100</v>
      </c>
    </row>
    <row r="189" spans="1:6" ht="33.75" customHeight="1" x14ac:dyDescent="0.25">
      <c r="A189" s="44"/>
      <c r="B189" s="44" t="s">
        <v>392</v>
      </c>
      <c r="C189" s="44"/>
      <c r="D189" s="44"/>
      <c r="E189" s="45" t="s">
        <v>393</v>
      </c>
      <c r="F189" s="46">
        <v>100</v>
      </c>
    </row>
    <row r="190" spans="1:6" ht="20.25" customHeight="1" x14ac:dyDescent="0.25">
      <c r="A190" s="44"/>
      <c r="B190" s="44" t="s">
        <v>438</v>
      </c>
      <c r="C190" s="44"/>
      <c r="D190" s="44"/>
      <c r="E190" s="45" t="s">
        <v>439</v>
      </c>
      <c r="F190" s="46">
        <v>100</v>
      </c>
    </row>
    <row r="191" spans="1:6" ht="81" customHeight="1" x14ac:dyDescent="0.25">
      <c r="A191" s="44"/>
      <c r="B191" s="44" t="s">
        <v>438</v>
      </c>
      <c r="C191" s="44" t="s">
        <v>142</v>
      </c>
      <c r="D191" s="44"/>
      <c r="E191" s="45" t="s">
        <v>141</v>
      </c>
      <c r="F191" s="46">
        <v>100</v>
      </c>
    </row>
    <row r="192" spans="1:6" ht="53.25" customHeight="1" x14ac:dyDescent="0.25">
      <c r="A192" s="44"/>
      <c r="B192" s="44" t="s">
        <v>438</v>
      </c>
      <c r="C192" s="44" t="s">
        <v>144</v>
      </c>
      <c r="D192" s="44"/>
      <c r="E192" s="45" t="s">
        <v>143</v>
      </c>
      <c r="F192" s="46">
        <v>100</v>
      </c>
    </row>
    <row r="193" spans="1:6" ht="97.5" customHeight="1" x14ac:dyDescent="0.25">
      <c r="A193" s="44"/>
      <c r="B193" s="44" t="s">
        <v>438</v>
      </c>
      <c r="C193" s="44" t="s">
        <v>146</v>
      </c>
      <c r="D193" s="44"/>
      <c r="E193" s="45" t="s">
        <v>145</v>
      </c>
      <c r="F193" s="46">
        <v>100</v>
      </c>
    </row>
    <row r="194" spans="1:6" ht="84.75" customHeight="1" x14ac:dyDescent="0.25">
      <c r="A194" s="44"/>
      <c r="B194" s="44" t="s">
        <v>438</v>
      </c>
      <c r="C194" s="44" t="s">
        <v>148</v>
      </c>
      <c r="D194" s="44"/>
      <c r="E194" s="45" t="s">
        <v>147</v>
      </c>
      <c r="F194" s="46">
        <v>100</v>
      </c>
    </row>
    <row r="195" spans="1:6" ht="22.5" customHeight="1" x14ac:dyDescent="0.25">
      <c r="A195" s="44"/>
      <c r="B195" s="44" t="s">
        <v>438</v>
      </c>
      <c r="C195" s="44" t="s">
        <v>148</v>
      </c>
      <c r="D195" s="44" t="s">
        <v>150</v>
      </c>
      <c r="E195" s="45" t="s">
        <v>149</v>
      </c>
      <c r="F195" s="46">
        <v>100</v>
      </c>
    </row>
    <row r="196" spans="1:6" ht="36" customHeight="1" x14ac:dyDescent="0.25">
      <c r="A196" s="40" t="s">
        <v>440</v>
      </c>
      <c r="B196" s="40"/>
      <c r="C196" s="40"/>
      <c r="D196" s="40"/>
      <c r="E196" s="41" t="s">
        <v>441</v>
      </c>
      <c r="F196" s="42">
        <f>F201+F203+F204+F208+F210+F214</f>
        <v>484.99999999999994</v>
      </c>
    </row>
    <row r="197" spans="1:6" ht="34.5" customHeight="1" x14ac:dyDescent="0.25">
      <c r="A197" s="44"/>
      <c r="B197" s="44" t="s">
        <v>392</v>
      </c>
      <c r="C197" s="44"/>
      <c r="D197" s="44"/>
      <c r="E197" s="45" t="s">
        <v>393</v>
      </c>
      <c r="F197" s="46">
        <v>485</v>
      </c>
    </row>
    <row r="198" spans="1:6" ht="101.25" customHeight="1" x14ac:dyDescent="0.25">
      <c r="A198" s="44"/>
      <c r="B198" s="44" t="s">
        <v>442</v>
      </c>
      <c r="C198" s="44"/>
      <c r="D198" s="44"/>
      <c r="E198" s="45" t="s">
        <v>443</v>
      </c>
      <c r="F198" s="46">
        <v>271.89999999999998</v>
      </c>
    </row>
    <row r="199" spans="1:6" ht="38.25" customHeight="1" x14ac:dyDescent="0.25">
      <c r="A199" s="44"/>
      <c r="B199" s="44" t="s">
        <v>442</v>
      </c>
      <c r="C199" s="44" t="s">
        <v>196</v>
      </c>
      <c r="D199" s="44"/>
      <c r="E199" s="45" t="s">
        <v>195</v>
      </c>
      <c r="F199" s="46">
        <v>271.89999999999998</v>
      </c>
    </row>
    <row r="200" spans="1:6" ht="34.5" customHeight="1" x14ac:dyDescent="0.25">
      <c r="A200" s="44"/>
      <c r="B200" s="44" t="s">
        <v>442</v>
      </c>
      <c r="C200" s="44" t="s">
        <v>198</v>
      </c>
      <c r="D200" s="44"/>
      <c r="E200" s="45" t="s">
        <v>197</v>
      </c>
      <c r="F200" s="46">
        <v>84.4</v>
      </c>
    </row>
    <row r="201" spans="1:6" ht="132.75" customHeight="1" x14ac:dyDescent="0.25">
      <c r="A201" s="44"/>
      <c r="B201" s="44" t="s">
        <v>442</v>
      </c>
      <c r="C201" s="44" t="s">
        <v>198</v>
      </c>
      <c r="D201" s="44" t="s">
        <v>200</v>
      </c>
      <c r="E201" s="45" t="s">
        <v>199</v>
      </c>
      <c r="F201" s="46">
        <v>84.4</v>
      </c>
    </row>
    <row r="202" spans="1:6" ht="39.75" customHeight="1" x14ac:dyDescent="0.25">
      <c r="A202" s="44"/>
      <c r="B202" s="44" t="s">
        <v>442</v>
      </c>
      <c r="C202" s="44" t="s">
        <v>202</v>
      </c>
      <c r="D202" s="44"/>
      <c r="E202" s="45" t="s">
        <v>201</v>
      </c>
      <c r="F202" s="46">
        <v>187.5</v>
      </c>
    </row>
    <row r="203" spans="1:6" ht="133.5" customHeight="1" x14ac:dyDescent="0.25">
      <c r="A203" s="44"/>
      <c r="B203" s="44" t="s">
        <v>442</v>
      </c>
      <c r="C203" s="44" t="s">
        <v>202</v>
      </c>
      <c r="D203" s="44" t="s">
        <v>200</v>
      </c>
      <c r="E203" s="45" t="s">
        <v>199</v>
      </c>
      <c r="F203" s="46">
        <v>148</v>
      </c>
    </row>
    <row r="204" spans="1:6" ht="54.75" customHeight="1" x14ac:dyDescent="0.25">
      <c r="A204" s="44"/>
      <c r="B204" s="44" t="s">
        <v>442</v>
      </c>
      <c r="C204" s="44" t="s">
        <v>202</v>
      </c>
      <c r="D204" s="44" t="s">
        <v>56</v>
      </c>
      <c r="E204" s="45" t="s">
        <v>55</v>
      </c>
      <c r="F204" s="46">
        <v>39.5</v>
      </c>
    </row>
    <row r="205" spans="1:6" ht="105" customHeight="1" x14ac:dyDescent="0.25">
      <c r="A205" s="44"/>
      <c r="B205" s="44" t="s">
        <v>394</v>
      </c>
      <c r="C205" s="44"/>
      <c r="D205" s="44"/>
      <c r="E205" s="45" t="s">
        <v>395</v>
      </c>
      <c r="F205" s="46">
        <v>168.1</v>
      </c>
    </row>
    <row r="206" spans="1:6" ht="38.25" customHeight="1" x14ac:dyDescent="0.25">
      <c r="A206" s="44"/>
      <c r="B206" s="44" t="s">
        <v>394</v>
      </c>
      <c r="C206" s="44" t="s">
        <v>196</v>
      </c>
      <c r="D206" s="44"/>
      <c r="E206" s="45" t="s">
        <v>195</v>
      </c>
      <c r="F206" s="46">
        <v>168.1</v>
      </c>
    </row>
    <row r="207" spans="1:6" ht="53.25" customHeight="1" x14ac:dyDescent="0.25">
      <c r="A207" s="44"/>
      <c r="B207" s="44" t="s">
        <v>394</v>
      </c>
      <c r="C207" s="44" t="s">
        <v>206</v>
      </c>
      <c r="D207" s="44"/>
      <c r="E207" s="45" t="s">
        <v>205</v>
      </c>
      <c r="F207" s="46">
        <v>100.4</v>
      </c>
    </row>
    <row r="208" spans="1:6" ht="22.5" customHeight="1" x14ac:dyDescent="0.25">
      <c r="A208" s="44"/>
      <c r="B208" s="44" t="s">
        <v>394</v>
      </c>
      <c r="C208" s="44" t="s">
        <v>206</v>
      </c>
      <c r="D208" s="44" t="s">
        <v>58</v>
      </c>
      <c r="E208" s="45" t="s">
        <v>57</v>
      </c>
      <c r="F208" s="46">
        <v>100.4</v>
      </c>
    </row>
    <row r="209" spans="1:7" ht="82.5" customHeight="1" x14ac:dyDescent="0.25">
      <c r="A209" s="44"/>
      <c r="B209" s="44" t="s">
        <v>394</v>
      </c>
      <c r="C209" s="44" t="s">
        <v>208</v>
      </c>
      <c r="D209" s="44"/>
      <c r="E209" s="45" t="s">
        <v>207</v>
      </c>
      <c r="F209" s="46">
        <v>67.7</v>
      </c>
    </row>
    <row r="210" spans="1:7" ht="25.5" customHeight="1" x14ac:dyDescent="0.25">
      <c r="A210" s="44"/>
      <c r="B210" s="44" t="s">
        <v>394</v>
      </c>
      <c r="C210" s="44" t="s">
        <v>208</v>
      </c>
      <c r="D210" s="44" t="s">
        <v>58</v>
      </c>
      <c r="E210" s="45" t="s">
        <v>57</v>
      </c>
      <c r="F210" s="46">
        <v>67.7</v>
      </c>
    </row>
    <row r="211" spans="1:7" ht="36.75" customHeight="1" x14ac:dyDescent="0.25">
      <c r="A211" s="44"/>
      <c r="B211" s="44" t="s">
        <v>396</v>
      </c>
      <c r="C211" s="44"/>
      <c r="D211" s="44"/>
      <c r="E211" s="45" t="s">
        <v>397</v>
      </c>
      <c r="F211" s="46">
        <v>45</v>
      </c>
    </row>
    <row r="212" spans="1:7" ht="49.5" customHeight="1" x14ac:dyDescent="0.25">
      <c r="A212" s="44"/>
      <c r="B212" s="44" t="s">
        <v>396</v>
      </c>
      <c r="C212" s="44" t="s">
        <v>216</v>
      </c>
      <c r="D212" s="44"/>
      <c r="E212" s="45" t="s">
        <v>215</v>
      </c>
      <c r="F212" s="46">
        <v>45</v>
      </c>
    </row>
    <row r="213" spans="1:7" ht="21" customHeight="1" x14ac:dyDescent="0.25">
      <c r="A213" s="44"/>
      <c r="B213" s="44" t="s">
        <v>396</v>
      </c>
      <c r="C213" s="44" t="s">
        <v>222</v>
      </c>
      <c r="D213" s="44"/>
      <c r="E213" s="45" t="s">
        <v>221</v>
      </c>
      <c r="F213" s="46">
        <v>45</v>
      </c>
    </row>
    <row r="214" spans="1:7" ht="48" customHeight="1" x14ac:dyDescent="0.25">
      <c r="A214" s="44"/>
      <c r="B214" s="44" t="s">
        <v>396</v>
      </c>
      <c r="C214" s="44" t="s">
        <v>222</v>
      </c>
      <c r="D214" s="44" t="s">
        <v>56</v>
      </c>
      <c r="E214" s="45" t="s">
        <v>55</v>
      </c>
      <c r="F214" s="46">
        <v>45</v>
      </c>
    </row>
    <row r="215" spans="1:7" ht="15.75" x14ac:dyDescent="0.25">
      <c r="A215" s="55"/>
      <c r="B215" s="40"/>
      <c r="C215" s="40"/>
      <c r="D215" s="40"/>
      <c r="E215" s="56" t="s">
        <v>10</v>
      </c>
      <c r="F215" s="42">
        <f>F15+F188+F196</f>
        <v>32883.829239999999</v>
      </c>
      <c r="G215" s="117" t="s">
        <v>498</v>
      </c>
    </row>
  </sheetData>
  <mergeCells count="10">
    <mergeCell ref="E1:F1"/>
    <mergeCell ref="E2:F2"/>
    <mergeCell ref="E3:F3"/>
    <mergeCell ref="A10:F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8" sqref="C8"/>
    </sheetView>
  </sheetViews>
  <sheetFormatPr defaultRowHeight="15" x14ac:dyDescent="0.25"/>
  <cols>
    <col min="1" max="1" width="4.85546875" style="57" customWidth="1"/>
    <col min="2" max="2" width="50.28515625" style="57" customWidth="1"/>
    <col min="3" max="3" width="25.5703125" style="57" customWidth="1"/>
    <col min="4" max="4" width="1.5703125" style="57" customWidth="1"/>
    <col min="5" max="256" width="9.140625" style="57"/>
    <col min="257" max="257" width="4.85546875" style="57" customWidth="1"/>
    <col min="258" max="258" width="50.28515625" style="57" customWidth="1"/>
    <col min="259" max="259" width="25.5703125" style="57" customWidth="1"/>
    <col min="260" max="260" width="1.5703125" style="57" customWidth="1"/>
    <col min="261" max="512" width="9.140625" style="57"/>
    <col min="513" max="513" width="4.85546875" style="57" customWidth="1"/>
    <col min="514" max="514" width="50.28515625" style="57" customWidth="1"/>
    <col min="515" max="515" width="25.5703125" style="57" customWidth="1"/>
    <col min="516" max="516" width="1.5703125" style="57" customWidth="1"/>
    <col min="517" max="768" width="9.140625" style="57"/>
    <col min="769" max="769" width="4.85546875" style="57" customWidth="1"/>
    <col min="770" max="770" width="50.28515625" style="57" customWidth="1"/>
    <col min="771" max="771" width="25.5703125" style="57" customWidth="1"/>
    <col min="772" max="772" width="1.5703125" style="57" customWidth="1"/>
    <col min="773" max="1024" width="9.140625" style="57"/>
    <col min="1025" max="1025" width="4.85546875" style="57" customWidth="1"/>
    <col min="1026" max="1026" width="50.28515625" style="57" customWidth="1"/>
    <col min="1027" max="1027" width="25.5703125" style="57" customWidth="1"/>
    <col min="1028" max="1028" width="1.5703125" style="57" customWidth="1"/>
    <col min="1029" max="1280" width="9.140625" style="57"/>
    <col min="1281" max="1281" width="4.85546875" style="57" customWidth="1"/>
    <col min="1282" max="1282" width="50.28515625" style="57" customWidth="1"/>
    <col min="1283" max="1283" width="25.5703125" style="57" customWidth="1"/>
    <col min="1284" max="1284" width="1.5703125" style="57" customWidth="1"/>
    <col min="1285" max="1536" width="9.140625" style="57"/>
    <col min="1537" max="1537" width="4.85546875" style="57" customWidth="1"/>
    <col min="1538" max="1538" width="50.28515625" style="57" customWidth="1"/>
    <col min="1539" max="1539" width="25.5703125" style="57" customWidth="1"/>
    <col min="1540" max="1540" width="1.5703125" style="57" customWidth="1"/>
    <col min="1541" max="1792" width="9.140625" style="57"/>
    <col min="1793" max="1793" width="4.85546875" style="57" customWidth="1"/>
    <col min="1794" max="1794" width="50.28515625" style="57" customWidth="1"/>
    <col min="1795" max="1795" width="25.5703125" style="57" customWidth="1"/>
    <col min="1796" max="1796" width="1.5703125" style="57" customWidth="1"/>
    <col min="1797" max="2048" width="9.140625" style="57"/>
    <col min="2049" max="2049" width="4.85546875" style="57" customWidth="1"/>
    <col min="2050" max="2050" width="50.28515625" style="57" customWidth="1"/>
    <col min="2051" max="2051" width="25.5703125" style="57" customWidth="1"/>
    <col min="2052" max="2052" width="1.5703125" style="57" customWidth="1"/>
    <col min="2053" max="2304" width="9.140625" style="57"/>
    <col min="2305" max="2305" width="4.85546875" style="57" customWidth="1"/>
    <col min="2306" max="2306" width="50.28515625" style="57" customWidth="1"/>
    <col min="2307" max="2307" width="25.5703125" style="57" customWidth="1"/>
    <col min="2308" max="2308" width="1.5703125" style="57" customWidth="1"/>
    <col min="2309" max="2560" width="9.140625" style="57"/>
    <col min="2561" max="2561" width="4.85546875" style="57" customWidth="1"/>
    <col min="2562" max="2562" width="50.28515625" style="57" customWidth="1"/>
    <col min="2563" max="2563" width="25.5703125" style="57" customWidth="1"/>
    <col min="2564" max="2564" width="1.5703125" style="57" customWidth="1"/>
    <col min="2565" max="2816" width="9.140625" style="57"/>
    <col min="2817" max="2817" width="4.85546875" style="57" customWidth="1"/>
    <col min="2818" max="2818" width="50.28515625" style="57" customWidth="1"/>
    <col min="2819" max="2819" width="25.5703125" style="57" customWidth="1"/>
    <col min="2820" max="2820" width="1.5703125" style="57" customWidth="1"/>
    <col min="2821" max="3072" width="9.140625" style="57"/>
    <col min="3073" max="3073" width="4.85546875" style="57" customWidth="1"/>
    <col min="3074" max="3074" width="50.28515625" style="57" customWidth="1"/>
    <col min="3075" max="3075" width="25.5703125" style="57" customWidth="1"/>
    <col min="3076" max="3076" width="1.5703125" style="57" customWidth="1"/>
    <col min="3077" max="3328" width="9.140625" style="57"/>
    <col min="3329" max="3329" width="4.85546875" style="57" customWidth="1"/>
    <col min="3330" max="3330" width="50.28515625" style="57" customWidth="1"/>
    <col min="3331" max="3331" width="25.5703125" style="57" customWidth="1"/>
    <col min="3332" max="3332" width="1.5703125" style="57" customWidth="1"/>
    <col min="3333" max="3584" width="9.140625" style="57"/>
    <col min="3585" max="3585" width="4.85546875" style="57" customWidth="1"/>
    <col min="3586" max="3586" width="50.28515625" style="57" customWidth="1"/>
    <col min="3587" max="3587" width="25.5703125" style="57" customWidth="1"/>
    <col min="3588" max="3588" width="1.5703125" style="57" customWidth="1"/>
    <col min="3589" max="3840" width="9.140625" style="57"/>
    <col min="3841" max="3841" width="4.85546875" style="57" customWidth="1"/>
    <col min="3842" max="3842" width="50.28515625" style="57" customWidth="1"/>
    <col min="3843" max="3843" width="25.5703125" style="57" customWidth="1"/>
    <col min="3844" max="3844" width="1.5703125" style="57" customWidth="1"/>
    <col min="3845" max="4096" width="9.140625" style="57"/>
    <col min="4097" max="4097" width="4.85546875" style="57" customWidth="1"/>
    <col min="4098" max="4098" width="50.28515625" style="57" customWidth="1"/>
    <col min="4099" max="4099" width="25.5703125" style="57" customWidth="1"/>
    <col min="4100" max="4100" width="1.5703125" style="57" customWidth="1"/>
    <col min="4101" max="4352" width="9.140625" style="57"/>
    <col min="4353" max="4353" width="4.85546875" style="57" customWidth="1"/>
    <col min="4354" max="4354" width="50.28515625" style="57" customWidth="1"/>
    <col min="4355" max="4355" width="25.5703125" style="57" customWidth="1"/>
    <col min="4356" max="4356" width="1.5703125" style="57" customWidth="1"/>
    <col min="4357" max="4608" width="9.140625" style="57"/>
    <col min="4609" max="4609" width="4.85546875" style="57" customWidth="1"/>
    <col min="4610" max="4610" width="50.28515625" style="57" customWidth="1"/>
    <col min="4611" max="4611" width="25.5703125" style="57" customWidth="1"/>
    <col min="4612" max="4612" width="1.5703125" style="57" customWidth="1"/>
    <col min="4613" max="4864" width="9.140625" style="57"/>
    <col min="4865" max="4865" width="4.85546875" style="57" customWidth="1"/>
    <col min="4866" max="4866" width="50.28515625" style="57" customWidth="1"/>
    <col min="4867" max="4867" width="25.5703125" style="57" customWidth="1"/>
    <col min="4868" max="4868" width="1.5703125" style="57" customWidth="1"/>
    <col min="4869" max="5120" width="9.140625" style="57"/>
    <col min="5121" max="5121" width="4.85546875" style="57" customWidth="1"/>
    <col min="5122" max="5122" width="50.28515625" style="57" customWidth="1"/>
    <col min="5123" max="5123" width="25.5703125" style="57" customWidth="1"/>
    <col min="5124" max="5124" width="1.5703125" style="57" customWidth="1"/>
    <col min="5125" max="5376" width="9.140625" style="57"/>
    <col min="5377" max="5377" width="4.85546875" style="57" customWidth="1"/>
    <col min="5378" max="5378" width="50.28515625" style="57" customWidth="1"/>
    <col min="5379" max="5379" width="25.5703125" style="57" customWidth="1"/>
    <col min="5380" max="5380" width="1.5703125" style="57" customWidth="1"/>
    <col min="5381" max="5632" width="9.140625" style="57"/>
    <col min="5633" max="5633" width="4.85546875" style="57" customWidth="1"/>
    <col min="5634" max="5634" width="50.28515625" style="57" customWidth="1"/>
    <col min="5635" max="5635" width="25.5703125" style="57" customWidth="1"/>
    <col min="5636" max="5636" width="1.5703125" style="57" customWidth="1"/>
    <col min="5637" max="5888" width="9.140625" style="57"/>
    <col min="5889" max="5889" width="4.85546875" style="57" customWidth="1"/>
    <col min="5890" max="5890" width="50.28515625" style="57" customWidth="1"/>
    <col min="5891" max="5891" width="25.5703125" style="57" customWidth="1"/>
    <col min="5892" max="5892" width="1.5703125" style="57" customWidth="1"/>
    <col min="5893" max="6144" width="9.140625" style="57"/>
    <col min="6145" max="6145" width="4.85546875" style="57" customWidth="1"/>
    <col min="6146" max="6146" width="50.28515625" style="57" customWidth="1"/>
    <col min="6147" max="6147" width="25.5703125" style="57" customWidth="1"/>
    <col min="6148" max="6148" width="1.5703125" style="57" customWidth="1"/>
    <col min="6149" max="6400" width="9.140625" style="57"/>
    <col min="6401" max="6401" width="4.85546875" style="57" customWidth="1"/>
    <col min="6402" max="6402" width="50.28515625" style="57" customWidth="1"/>
    <col min="6403" max="6403" width="25.5703125" style="57" customWidth="1"/>
    <col min="6404" max="6404" width="1.5703125" style="57" customWidth="1"/>
    <col min="6405" max="6656" width="9.140625" style="57"/>
    <col min="6657" max="6657" width="4.85546875" style="57" customWidth="1"/>
    <col min="6658" max="6658" width="50.28515625" style="57" customWidth="1"/>
    <col min="6659" max="6659" width="25.5703125" style="57" customWidth="1"/>
    <col min="6660" max="6660" width="1.5703125" style="57" customWidth="1"/>
    <col min="6661" max="6912" width="9.140625" style="57"/>
    <col min="6913" max="6913" width="4.85546875" style="57" customWidth="1"/>
    <col min="6914" max="6914" width="50.28515625" style="57" customWidth="1"/>
    <col min="6915" max="6915" width="25.5703125" style="57" customWidth="1"/>
    <col min="6916" max="6916" width="1.5703125" style="57" customWidth="1"/>
    <col min="6917" max="7168" width="9.140625" style="57"/>
    <col min="7169" max="7169" width="4.85546875" style="57" customWidth="1"/>
    <col min="7170" max="7170" width="50.28515625" style="57" customWidth="1"/>
    <col min="7171" max="7171" width="25.5703125" style="57" customWidth="1"/>
    <col min="7172" max="7172" width="1.5703125" style="57" customWidth="1"/>
    <col min="7173" max="7424" width="9.140625" style="57"/>
    <col min="7425" max="7425" width="4.85546875" style="57" customWidth="1"/>
    <col min="7426" max="7426" width="50.28515625" style="57" customWidth="1"/>
    <col min="7427" max="7427" width="25.5703125" style="57" customWidth="1"/>
    <col min="7428" max="7428" width="1.5703125" style="57" customWidth="1"/>
    <col min="7429" max="7680" width="9.140625" style="57"/>
    <col min="7681" max="7681" width="4.85546875" style="57" customWidth="1"/>
    <col min="7682" max="7682" width="50.28515625" style="57" customWidth="1"/>
    <col min="7683" max="7683" width="25.5703125" style="57" customWidth="1"/>
    <col min="7684" max="7684" width="1.5703125" style="57" customWidth="1"/>
    <col min="7685" max="7936" width="9.140625" style="57"/>
    <col min="7937" max="7937" width="4.85546875" style="57" customWidth="1"/>
    <col min="7938" max="7938" width="50.28515625" style="57" customWidth="1"/>
    <col min="7939" max="7939" width="25.5703125" style="57" customWidth="1"/>
    <col min="7940" max="7940" width="1.5703125" style="57" customWidth="1"/>
    <col min="7941" max="8192" width="9.140625" style="57"/>
    <col min="8193" max="8193" width="4.85546875" style="57" customWidth="1"/>
    <col min="8194" max="8194" width="50.28515625" style="57" customWidth="1"/>
    <col min="8195" max="8195" width="25.5703125" style="57" customWidth="1"/>
    <col min="8196" max="8196" width="1.5703125" style="57" customWidth="1"/>
    <col min="8197" max="8448" width="9.140625" style="57"/>
    <col min="8449" max="8449" width="4.85546875" style="57" customWidth="1"/>
    <col min="8450" max="8450" width="50.28515625" style="57" customWidth="1"/>
    <col min="8451" max="8451" width="25.5703125" style="57" customWidth="1"/>
    <col min="8452" max="8452" width="1.5703125" style="57" customWidth="1"/>
    <col min="8453" max="8704" width="9.140625" style="57"/>
    <col min="8705" max="8705" width="4.85546875" style="57" customWidth="1"/>
    <col min="8706" max="8706" width="50.28515625" style="57" customWidth="1"/>
    <col min="8707" max="8707" width="25.5703125" style="57" customWidth="1"/>
    <col min="8708" max="8708" width="1.5703125" style="57" customWidth="1"/>
    <col min="8709" max="8960" width="9.140625" style="57"/>
    <col min="8961" max="8961" width="4.85546875" style="57" customWidth="1"/>
    <col min="8962" max="8962" width="50.28515625" style="57" customWidth="1"/>
    <col min="8963" max="8963" width="25.5703125" style="57" customWidth="1"/>
    <col min="8964" max="8964" width="1.5703125" style="57" customWidth="1"/>
    <col min="8965" max="9216" width="9.140625" style="57"/>
    <col min="9217" max="9217" width="4.85546875" style="57" customWidth="1"/>
    <col min="9218" max="9218" width="50.28515625" style="57" customWidth="1"/>
    <col min="9219" max="9219" width="25.5703125" style="57" customWidth="1"/>
    <col min="9220" max="9220" width="1.5703125" style="57" customWidth="1"/>
    <col min="9221" max="9472" width="9.140625" style="57"/>
    <col min="9473" max="9473" width="4.85546875" style="57" customWidth="1"/>
    <col min="9474" max="9474" width="50.28515625" style="57" customWidth="1"/>
    <col min="9475" max="9475" width="25.5703125" style="57" customWidth="1"/>
    <col min="9476" max="9476" width="1.5703125" style="57" customWidth="1"/>
    <col min="9477" max="9728" width="9.140625" style="57"/>
    <col min="9729" max="9729" width="4.85546875" style="57" customWidth="1"/>
    <col min="9730" max="9730" width="50.28515625" style="57" customWidth="1"/>
    <col min="9731" max="9731" width="25.5703125" style="57" customWidth="1"/>
    <col min="9732" max="9732" width="1.5703125" style="57" customWidth="1"/>
    <col min="9733" max="9984" width="9.140625" style="57"/>
    <col min="9985" max="9985" width="4.85546875" style="57" customWidth="1"/>
    <col min="9986" max="9986" width="50.28515625" style="57" customWidth="1"/>
    <col min="9987" max="9987" width="25.5703125" style="57" customWidth="1"/>
    <col min="9988" max="9988" width="1.5703125" style="57" customWidth="1"/>
    <col min="9989" max="10240" width="9.140625" style="57"/>
    <col min="10241" max="10241" width="4.85546875" style="57" customWidth="1"/>
    <col min="10242" max="10242" width="50.28515625" style="57" customWidth="1"/>
    <col min="10243" max="10243" width="25.5703125" style="57" customWidth="1"/>
    <col min="10244" max="10244" width="1.5703125" style="57" customWidth="1"/>
    <col min="10245" max="10496" width="9.140625" style="57"/>
    <col min="10497" max="10497" width="4.85546875" style="57" customWidth="1"/>
    <col min="10498" max="10498" width="50.28515625" style="57" customWidth="1"/>
    <col min="10499" max="10499" width="25.5703125" style="57" customWidth="1"/>
    <col min="10500" max="10500" width="1.5703125" style="57" customWidth="1"/>
    <col min="10501" max="10752" width="9.140625" style="57"/>
    <col min="10753" max="10753" width="4.85546875" style="57" customWidth="1"/>
    <col min="10754" max="10754" width="50.28515625" style="57" customWidth="1"/>
    <col min="10755" max="10755" width="25.5703125" style="57" customWidth="1"/>
    <col min="10756" max="10756" width="1.5703125" style="57" customWidth="1"/>
    <col min="10757" max="11008" width="9.140625" style="57"/>
    <col min="11009" max="11009" width="4.85546875" style="57" customWidth="1"/>
    <col min="11010" max="11010" width="50.28515625" style="57" customWidth="1"/>
    <col min="11011" max="11011" width="25.5703125" style="57" customWidth="1"/>
    <col min="11012" max="11012" width="1.5703125" style="57" customWidth="1"/>
    <col min="11013" max="11264" width="9.140625" style="57"/>
    <col min="11265" max="11265" width="4.85546875" style="57" customWidth="1"/>
    <col min="11266" max="11266" width="50.28515625" style="57" customWidth="1"/>
    <col min="11267" max="11267" width="25.5703125" style="57" customWidth="1"/>
    <col min="11268" max="11268" width="1.5703125" style="57" customWidth="1"/>
    <col min="11269" max="11520" width="9.140625" style="57"/>
    <col min="11521" max="11521" width="4.85546875" style="57" customWidth="1"/>
    <col min="11522" max="11522" width="50.28515625" style="57" customWidth="1"/>
    <col min="11523" max="11523" width="25.5703125" style="57" customWidth="1"/>
    <col min="11524" max="11524" width="1.5703125" style="57" customWidth="1"/>
    <col min="11525" max="11776" width="9.140625" style="57"/>
    <col min="11777" max="11777" width="4.85546875" style="57" customWidth="1"/>
    <col min="11778" max="11778" width="50.28515625" style="57" customWidth="1"/>
    <col min="11779" max="11779" width="25.5703125" style="57" customWidth="1"/>
    <col min="11780" max="11780" width="1.5703125" style="57" customWidth="1"/>
    <col min="11781" max="12032" width="9.140625" style="57"/>
    <col min="12033" max="12033" width="4.85546875" style="57" customWidth="1"/>
    <col min="12034" max="12034" width="50.28515625" style="57" customWidth="1"/>
    <col min="12035" max="12035" width="25.5703125" style="57" customWidth="1"/>
    <col min="12036" max="12036" width="1.5703125" style="57" customWidth="1"/>
    <col min="12037" max="12288" width="9.140625" style="57"/>
    <col min="12289" max="12289" width="4.85546875" style="57" customWidth="1"/>
    <col min="12290" max="12290" width="50.28515625" style="57" customWidth="1"/>
    <col min="12291" max="12291" width="25.5703125" style="57" customWidth="1"/>
    <col min="12292" max="12292" width="1.5703125" style="57" customWidth="1"/>
    <col min="12293" max="12544" width="9.140625" style="57"/>
    <col min="12545" max="12545" width="4.85546875" style="57" customWidth="1"/>
    <col min="12546" max="12546" width="50.28515625" style="57" customWidth="1"/>
    <col min="12547" max="12547" width="25.5703125" style="57" customWidth="1"/>
    <col min="12548" max="12548" width="1.5703125" style="57" customWidth="1"/>
    <col min="12549" max="12800" width="9.140625" style="57"/>
    <col min="12801" max="12801" width="4.85546875" style="57" customWidth="1"/>
    <col min="12802" max="12802" width="50.28515625" style="57" customWidth="1"/>
    <col min="12803" max="12803" width="25.5703125" style="57" customWidth="1"/>
    <col min="12804" max="12804" width="1.5703125" style="57" customWidth="1"/>
    <col min="12805" max="13056" width="9.140625" style="57"/>
    <col min="13057" max="13057" width="4.85546875" style="57" customWidth="1"/>
    <col min="13058" max="13058" width="50.28515625" style="57" customWidth="1"/>
    <col min="13059" max="13059" width="25.5703125" style="57" customWidth="1"/>
    <col min="13060" max="13060" width="1.5703125" style="57" customWidth="1"/>
    <col min="13061" max="13312" width="9.140625" style="57"/>
    <col min="13313" max="13313" width="4.85546875" style="57" customWidth="1"/>
    <col min="13314" max="13314" width="50.28515625" style="57" customWidth="1"/>
    <col min="13315" max="13315" width="25.5703125" style="57" customWidth="1"/>
    <col min="13316" max="13316" width="1.5703125" style="57" customWidth="1"/>
    <col min="13317" max="13568" width="9.140625" style="57"/>
    <col min="13569" max="13569" width="4.85546875" style="57" customWidth="1"/>
    <col min="13570" max="13570" width="50.28515625" style="57" customWidth="1"/>
    <col min="13571" max="13571" width="25.5703125" style="57" customWidth="1"/>
    <col min="13572" max="13572" width="1.5703125" style="57" customWidth="1"/>
    <col min="13573" max="13824" width="9.140625" style="57"/>
    <col min="13825" max="13825" width="4.85546875" style="57" customWidth="1"/>
    <col min="13826" max="13826" width="50.28515625" style="57" customWidth="1"/>
    <col min="13827" max="13827" width="25.5703125" style="57" customWidth="1"/>
    <col min="13828" max="13828" width="1.5703125" style="57" customWidth="1"/>
    <col min="13829" max="14080" width="9.140625" style="57"/>
    <col min="14081" max="14081" width="4.85546875" style="57" customWidth="1"/>
    <col min="14082" max="14082" width="50.28515625" style="57" customWidth="1"/>
    <col min="14083" max="14083" width="25.5703125" style="57" customWidth="1"/>
    <col min="14084" max="14084" width="1.5703125" style="57" customWidth="1"/>
    <col min="14085" max="14336" width="9.140625" style="57"/>
    <col min="14337" max="14337" width="4.85546875" style="57" customWidth="1"/>
    <col min="14338" max="14338" width="50.28515625" style="57" customWidth="1"/>
    <col min="14339" max="14339" width="25.5703125" style="57" customWidth="1"/>
    <col min="14340" max="14340" width="1.5703125" style="57" customWidth="1"/>
    <col min="14341" max="14592" width="9.140625" style="57"/>
    <col min="14593" max="14593" width="4.85546875" style="57" customWidth="1"/>
    <col min="14594" max="14594" width="50.28515625" style="57" customWidth="1"/>
    <col min="14595" max="14595" width="25.5703125" style="57" customWidth="1"/>
    <col min="14596" max="14596" width="1.5703125" style="57" customWidth="1"/>
    <col min="14597" max="14848" width="9.140625" style="57"/>
    <col min="14849" max="14849" width="4.85546875" style="57" customWidth="1"/>
    <col min="14850" max="14850" width="50.28515625" style="57" customWidth="1"/>
    <col min="14851" max="14851" width="25.5703125" style="57" customWidth="1"/>
    <col min="14852" max="14852" width="1.5703125" style="57" customWidth="1"/>
    <col min="14853" max="15104" width="9.140625" style="57"/>
    <col min="15105" max="15105" width="4.85546875" style="57" customWidth="1"/>
    <col min="15106" max="15106" width="50.28515625" style="57" customWidth="1"/>
    <col min="15107" max="15107" width="25.5703125" style="57" customWidth="1"/>
    <col min="15108" max="15108" width="1.5703125" style="57" customWidth="1"/>
    <col min="15109" max="15360" width="9.140625" style="57"/>
    <col min="15361" max="15361" width="4.85546875" style="57" customWidth="1"/>
    <col min="15362" max="15362" width="50.28515625" style="57" customWidth="1"/>
    <col min="15363" max="15363" width="25.5703125" style="57" customWidth="1"/>
    <col min="15364" max="15364" width="1.5703125" style="57" customWidth="1"/>
    <col min="15365" max="15616" width="9.140625" style="57"/>
    <col min="15617" max="15617" width="4.85546875" style="57" customWidth="1"/>
    <col min="15618" max="15618" width="50.28515625" style="57" customWidth="1"/>
    <col min="15619" max="15619" width="25.5703125" style="57" customWidth="1"/>
    <col min="15620" max="15620" width="1.5703125" style="57" customWidth="1"/>
    <col min="15621" max="15872" width="9.140625" style="57"/>
    <col min="15873" max="15873" width="4.85546875" style="57" customWidth="1"/>
    <col min="15874" max="15874" width="50.28515625" style="57" customWidth="1"/>
    <col min="15875" max="15875" width="25.5703125" style="57" customWidth="1"/>
    <col min="15876" max="15876" width="1.5703125" style="57" customWidth="1"/>
    <col min="15877" max="16128" width="9.140625" style="57"/>
    <col min="16129" max="16129" width="4.85546875" style="57" customWidth="1"/>
    <col min="16130" max="16130" width="50.28515625" style="57" customWidth="1"/>
    <col min="16131" max="16131" width="25.5703125" style="57" customWidth="1"/>
    <col min="16132" max="16132" width="1.5703125" style="57" customWidth="1"/>
    <col min="16133" max="16384" width="9.140625" style="57"/>
  </cols>
  <sheetData>
    <row r="1" spans="1:3" ht="15.75" x14ac:dyDescent="0.25">
      <c r="B1" s="130" t="s">
        <v>504</v>
      </c>
      <c r="C1" s="130"/>
    </row>
    <row r="2" spans="1:3" ht="15.75" x14ac:dyDescent="0.25">
      <c r="B2" s="130" t="s">
        <v>231</v>
      </c>
      <c r="C2" s="130"/>
    </row>
    <row r="3" spans="1:3" ht="15.75" x14ac:dyDescent="0.25">
      <c r="B3" s="130" t="s">
        <v>503</v>
      </c>
      <c r="C3" s="130"/>
    </row>
    <row r="5" spans="1:3" ht="15.75" x14ac:dyDescent="0.25">
      <c r="B5" s="58"/>
      <c r="C5" s="59" t="s">
        <v>444</v>
      </c>
    </row>
    <row r="6" spans="1:3" ht="15.75" x14ac:dyDescent="0.25">
      <c r="B6" s="58"/>
      <c r="C6" s="59" t="s">
        <v>445</v>
      </c>
    </row>
    <row r="7" spans="1:3" ht="15.75" x14ac:dyDescent="0.25">
      <c r="B7" s="58"/>
      <c r="C7" s="59" t="s">
        <v>446</v>
      </c>
    </row>
    <row r="8" spans="1:3" ht="15.75" x14ac:dyDescent="0.25">
      <c r="B8" s="58"/>
      <c r="C8" s="59" t="s">
        <v>502</v>
      </c>
    </row>
    <row r="9" spans="1:3" x14ac:dyDescent="0.25">
      <c r="B9" s="58"/>
    </row>
    <row r="10" spans="1:3" ht="36" customHeight="1" x14ac:dyDescent="0.25">
      <c r="A10" s="136" t="s">
        <v>447</v>
      </c>
      <c r="B10" s="136"/>
      <c r="C10" s="136"/>
    </row>
    <row r="11" spans="1:3" ht="15.75" x14ac:dyDescent="0.25">
      <c r="A11" s="60"/>
      <c r="B11" s="60"/>
      <c r="C11" s="61"/>
    </row>
    <row r="12" spans="1:3" ht="36.75" customHeight="1" x14ac:dyDescent="0.25">
      <c r="A12" s="62" t="s">
        <v>448</v>
      </c>
      <c r="B12" s="62" t="s">
        <v>449</v>
      </c>
      <c r="C12" s="62" t="s">
        <v>4</v>
      </c>
    </row>
    <row r="13" spans="1:3" ht="65.25" customHeight="1" x14ac:dyDescent="0.25">
      <c r="A13" s="63" t="s">
        <v>25</v>
      </c>
      <c r="B13" s="64" t="s">
        <v>450</v>
      </c>
      <c r="C13" s="65">
        <f>C14</f>
        <v>9865.5499999999993</v>
      </c>
    </row>
    <row r="14" spans="1:3" ht="51.75" customHeight="1" x14ac:dyDescent="0.25">
      <c r="A14" s="63"/>
      <c r="B14" s="66" t="s">
        <v>451</v>
      </c>
      <c r="C14" s="65">
        <f>C15</f>
        <v>9865.5499999999993</v>
      </c>
    </row>
    <row r="15" spans="1:3" ht="47.25" customHeight="1" x14ac:dyDescent="0.25">
      <c r="A15" s="63"/>
      <c r="B15" s="66" t="s">
        <v>452</v>
      </c>
      <c r="C15" s="65">
        <f>C16+C17+C18</f>
        <v>9865.5499999999993</v>
      </c>
    </row>
    <row r="16" spans="1:3" ht="15.75" customHeight="1" x14ac:dyDescent="0.25">
      <c r="A16" s="63"/>
      <c r="B16" s="66" t="s">
        <v>59</v>
      </c>
      <c r="C16" s="65">
        <f>'5'!D29</f>
        <v>7949.2</v>
      </c>
    </row>
    <row r="17" spans="1:4" ht="16.5" customHeight="1" x14ac:dyDescent="0.25">
      <c r="A17" s="63"/>
      <c r="B17" s="66" t="s">
        <v>53</v>
      </c>
      <c r="C17" s="65">
        <f>'5'!D26</f>
        <v>584.89</v>
      </c>
    </row>
    <row r="18" spans="1:4" ht="64.5" customHeight="1" x14ac:dyDescent="0.25">
      <c r="A18" s="63"/>
      <c r="B18" s="67" t="s">
        <v>61</v>
      </c>
      <c r="C18" s="65">
        <f>'5'!D31</f>
        <v>1331.46</v>
      </c>
    </row>
    <row r="19" spans="1:4" ht="24" customHeight="1" x14ac:dyDescent="0.25">
      <c r="A19" s="68"/>
      <c r="B19" s="69" t="s">
        <v>10</v>
      </c>
      <c r="C19" s="70">
        <f>C13</f>
        <v>9865.5499999999993</v>
      </c>
      <c r="D19" s="117" t="s">
        <v>498</v>
      </c>
    </row>
  </sheetData>
  <mergeCells count="4">
    <mergeCell ref="B1:C1"/>
    <mergeCell ref="B2:C2"/>
    <mergeCell ref="B3:C3"/>
    <mergeCell ref="A10:C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3" zoomScale="90" zoomScaleNormal="90" workbookViewId="0">
      <selection activeCell="D8" sqref="D7:D8"/>
    </sheetView>
  </sheetViews>
  <sheetFormatPr defaultRowHeight="15" x14ac:dyDescent="0.25"/>
  <cols>
    <col min="1" max="1" width="8.140625" style="57" customWidth="1"/>
    <col min="2" max="2" width="61.7109375" style="57" customWidth="1"/>
    <col min="3" max="3" width="16.5703125" style="57" customWidth="1"/>
    <col min="4" max="4" width="1.7109375" style="57" customWidth="1"/>
    <col min="5" max="256" width="9.140625" style="57"/>
    <col min="257" max="257" width="8.140625" style="57" customWidth="1"/>
    <col min="258" max="258" width="61.7109375" style="57" customWidth="1"/>
    <col min="259" max="259" width="16.5703125" style="57" customWidth="1"/>
    <col min="260" max="512" width="9.140625" style="57"/>
    <col min="513" max="513" width="8.140625" style="57" customWidth="1"/>
    <col min="514" max="514" width="61.7109375" style="57" customWidth="1"/>
    <col min="515" max="515" width="16.5703125" style="57" customWidth="1"/>
    <col min="516" max="768" width="9.140625" style="57"/>
    <col min="769" max="769" width="8.140625" style="57" customWidth="1"/>
    <col min="770" max="770" width="61.7109375" style="57" customWidth="1"/>
    <col min="771" max="771" width="16.5703125" style="57" customWidth="1"/>
    <col min="772" max="1024" width="9.140625" style="57"/>
    <col min="1025" max="1025" width="8.140625" style="57" customWidth="1"/>
    <col min="1026" max="1026" width="61.7109375" style="57" customWidth="1"/>
    <col min="1027" max="1027" width="16.5703125" style="57" customWidth="1"/>
    <col min="1028" max="1280" width="9.140625" style="57"/>
    <col min="1281" max="1281" width="8.140625" style="57" customWidth="1"/>
    <col min="1282" max="1282" width="61.7109375" style="57" customWidth="1"/>
    <col min="1283" max="1283" width="16.5703125" style="57" customWidth="1"/>
    <col min="1284" max="1536" width="9.140625" style="57"/>
    <col min="1537" max="1537" width="8.140625" style="57" customWidth="1"/>
    <col min="1538" max="1538" width="61.7109375" style="57" customWidth="1"/>
    <col min="1539" max="1539" width="16.5703125" style="57" customWidth="1"/>
    <col min="1540" max="1792" width="9.140625" style="57"/>
    <col min="1793" max="1793" width="8.140625" style="57" customWidth="1"/>
    <col min="1794" max="1794" width="61.7109375" style="57" customWidth="1"/>
    <col min="1795" max="1795" width="16.5703125" style="57" customWidth="1"/>
    <col min="1796" max="2048" width="9.140625" style="57"/>
    <col min="2049" max="2049" width="8.140625" style="57" customWidth="1"/>
    <col min="2050" max="2050" width="61.7109375" style="57" customWidth="1"/>
    <col min="2051" max="2051" width="16.5703125" style="57" customWidth="1"/>
    <col min="2052" max="2304" width="9.140625" style="57"/>
    <col min="2305" max="2305" width="8.140625" style="57" customWidth="1"/>
    <col min="2306" max="2306" width="61.7109375" style="57" customWidth="1"/>
    <col min="2307" max="2307" width="16.5703125" style="57" customWidth="1"/>
    <col min="2308" max="2560" width="9.140625" style="57"/>
    <col min="2561" max="2561" width="8.140625" style="57" customWidth="1"/>
    <col min="2562" max="2562" width="61.7109375" style="57" customWidth="1"/>
    <col min="2563" max="2563" width="16.5703125" style="57" customWidth="1"/>
    <col min="2564" max="2816" width="9.140625" style="57"/>
    <col min="2817" max="2817" width="8.140625" style="57" customWidth="1"/>
    <col min="2818" max="2818" width="61.7109375" style="57" customWidth="1"/>
    <col min="2819" max="2819" width="16.5703125" style="57" customWidth="1"/>
    <col min="2820" max="3072" width="9.140625" style="57"/>
    <col min="3073" max="3073" width="8.140625" style="57" customWidth="1"/>
    <col min="3074" max="3074" width="61.7109375" style="57" customWidth="1"/>
    <col min="3075" max="3075" width="16.5703125" style="57" customWidth="1"/>
    <col min="3076" max="3328" width="9.140625" style="57"/>
    <col min="3329" max="3329" width="8.140625" style="57" customWidth="1"/>
    <col min="3330" max="3330" width="61.7109375" style="57" customWidth="1"/>
    <col min="3331" max="3331" width="16.5703125" style="57" customWidth="1"/>
    <col min="3332" max="3584" width="9.140625" style="57"/>
    <col min="3585" max="3585" width="8.140625" style="57" customWidth="1"/>
    <col min="3586" max="3586" width="61.7109375" style="57" customWidth="1"/>
    <col min="3587" max="3587" width="16.5703125" style="57" customWidth="1"/>
    <col min="3588" max="3840" width="9.140625" style="57"/>
    <col min="3841" max="3841" width="8.140625" style="57" customWidth="1"/>
    <col min="3842" max="3842" width="61.7109375" style="57" customWidth="1"/>
    <col min="3843" max="3843" width="16.5703125" style="57" customWidth="1"/>
    <col min="3844" max="4096" width="9.140625" style="57"/>
    <col min="4097" max="4097" width="8.140625" style="57" customWidth="1"/>
    <col min="4098" max="4098" width="61.7109375" style="57" customWidth="1"/>
    <col min="4099" max="4099" width="16.5703125" style="57" customWidth="1"/>
    <col min="4100" max="4352" width="9.140625" style="57"/>
    <col min="4353" max="4353" width="8.140625" style="57" customWidth="1"/>
    <col min="4354" max="4354" width="61.7109375" style="57" customWidth="1"/>
    <col min="4355" max="4355" width="16.5703125" style="57" customWidth="1"/>
    <col min="4356" max="4608" width="9.140625" style="57"/>
    <col min="4609" max="4609" width="8.140625" style="57" customWidth="1"/>
    <col min="4610" max="4610" width="61.7109375" style="57" customWidth="1"/>
    <col min="4611" max="4611" width="16.5703125" style="57" customWidth="1"/>
    <col min="4612" max="4864" width="9.140625" style="57"/>
    <col min="4865" max="4865" width="8.140625" style="57" customWidth="1"/>
    <col min="4866" max="4866" width="61.7109375" style="57" customWidth="1"/>
    <col min="4867" max="4867" width="16.5703125" style="57" customWidth="1"/>
    <col min="4868" max="5120" width="9.140625" style="57"/>
    <col min="5121" max="5121" width="8.140625" style="57" customWidth="1"/>
    <col min="5122" max="5122" width="61.7109375" style="57" customWidth="1"/>
    <col min="5123" max="5123" width="16.5703125" style="57" customWidth="1"/>
    <col min="5124" max="5376" width="9.140625" style="57"/>
    <col min="5377" max="5377" width="8.140625" style="57" customWidth="1"/>
    <col min="5378" max="5378" width="61.7109375" style="57" customWidth="1"/>
    <col min="5379" max="5379" width="16.5703125" style="57" customWidth="1"/>
    <col min="5380" max="5632" width="9.140625" style="57"/>
    <col min="5633" max="5633" width="8.140625" style="57" customWidth="1"/>
    <col min="5634" max="5634" width="61.7109375" style="57" customWidth="1"/>
    <col min="5635" max="5635" width="16.5703125" style="57" customWidth="1"/>
    <col min="5636" max="5888" width="9.140625" style="57"/>
    <col min="5889" max="5889" width="8.140625" style="57" customWidth="1"/>
    <col min="5890" max="5890" width="61.7109375" style="57" customWidth="1"/>
    <col min="5891" max="5891" width="16.5703125" style="57" customWidth="1"/>
    <col min="5892" max="6144" width="9.140625" style="57"/>
    <col min="6145" max="6145" width="8.140625" style="57" customWidth="1"/>
    <col min="6146" max="6146" width="61.7109375" style="57" customWidth="1"/>
    <col min="6147" max="6147" width="16.5703125" style="57" customWidth="1"/>
    <col min="6148" max="6400" width="9.140625" style="57"/>
    <col min="6401" max="6401" width="8.140625" style="57" customWidth="1"/>
    <col min="6402" max="6402" width="61.7109375" style="57" customWidth="1"/>
    <col min="6403" max="6403" width="16.5703125" style="57" customWidth="1"/>
    <col min="6404" max="6656" width="9.140625" style="57"/>
    <col min="6657" max="6657" width="8.140625" style="57" customWidth="1"/>
    <col min="6658" max="6658" width="61.7109375" style="57" customWidth="1"/>
    <col min="6659" max="6659" width="16.5703125" style="57" customWidth="1"/>
    <col min="6660" max="6912" width="9.140625" style="57"/>
    <col min="6913" max="6913" width="8.140625" style="57" customWidth="1"/>
    <col min="6914" max="6914" width="61.7109375" style="57" customWidth="1"/>
    <col min="6915" max="6915" width="16.5703125" style="57" customWidth="1"/>
    <col min="6916" max="7168" width="9.140625" style="57"/>
    <col min="7169" max="7169" width="8.140625" style="57" customWidth="1"/>
    <col min="7170" max="7170" width="61.7109375" style="57" customWidth="1"/>
    <col min="7171" max="7171" width="16.5703125" style="57" customWidth="1"/>
    <col min="7172" max="7424" width="9.140625" style="57"/>
    <col min="7425" max="7425" width="8.140625" style="57" customWidth="1"/>
    <col min="7426" max="7426" width="61.7109375" style="57" customWidth="1"/>
    <col min="7427" max="7427" width="16.5703125" style="57" customWidth="1"/>
    <col min="7428" max="7680" width="9.140625" style="57"/>
    <col min="7681" max="7681" width="8.140625" style="57" customWidth="1"/>
    <col min="7682" max="7682" width="61.7109375" style="57" customWidth="1"/>
    <col min="7683" max="7683" width="16.5703125" style="57" customWidth="1"/>
    <col min="7684" max="7936" width="9.140625" style="57"/>
    <col min="7937" max="7937" width="8.140625" style="57" customWidth="1"/>
    <col min="7938" max="7938" width="61.7109375" style="57" customWidth="1"/>
    <col min="7939" max="7939" width="16.5703125" style="57" customWidth="1"/>
    <col min="7940" max="8192" width="9.140625" style="57"/>
    <col min="8193" max="8193" width="8.140625" style="57" customWidth="1"/>
    <col min="8194" max="8194" width="61.7109375" style="57" customWidth="1"/>
    <col min="8195" max="8195" width="16.5703125" style="57" customWidth="1"/>
    <col min="8196" max="8448" width="9.140625" style="57"/>
    <col min="8449" max="8449" width="8.140625" style="57" customWidth="1"/>
    <col min="8450" max="8450" width="61.7109375" style="57" customWidth="1"/>
    <col min="8451" max="8451" width="16.5703125" style="57" customWidth="1"/>
    <col min="8452" max="8704" width="9.140625" style="57"/>
    <col min="8705" max="8705" width="8.140625" style="57" customWidth="1"/>
    <col min="8706" max="8706" width="61.7109375" style="57" customWidth="1"/>
    <col min="8707" max="8707" width="16.5703125" style="57" customWidth="1"/>
    <col min="8708" max="8960" width="9.140625" style="57"/>
    <col min="8961" max="8961" width="8.140625" style="57" customWidth="1"/>
    <col min="8962" max="8962" width="61.7109375" style="57" customWidth="1"/>
    <col min="8963" max="8963" width="16.5703125" style="57" customWidth="1"/>
    <col min="8964" max="9216" width="9.140625" style="57"/>
    <col min="9217" max="9217" width="8.140625" style="57" customWidth="1"/>
    <col min="9218" max="9218" width="61.7109375" style="57" customWidth="1"/>
    <col min="9219" max="9219" width="16.5703125" style="57" customWidth="1"/>
    <col min="9220" max="9472" width="9.140625" style="57"/>
    <col min="9473" max="9473" width="8.140625" style="57" customWidth="1"/>
    <col min="9474" max="9474" width="61.7109375" style="57" customWidth="1"/>
    <col min="9475" max="9475" width="16.5703125" style="57" customWidth="1"/>
    <col min="9476" max="9728" width="9.140625" style="57"/>
    <col min="9729" max="9729" width="8.140625" style="57" customWidth="1"/>
    <col min="9730" max="9730" width="61.7109375" style="57" customWidth="1"/>
    <col min="9731" max="9731" width="16.5703125" style="57" customWidth="1"/>
    <col min="9732" max="9984" width="9.140625" style="57"/>
    <col min="9985" max="9985" width="8.140625" style="57" customWidth="1"/>
    <col min="9986" max="9986" width="61.7109375" style="57" customWidth="1"/>
    <col min="9987" max="9987" width="16.5703125" style="57" customWidth="1"/>
    <col min="9988" max="10240" width="9.140625" style="57"/>
    <col min="10241" max="10241" width="8.140625" style="57" customWidth="1"/>
    <col min="10242" max="10242" width="61.7109375" style="57" customWidth="1"/>
    <col min="10243" max="10243" width="16.5703125" style="57" customWidth="1"/>
    <col min="10244" max="10496" width="9.140625" style="57"/>
    <col min="10497" max="10497" width="8.140625" style="57" customWidth="1"/>
    <col min="10498" max="10498" width="61.7109375" style="57" customWidth="1"/>
    <col min="10499" max="10499" width="16.5703125" style="57" customWidth="1"/>
    <col min="10500" max="10752" width="9.140625" style="57"/>
    <col min="10753" max="10753" width="8.140625" style="57" customWidth="1"/>
    <col min="10754" max="10754" width="61.7109375" style="57" customWidth="1"/>
    <col min="10755" max="10755" width="16.5703125" style="57" customWidth="1"/>
    <col min="10756" max="11008" width="9.140625" style="57"/>
    <col min="11009" max="11009" width="8.140625" style="57" customWidth="1"/>
    <col min="11010" max="11010" width="61.7109375" style="57" customWidth="1"/>
    <col min="11011" max="11011" width="16.5703125" style="57" customWidth="1"/>
    <col min="11012" max="11264" width="9.140625" style="57"/>
    <col min="11265" max="11265" width="8.140625" style="57" customWidth="1"/>
    <col min="11266" max="11266" width="61.7109375" style="57" customWidth="1"/>
    <col min="11267" max="11267" width="16.5703125" style="57" customWidth="1"/>
    <col min="11268" max="11520" width="9.140625" style="57"/>
    <col min="11521" max="11521" width="8.140625" style="57" customWidth="1"/>
    <col min="11522" max="11522" width="61.7109375" style="57" customWidth="1"/>
    <col min="11523" max="11523" width="16.5703125" style="57" customWidth="1"/>
    <col min="11524" max="11776" width="9.140625" style="57"/>
    <col min="11777" max="11777" width="8.140625" style="57" customWidth="1"/>
    <col min="11778" max="11778" width="61.7109375" style="57" customWidth="1"/>
    <col min="11779" max="11779" width="16.5703125" style="57" customWidth="1"/>
    <col min="11780" max="12032" width="9.140625" style="57"/>
    <col min="12033" max="12033" width="8.140625" style="57" customWidth="1"/>
    <col min="12034" max="12034" width="61.7109375" style="57" customWidth="1"/>
    <col min="12035" max="12035" width="16.5703125" style="57" customWidth="1"/>
    <col min="12036" max="12288" width="9.140625" style="57"/>
    <col min="12289" max="12289" width="8.140625" style="57" customWidth="1"/>
    <col min="12290" max="12290" width="61.7109375" style="57" customWidth="1"/>
    <col min="12291" max="12291" width="16.5703125" style="57" customWidth="1"/>
    <col min="12292" max="12544" width="9.140625" style="57"/>
    <col min="12545" max="12545" width="8.140625" style="57" customWidth="1"/>
    <col min="12546" max="12546" width="61.7109375" style="57" customWidth="1"/>
    <col min="12547" max="12547" width="16.5703125" style="57" customWidth="1"/>
    <col min="12548" max="12800" width="9.140625" style="57"/>
    <col min="12801" max="12801" width="8.140625" style="57" customWidth="1"/>
    <col min="12802" max="12802" width="61.7109375" style="57" customWidth="1"/>
    <col min="12803" max="12803" width="16.5703125" style="57" customWidth="1"/>
    <col min="12804" max="13056" width="9.140625" style="57"/>
    <col min="13057" max="13057" width="8.140625" style="57" customWidth="1"/>
    <col min="13058" max="13058" width="61.7109375" style="57" customWidth="1"/>
    <col min="13059" max="13059" width="16.5703125" style="57" customWidth="1"/>
    <col min="13060" max="13312" width="9.140625" style="57"/>
    <col min="13313" max="13313" width="8.140625" style="57" customWidth="1"/>
    <col min="13314" max="13314" width="61.7109375" style="57" customWidth="1"/>
    <col min="13315" max="13315" width="16.5703125" style="57" customWidth="1"/>
    <col min="13316" max="13568" width="9.140625" style="57"/>
    <col min="13569" max="13569" width="8.140625" style="57" customWidth="1"/>
    <col min="13570" max="13570" width="61.7109375" style="57" customWidth="1"/>
    <col min="13571" max="13571" width="16.5703125" style="57" customWidth="1"/>
    <col min="13572" max="13824" width="9.140625" style="57"/>
    <col min="13825" max="13825" width="8.140625" style="57" customWidth="1"/>
    <col min="13826" max="13826" width="61.7109375" style="57" customWidth="1"/>
    <col min="13827" max="13827" width="16.5703125" style="57" customWidth="1"/>
    <col min="13828" max="14080" width="9.140625" style="57"/>
    <col min="14081" max="14081" width="8.140625" style="57" customWidth="1"/>
    <col min="14082" max="14082" width="61.7109375" style="57" customWidth="1"/>
    <col min="14083" max="14083" width="16.5703125" style="57" customWidth="1"/>
    <col min="14084" max="14336" width="9.140625" style="57"/>
    <col min="14337" max="14337" width="8.140625" style="57" customWidth="1"/>
    <col min="14338" max="14338" width="61.7109375" style="57" customWidth="1"/>
    <col min="14339" max="14339" width="16.5703125" style="57" customWidth="1"/>
    <col min="14340" max="14592" width="9.140625" style="57"/>
    <col min="14593" max="14593" width="8.140625" style="57" customWidth="1"/>
    <col min="14594" max="14594" width="61.7109375" style="57" customWidth="1"/>
    <col min="14595" max="14595" width="16.5703125" style="57" customWidth="1"/>
    <col min="14596" max="14848" width="9.140625" style="57"/>
    <col min="14849" max="14849" width="8.140625" style="57" customWidth="1"/>
    <col min="14850" max="14850" width="61.7109375" style="57" customWidth="1"/>
    <col min="14851" max="14851" width="16.5703125" style="57" customWidth="1"/>
    <col min="14852" max="15104" width="9.140625" style="57"/>
    <col min="15105" max="15105" width="8.140625" style="57" customWidth="1"/>
    <col min="15106" max="15106" width="61.7109375" style="57" customWidth="1"/>
    <col min="15107" max="15107" width="16.5703125" style="57" customWidth="1"/>
    <col min="15108" max="15360" width="9.140625" style="57"/>
    <col min="15361" max="15361" width="8.140625" style="57" customWidth="1"/>
    <col min="15362" max="15362" width="61.7109375" style="57" customWidth="1"/>
    <col min="15363" max="15363" width="16.5703125" style="57" customWidth="1"/>
    <col min="15364" max="15616" width="9.140625" style="57"/>
    <col min="15617" max="15617" width="8.140625" style="57" customWidth="1"/>
    <col min="15618" max="15618" width="61.7109375" style="57" customWidth="1"/>
    <col min="15619" max="15619" width="16.5703125" style="57" customWidth="1"/>
    <col min="15620" max="15872" width="9.140625" style="57"/>
    <col min="15873" max="15873" width="8.140625" style="57" customWidth="1"/>
    <col min="15874" max="15874" width="61.7109375" style="57" customWidth="1"/>
    <col min="15875" max="15875" width="16.5703125" style="57" customWidth="1"/>
    <col min="15876" max="16128" width="9.140625" style="57"/>
    <col min="16129" max="16129" width="8.140625" style="57" customWidth="1"/>
    <col min="16130" max="16130" width="61.7109375" style="57" customWidth="1"/>
    <col min="16131" max="16131" width="16.5703125" style="57" customWidth="1"/>
    <col min="16132" max="16384" width="9.140625" style="57"/>
  </cols>
  <sheetData>
    <row r="1" spans="1:3" ht="15.75" x14ac:dyDescent="0.25">
      <c r="B1" s="130" t="s">
        <v>509</v>
      </c>
      <c r="C1" s="130"/>
    </row>
    <row r="2" spans="1:3" ht="15.75" x14ac:dyDescent="0.25">
      <c r="B2" s="130" t="s">
        <v>231</v>
      </c>
      <c r="C2" s="130"/>
    </row>
    <row r="3" spans="1:3" ht="15.75" x14ac:dyDescent="0.25">
      <c r="B3" s="130" t="s">
        <v>503</v>
      </c>
      <c r="C3" s="130"/>
    </row>
    <row r="5" spans="1:3" ht="15.75" x14ac:dyDescent="0.25">
      <c r="B5" s="71"/>
      <c r="C5" s="72" t="s">
        <v>453</v>
      </c>
    </row>
    <row r="6" spans="1:3" ht="15.75" x14ac:dyDescent="0.25">
      <c r="B6" s="71"/>
      <c r="C6" s="72" t="s">
        <v>233</v>
      </c>
    </row>
    <row r="7" spans="1:3" ht="15.75" x14ac:dyDescent="0.25">
      <c r="B7" s="71"/>
      <c r="C7" s="72" t="s">
        <v>454</v>
      </c>
    </row>
    <row r="8" spans="1:3" ht="15.75" customHeight="1" x14ac:dyDescent="0.25">
      <c r="B8" s="141" t="s">
        <v>501</v>
      </c>
      <c r="C8" s="142"/>
    </row>
    <row r="9" spans="1:3" ht="18.75" customHeight="1" x14ac:dyDescent="0.3">
      <c r="A9" s="73"/>
      <c r="B9" s="74"/>
      <c r="C9" s="74"/>
    </row>
    <row r="10" spans="1:3" ht="112.5" customHeight="1" x14ac:dyDescent="0.25">
      <c r="A10" s="143" t="s">
        <v>455</v>
      </c>
      <c r="B10" s="143"/>
      <c r="C10" s="143"/>
    </row>
    <row r="11" spans="1:3" ht="18" customHeight="1" x14ac:dyDescent="0.3">
      <c r="A11" s="75"/>
      <c r="B11" s="75"/>
      <c r="C11" s="75"/>
    </row>
    <row r="12" spans="1:3" ht="24.75" customHeight="1" x14ac:dyDescent="0.25">
      <c r="A12" s="76" t="s">
        <v>448</v>
      </c>
      <c r="B12" s="76" t="s">
        <v>456</v>
      </c>
      <c r="C12" s="76" t="s">
        <v>457</v>
      </c>
    </row>
    <row r="13" spans="1:3" ht="42" customHeight="1" x14ac:dyDescent="0.25">
      <c r="A13" s="77">
        <v>1</v>
      </c>
      <c r="B13" s="48" t="s">
        <v>346</v>
      </c>
      <c r="C13" s="52">
        <v>9578.7000000000007</v>
      </c>
    </row>
    <row r="14" spans="1:3" ht="30.75" customHeight="1" x14ac:dyDescent="0.25">
      <c r="A14" s="137" t="s">
        <v>26</v>
      </c>
      <c r="B14" s="138" t="s">
        <v>458</v>
      </c>
      <c r="C14" s="139">
        <v>4</v>
      </c>
    </row>
    <row r="15" spans="1:3" ht="1.5" hidden="1" customHeight="1" x14ac:dyDescent="0.25">
      <c r="A15" s="137"/>
      <c r="B15" s="138"/>
      <c r="C15" s="140"/>
    </row>
    <row r="16" spans="1:3" ht="96" customHeight="1" x14ac:dyDescent="0.25">
      <c r="A16" s="78" t="s">
        <v>27</v>
      </c>
      <c r="B16" s="79" t="s">
        <v>459</v>
      </c>
      <c r="C16" s="80">
        <v>46.5</v>
      </c>
    </row>
    <row r="17" spans="1:4" ht="61.5" customHeight="1" x14ac:dyDescent="0.25">
      <c r="A17" s="77" t="s">
        <v>28</v>
      </c>
      <c r="B17" s="81" t="s">
        <v>460</v>
      </c>
      <c r="C17" s="80">
        <v>90.9</v>
      </c>
    </row>
    <row r="18" spans="1:4" ht="81" customHeight="1" x14ac:dyDescent="0.25">
      <c r="A18" s="77" t="s">
        <v>29</v>
      </c>
      <c r="B18" s="81" t="s">
        <v>461</v>
      </c>
      <c r="C18" s="82">
        <v>5.7</v>
      </c>
    </row>
    <row r="19" spans="1:4" ht="52.5" customHeight="1" x14ac:dyDescent="0.25">
      <c r="A19" s="77" t="s">
        <v>30</v>
      </c>
      <c r="B19" s="81" t="s">
        <v>462</v>
      </c>
      <c r="C19" s="83">
        <v>441.6</v>
      </c>
    </row>
    <row r="20" spans="1:4" ht="35.25" customHeight="1" x14ac:dyDescent="0.25">
      <c r="A20" s="77" t="s">
        <v>31</v>
      </c>
      <c r="B20" s="84" t="s">
        <v>463</v>
      </c>
      <c r="C20" s="80">
        <v>111.5</v>
      </c>
    </row>
    <row r="21" spans="1:4" ht="35.25" customHeight="1" x14ac:dyDescent="0.25">
      <c r="A21" s="77" t="s">
        <v>32</v>
      </c>
      <c r="B21" s="84" t="s">
        <v>464</v>
      </c>
      <c r="C21" s="80">
        <v>356.96699999999998</v>
      </c>
    </row>
    <row r="22" spans="1:4" ht="22.5" customHeight="1" x14ac:dyDescent="0.25">
      <c r="A22" s="81"/>
      <c r="B22" s="85" t="s">
        <v>10</v>
      </c>
      <c r="C22" s="86">
        <f>SUM(C13:C21)</f>
        <v>10635.867000000002</v>
      </c>
      <c r="D22" s="118" t="s">
        <v>498</v>
      </c>
    </row>
    <row r="23" spans="1:4" x14ac:dyDescent="0.25">
      <c r="A23" s="87"/>
    </row>
  </sheetData>
  <mergeCells count="8">
    <mergeCell ref="A14:A15"/>
    <mergeCell ref="B14:B15"/>
    <mergeCell ref="C14:C15"/>
    <mergeCell ref="B1:C1"/>
    <mergeCell ref="B2:C2"/>
    <mergeCell ref="B3:C3"/>
    <mergeCell ref="B8:C8"/>
    <mergeCell ref="A10:C10"/>
  </mergeCells>
  <pageMargins left="0.7" right="0.21" top="0.31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3" sqref="I3"/>
    </sheetView>
  </sheetViews>
  <sheetFormatPr defaultRowHeight="15" x14ac:dyDescent="0.25"/>
  <cols>
    <col min="1" max="1" width="26" style="57" customWidth="1"/>
    <col min="2" max="2" width="44.140625" style="57" customWidth="1"/>
    <col min="3" max="3" width="15.7109375" style="57" customWidth="1"/>
    <col min="4" max="4" width="1.5703125" style="57" customWidth="1"/>
    <col min="5" max="256" width="9.140625" style="57"/>
    <col min="257" max="257" width="26" style="57" customWidth="1"/>
    <col min="258" max="258" width="44.140625" style="57" customWidth="1"/>
    <col min="259" max="259" width="15.7109375" style="57" customWidth="1"/>
    <col min="260" max="260" width="1.5703125" style="57" customWidth="1"/>
    <col min="261" max="512" width="9.140625" style="57"/>
    <col min="513" max="513" width="26" style="57" customWidth="1"/>
    <col min="514" max="514" width="44.140625" style="57" customWidth="1"/>
    <col min="515" max="515" width="15.7109375" style="57" customWidth="1"/>
    <col min="516" max="516" width="1.5703125" style="57" customWidth="1"/>
    <col min="517" max="768" width="9.140625" style="57"/>
    <col min="769" max="769" width="26" style="57" customWidth="1"/>
    <col min="770" max="770" width="44.140625" style="57" customWidth="1"/>
    <col min="771" max="771" width="15.7109375" style="57" customWidth="1"/>
    <col min="772" max="772" width="1.5703125" style="57" customWidth="1"/>
    <col min="773" max="1024" width="9.140625" style="57"/>
    <col min="1025" max="1025" width="26" style="57" customWidth="1"/>
    <col min="1026" max="1026" width="44.140625" style="57" customWidth="1"/>
    <col min="1027" max="1027" width="15.7109375" style="57" customWidth="1"/>
    <col min="1028" max="1028" width="1.5703125" style="57" customWidth="1"/>
    <col min="1029" max="1280" width="9.140625" style="57"/>
    <col min="1281" max="1281" width="26" style="57" customWidth="1"/>
    <col min="1282" max="1282" width="44.140625" style="57" customWidth="1"/>
    <col min="1283" max="1283" width="15.7109375" style="57" customWidth="1"/>
    <col min="1284" max="1284" width="1.5703125" style="57" customWidth="1"/>
    <col min="1285" max="1536" width="9.140625" style="57"/>
    <col min="1537" max="1537" width="26" style="57" customWidth="1"/>
    <col min="1538" max="1538" width="44.140625" style="57" customWidth="1"/>
    <col min="1539" max="1539" width="15.7109375" style="57" customWidth="1"/>
    <col min="1540" max="1540" width="1.5703125" style="57" customWidth="1"/>
    <col min="1541" max="1792" width="9.140625" style="57"/>
    <col min="1793" max="1793" width="26" style="57" customWidth="1"/>
    <col min="1794" max="1794" width="44.140625" style="57" customWidth="1"/>
    <col min="1795" max="1795" width="15.7109375" style="57" customWidth="1"/>
    <col min="1796" max="1796" width="1.5703125" style="57" customWidth="1"/>
    <col min="1797" max="2048" width="9.140625" style="57"/>
    <col min="2049" max="2049" width="26" style="57" customWidth="1"/>
    <col min="2050" max="2050" width="44.140625" style="57" customWidth="1"/>
    <col min="2051" max="2051" width="15.7109375" style="57" customWidth="1"/>
    <col min="2052" max="2052" width="1.5703125" style="57" customWidth="1"/>
    <col min="2053" max="2304" width="9.140625" style="57"/>
    <col min="2305" max="2305" width="26" style="57" customWidth="1"/>
    <col min="2306" max="2306" width="44.140625" style="57" customWidth="1"/>
    <col min="2307" max="2307" width="15.7109375" style="57" customWidth="1"/>
    <col min="2308" max="2308" width="1.5703125" style="57" customWidth="1"/>
    <col min="2309" max="2560" width="9.140625" style="57"/>
    <col min="2561" max="2561" width="26" style="57" customWidth="1"/>
    <col min="2562" max="2562" width="44.140625" style="57" customWidth="1"/>
    <col min="2563" max="2563" width="15.7109375" style="57" customWidth="1"/>
    <col min="2564" max="2564" width="1.5703125" style="57" customWidth="1"/>
    <col min="2565" max="2816" width="9.140625" style="57"/>
    <col min="2817" max="2817" width="26" style="57" customWidth="1"/>
    <col min="2818" max="2818" width="44.140625" style="57" customWidth="1"/>
    <col min="2819" max="2819" width="15.7109375" style="57" customWidth="1"/>
    <col min="2820" max="2820" width="1.5703125" style="57" customWidth="1"/>
    <col min="2821" max="3072" width="9.140625" style="57"/>
    <col min="3073" max="3073" width="26" style="57" customWidth="1"/>
    <col min="3074" max="3074" width="44.140625" style="57" customWidth="1"/>
    <col min="3075" max="3075" width="15.7109375" style="57" customWidth="1"/>
    <col min="3076" max="3076" width="1.5703125" style="57" customWidth="1"/>
    <col min="3077" max="3328" width="9.140625" style="57"/>
    <col min="3329" max="3329" width="26" style="57" customWidth="1"/>
    <col min="3330" max="3330" width="44.140625" style="57" customWidth="1"/>
    <col min="3331" max="3331" width="15.7109375" style="57" customWidth="1"/>
    <col min="3332" max="3332" width="1.5703125" style="57" customWidth="1"/>
    <col min="3333" max="3584" width="9.140625" style="57"/>
    <col min="3585" max="3585" width="26" style="57" customWidth="1"/>
    <col min="3586" max="3586" width="44.140625" style="57" customWidth="1"/>
    <col min="3587" max="3587" width="15.7109375" style="57" customWidth="1"/>
    <col min="3588" max="3588" width="1.5703125" style="57" customWidth="1"/>
    <col min="3589" max="3840" width="9.140625" style="57"/>
    <col min="3841" max="3841" width="26" style="57" customWidth="1"/>
    <col min="3842" max="3842" width="44.140625" style="57" customWidth="1"/>
    <col min="3843" max="3843" width="15.7109375" style="57" customWidth="1"/>
    <col min="3844" max="3844" width="1.5703125" style="57" customWidth="1"/>
    <col min="3845" max="4096" width="9.140625" style="57"/>
    <col min="4097" max="4097" width="26" style="57" customWidth="1"/>
    <col min="4098" max="4098" width="44.140625" style="57" customWidth="1"/>
    <col min="4099" max="4099" width="15.7109375" style="57" customWidth="1"/>
    <col min="4100" max="4100" width="1.5703125" style="57" customWidth="1"/>
    <col min="4101" max="4352" width="9.140625" style="57"/>
    <col min="4353" max="4353" width="26" style="57" customWidth="1"/>
    <col min="4354" max="4354" width="44.140625" style="57" customWidth="1"/>
    <col min="4355" max="4355" width="15.7109375" style="57" customWidth="1"/>
    <col min="4356" max="4356" width="1.5703125" style="57" customWidth="1"/>
    <col min="4357" max="4608" width="9.140625" style="57"/>
    <col min="4609" max="4609" width="26" style="57" customWidth="1"/>
    <col min="4610" max="4610" width="44.140625" style="57" customWidth="1"/>
    <col min="4611" max="4611" width="15.7109375" style="57" customWidth="1"/>
    <col min="4612" max="4612" width="1.5703125" style="57" customWidth="1"/>
    <col min="4613" max="4864" width="9.140625" style="57"/>
    <col min="4865" max="4865" width="26" style="57" customWidth="1"/>
    <col min="4866" max="4866" width="44.140625" style="57" customWidth="1"/>
    <col min="4867" max="4867" width="15.7109375" style="57" customWidth="1"/>
    <col min="4868" max="4868" width="1.5703125" style="57" customWidth="1"/>
    <col min="4869" max="5120" width="9.140625" style="57"/>
    <col min="5121" max="5121" width="26" style="57" customWidth="1"/>
    <col min="5122" max="5122" width="44.140625" style="57" customWidth="1"/>
    <col min="5123" max="5123" width="15.7109375" style="57" customWidth="1"/>
    <col min="5124" max="5124" width="1.5703125" style="57" customWidth="1"/>
    <col min="5125" max="5376" width="9.140625" style="57"/>
    <col min="5377" max="5377" width="26" style="57" customWidth="1"/>
    <col min="5378" max="5378" width="44.140625" style="57" customWidth="1"/>
    <col min="5379" max="5379" width="15.7109375" style="57" customWidth="1"/>
    <col min="5380" max="5380" width="1.5703125" style="57" customWidth="1"/>
    <col min="5381" max="5632" width="9.140625" style="57"/>
    <col min="5633" max="5633" width="26" style="57" customWidth="1"/>
    <col min="5634" max="5634" width="44.140625" style="57" customWidth="1"/>
    <col min="5635" max="5635" width="15.7109375" style="57" customWidth="1"/>
    <col min="5636" max="5636" width="1.5703125" style="57" customWidth="1"/>
    <col min="5637" max="5888" width="9.140625" style="57"/>
    <col min="5889" max="5889" width="26" style="57" customWidth="1"/>
    <col min="5890" max="5890" width="44.140625" style="57" customWidth="1"/>
    <col min="5891" max="5891" width="15.7109375" style="57" customWidth="1"/>
    <col min="5892" max="5892" width="1.5703125" style="57" customWidth="1"/>
    <col min="5893" max="6144" width="9.140625" style="57"/>
    <col min="6145" max="6145" width="26" style="57" customWidth="1"/>
    <col min="6146" max="6146" width="44.140625" style="57" customWidth="1"/>
    <col min="6147" max="6147" width="15.7109375" style="57" customWidth="1"/>
    <col min="6148" max="6148" width="1.5703125" style="57" customWidth="1"/>
    <col min="6149" max="6400" width="9.140625" style="57"/>
    <col min="6401" max="6401" width="26" style="57" customWidth="1"/>
    <col min="6402" max="6402" width="44.140625" style="57" customWidth="1"/>
    <col min="6403" max="6403" width="15.7109375" style="57" customWidth="1"/>
    <col min="6404" max="6404" width="1.5703125" style="57" customWidth="1"/>
    <col min="6405" max="6656" width="9.140625" style="57"/>
    <col min="6657" max="6657" width="26" style="57" customWidth="1"/>
    <col min="6658" max="6658" width="44.140625" style="57" customWidth="1"/>
    <col min="6659" max="6659" width="15.7109375" style="57" customWidth="1"/>
    <col min="6660" max="6660" width="1.5703125" style="57" customWidth="1"/>
    <col min="6661" max="6912" width="9.140625" style="57"/>
    <col min="6913" max="6913" width="26" style="57" customWidth="1"/>
    <col min="6914" max="6914" width="44.140625" style="57" customWidth="1"/>
    <col min="6915" max="6915" width="15.7109375" style="57" customWidth="1"/>
    <col min="6916" max="6916" width="1.5703125" style="57" customWidth="1"/>
    <col min="6917" max="7168" width="9.140625" style="57"/>
    <col min="7169" max="7169" width="26" style="57" customWidth="1"/>
    <col min="7170" max="7170" width="44.140625" style="57" customWidth="1"/>
    <col min="7171" max="7171" width="15.7109375" style="57" customWidth="1"/>
    <col min="7172" max="7172" width="1.5703125" style="57" customWidth="1"/>
    <col min="7173" max="7424" width="9.140625" style="57"/>
    <col min="7425" max="7425" width="26" style="57" customWidth="1"/>
    <col min="7426" max="7426" width="44.140625" style="57" customWidth="1"/>
    <col min="7427" max="7427" width="15.7109375" style="57" customWidth="1"/>
    <col min="7428" max="7428" width="1.5703125" style="57" customWidth="1"/>
    <col min="7429" max="7680" width="9.140625" style="57"/>
    <col min="7681" max="7681" width="26" style="57" customWidth="1"/>
    <col min="7682" max="7682" width="44.140625" style="57" customWidth="1"/>
    <col min="7683" max="7683" width="15.7109375" style="57" customWidth="1"/>
    <col min="7684" max="7684" width="1.5703125" style="57" customWidth="1"/>
    <col min="7685" max="7936" width="9.140625" style="57"/>
    <col min="7937" max="7937" width="26" style="57" customWidth="1"/>
    <col min="7938" max="7938" width="44.140625" style="57" customWidth="1"/>
    <col min="7939" max="7939" width="15.7109375" style="57" customWidth="1"/>
    <col min="7940" max="7940" width="1.5703125" style="57" customWidth="1"/>
    <col min="7941" max="8192" width="9.140625" style="57"/>
    <col min="8193" max="8193" width="26" style="57" customWidth="1"/>
    <col min="8194" max="8194" width="44.140625" style="57" customWidth="1"/>
    <col min="8195" max="8195" width="15.7109375" style="57" customWidth="1"/>
    <col min="8196" max="8196" width="1.5703125" style="57" customWidth="1"/>
    <col min="8197" max="8448" width="9.140625" style="57"/>
    <col min="8449" max="8449" width="26" style="57" customWidth="1"/>
    <col min="8450" max="8450" width="44.140625" style="57" customWidth="1"/>
    <col min="8451" max="8451" width="15.7109375" style="57" customWidth="1"/>
    <col min="8452" max="8452" width="1.5703125" style="57" customWidth="1"/>
    <col min="8453" max="8704" width="9.140625" style="57"/>
    <col min="8705" max="8705" width="26" style="57" customWidth="1"/>
    <col min="8706" max="8706" width="44.140625" style="57" customWidth="1"/>
    <col min="8707" max="8707" width="15.7109375" style="57" customWidth="1"/>
    <col min="8708" max="8708" width="1.5703125" style="57" customWidth="1"/>
    <col min="8709" max="8960" width="9.140625" style="57"/>
    <col min="8961" max="8961" width="26" style="57" customWidth="1"/>
    <col min="8962" max="8962" width="44.140625" style="57" customWidth="1"/>
    <col min="8963" max="8963" width="15.7109375" style="57" customWidth="1"/>
    <col min="8964" max="8964" width="1.5703125" style="57" customWidth="1"/>
    <col min="8965" max="9216" width="9.140625" style="57"/>
    <col min="9217" max="9217" width="26" style="57" customWidth="1"/>
    <col min="9218" max="9218" width="44.140625" style="57" customWidth="1"/>
    <col min="9219" max="9219" width="15.7109375" style="57" customWidth="1"/>
    <col min="9220" max="9220" width="1.5703125" style="57" customWidth="1"/>
    <col min="9221" max="9472" width="9.140625" style="57"/>
    <col min="9473" max="9473" width="26" style="57" customWidth="1"/>
    <col min="9474" max="9474" width="44.140625" style="57" customWidth="1"/>
    <col min="9475" max="9475" width="15.7109375" style="57" customWidth="1"/>
    <col min="9476" max="9476" width="1.5703125" style="57" customWidth="1"/>
    <col min="9477" max="9728" width="9.140625" style="57"/>
    <col min="9729" max="9729" width="26" style="57" customWidth="1"/>
    <col min="9730" max="9730" width="44.140625" style="57" customWidth="1"/>
    <col min="9731" max="9731" width="15.7109375" style="57" customWidth="1"/>
    <col min="9732" max="9732" width="1.5703125" style="57" customWidth="1"/>
    <col min="9733" max="9984" width="9.140625" style="57"/>
    <col min="9985" max="9985" width="26" style="57" customWidth="1"/>
    <col min="9986" max="9986" width="44.140625" style="57" customWidth="1"/>
    <col min="9987" max="9987" width="15.7109375" style="57" customWidth="1"/>
    <col min="9988" max="9988" width="1.5703125" style="57" customWidth="1"/>
    <col min="9989" max="10240" width="9.140625" style="57"/>
    <col min="10241" max="10241" width="26" style="57" customWidth="1"/>
    <col min="10242" max="10242" width="44.140625" style="57" customWidth="1"/>
    <col min="10243" max="10243" width="15.7109375" style="57" customWidth="1"/>
    <col min="10244" max="10244" width="1.5703125" style="57" customWidth="1"/>
    <col min="10245" max="10496" width="9.140625" style="57"/>
    <col min="10497" max="10497" width="26" style="57" customWidth="1"/>
    <col min="10498" max="10498" width="44.140625" style="57" customWidth="1"/>
    <col min="10499" max="10499" width="15.7109375" style="57" customWidth="1"/>
    <col min="10500" max="10500" width="1.5703125" style="57" customWidth="1"/>
    <col min="10501" max="10752" width="9.140625" style="57"/>
    <col min="10753" max="10753" width="26" style="57" customWidth="1"/>
    <col min="10754" max="10754" width="44.140625" style="57" customWidth="1"/>
    <col min="10755" max="10755" width="15.7109375" style="57" customWidth="1"/>
    <col min="10756" max="10756" width="1.5703125" style="57" customWidth="1"/>
    <col min="10757" max="11008" width="9.140625" style="57"/>
    <col min="11009" max="11009" width="26" style="57" customWidth="1"/>
    <col min="11010" max="11010" width="44.140625" style="57" customWidth="1"/>
    <col min="11011" max="11011" width="15.7109375" style="57" customWidth="1"/>
    <col min="11012" max="11012" width="1.5703125" style="57" customWidth="1"/>
    <col min="11013" max="11264" width="9.140625" style="57"/>
    <col min="11265" max="11265" width="26" style="57" customWidth="1"/>
    <col min="11266" max="11266" width="44.140625" style="57" customWidth="1"/>
    <col min="11267" max="11267" width="15.7109375" style="57" customWidth="1"/>
    <col min="11268" max="11268" width="1.5703125" style="57" customWidth="1"/>
    <col min="11269" max="11520" width="9.140625" style="57"/>
    <col min="11521" max="11521" width="26" style="57" customWidth="1"/>
    <col min="11522" max="11522" width="44.140625" style="57" customWidth="1"/>
    <col min="11523" max="11523" width="15.7109375" style="57" customWidth="1"/>
    <col min="11524" max="11524" width="1.5703125" style="57" customWidth="1"/>
    <col min="11525" max="11776" width="9.140625" style="57"/>
    <col min="11777" max="11777" width="26" style="57" customWidth="1"/>
    <col min="11778" max="11778" width="44.140625" style="57" customWidth="1"/>
    <col min="11779" max="11779" width="15.7109375" style="57" customWidth="1"/>
    <col min="11780" max="11780" width="1.5703125" style="57" customWidth="1"/>
    <col min="11781" max="12032" width="9.140625" style="57"/>
    <col min="12033" max="12033" width="26" style="57" customWidth="1"/>
    <col min="12034" max="12034" width="44.140625" style="57" customWidth="1"/>
    <col min="12035" max="12035" width="15.7109375" style="57" customWidth="1"/>
    <col min="12036" max="12036" width="1.5703125" style="57" customWidth="1"/>
    <col min="12037" max="12288" width="9.140625" style="57"/>
    <col min="12289" max="12289" width="26" style="57" customWidth="1"/>
    <col min="12290" max="12290" width="44.140625" style="57" customWidth="1"/>
    <col min="12291" max="12291" width="15.7109375" style="57" customWidth="1"/>
    <col min="12292" max="12292" width="1.5703125" style="57" customWidth="1"/>
    <col min="12293" max="12544" width="9.140625" style="57"/>
    <col min="12545" max="12545" width="26" style="57" customWidth="1"/>
    <col min="12546" max="12546" width="44.140625" style="57" customWidth="1"/>
    <col min="12547" max="12547" width="15.7109375" style="57" customWidth="1"/>
    <col min="12548" max="12548" width="1.5703125" style="57" customWidth="1"/>
    <col min="12549" max="12800" width="9.140625" style="57"/>
    <col min="12801" max="12801" width="26" style="57" customWidth="1"/>
    <col min="12802" max="12802" width="44.140625" style="57" customWidth="1"/>
    <col min="12803" max="12803" width="15.7109375" style="57" customWidth="1"/>
    <col min="12804" max="12804" width="1.5703125" style="57" customWidth="1"/>
    <col min="12805" max="13056" width="9.140625" style="57"/>
    <col min="13057" max="13057" width="26" style="57" customWidth="1"/>
    <col min="13058" max="13058" width="44.140625" style="57" customWidth="1"/>
    <col min="13059" max="13059" width="15.7109375" style="57" customWidth="1"/>
    <col min="13060" max="13060" width="1.5703125" style="57" customWidth="1"/>
    <col min="13061" max="13312" width="9.140625" style="57"/>
    <col min="13313" max="13313" width="26" style="57" customWidth="1"/>
    <col min="13314" max="13314" width="44.140625" style="57" customWidth="1"/>
    <col min="13315" max="13315" width="15.7109375" style="57" customWidth="1"/>
    <col min="13316" max="13316" width="1.5703125" style="57" customWidth="1"/>
    <col min="13317" max="13568" width="9.140625" style="57"/>
    <col min="13569" max="13569" width="26" style="57" customWidth="1"/>
    <col min="13570" max="13570" width="44.140625" style="57" customWidth="1"/>
    <col min="13571" max="13571" width="15.7109375" style="57" customWidth="1"/>
    <col min="13572" max="13572" width="1.5703125" style="57" customWidth="1"/>
    <col min="13573" max="13824" width="9.140625" style="57"/>
    <col min="13825" max="13825" width="26" style="57" customWidth="1"/>
    <col min="13826" max="13826" width="44.140625" style="57" customWidth="1"/>
    <col min="13827" max="13827" width="15.7109375" style="57" customWidth="1"/>
    <col min="13828" max="13828" width="1.5703125" style="57" customWidth="1"/>
    <col min="13829" max="14080" width="9.140625" style="57"/>
    <col min="14081" max="14081" width="26" style="57" customWidth="1"/>
    <col min="14082" max="14082" width="44.140625" style="57" customWidth="1"/>
    <col min="14083" max="14083" width="15.7109375" style="57" customWidth="1"/>
    <col min="14084" max="14084" width="1.5703125" style="57" customWidth="1"/>
    <col min="14085" max="14336" width="9.140625" style="57"/>
    <col min="14337" max="14337" width="26" style="57" customWidth="1"/>
    <col min="14338" max="14338" width="44.140625" style="57" customWidth="1"/>
    <col min="14339" max="14339" width="15.7109375" style="57" customWidth="1"/>
    <col min="14340" max="14340" width="1.5703125" style="57" customWidth="1"/>
    <col min="14341" max="14592" width="9.140625" style="57"/>
    <col min="14593" max="14593" width="26" style="57" customWidth="1"/>
    <col min="14594" max="14594" width="44.140625" style="57" customWidth="1"/>
    <col min="14595" max="14595" width="15.7109375" style="57" customWidth="1"/>
    <col min="14596" max="14596" width="1.5703125" style="57" customWidth="1"/>
    <col min="14597" max="14848" width="9.140625" style="57"/>
    <col min="14849" max="14849" width="26" style="57" customWidth="1"/>
    <col min="14850" max="14850" width="44.140625" style="57" customWidth="1"/>
    <col min="14851" max="14851" width="15.7109375" style="57" customWidth="1"/>
    <col min="14852" max="14852" width="1.5703125" style="57" customWidth="1"/>
    <col min="14853" max="15104" width="9.140625" style="57"/>
    <col min="15105" max="15105" width="26" style="57" customWidth="1"/>
    <col min="15106" max="15106" width="44.140625" style="57" customWidth="1"/>
    <col min="15107" max="15107" width="15.7109375" style="57" customWidth="1"/>
    <col min="15108" max="15108" width="1.5703125" style="57" customWidth="1"/>
    <col min="15109" max="15360" width="9.140625" style="57"/>
    <col min="15361" max="15361" width="26" style="57" customWidth="1"/>
    <col min="15362" max="15362" width="44.140625" style="57" customWidth="1"/>
    <col min="15363" max="15363" width="15.7109375" style="57" customWidth="1"/>
    <col min="15364" max="15364" width="1.5703125" style="57" customWidth="1"/>
    <col min="15365" max="15616" width="9.140625" style="57"/>
    <col min="15617" max="15617" width="26" style="57" customWidth="1"/>
    <col min="15618" max="15618" width="44.140625" style="57" customWidth="1"/>
    <col min="15619" max="15619" width="15.7109375" style="57" customWidth="1"/>
    <col min="15620" max="15620" width="1.5703125" style="57" customWidth="1"/>
    <col min="15621" max="15872" width="9.140625" style="57"/>
    <col min="15873" max="15873" width="26" style="57" customWidth="1"/>
    <col min="15874" max="15874" width="44.140625" style="57" customWidth="1"/>
    <col min="15875" max="15875" width="15.7109375" style="57" customWidth="1"/>
    <col min="15876" max="15876" width="1.5703125" style="57" customWidth="1"/>
    <col min="15877" max="16128" width="9.140625" style="57"/>
    <col min="16129" max="16129" width="26" style="57" customWidth="1"/>
    <col min="16130" max="16130" width="44.140625" style="57" customWidth="1"/>
    <col min="16131" max="16131" width="15.7109375" style="57" customWidth="1"/>
    <col min="16132" max="16132" width="1.5703125" style="57" customWidth="1"/>
    <col min="16133" max="16384" width="9.140625" style="57"/>
  </cols>
  <sheetData>
    <row r="1" spans="1:3" ht="15.75" x14ac:dyDescent="0.25">
      <c r="B1" s="130" t="s">
        <v>510</v>
      </c>
      <c r="C1" s="130"/>
    </row>
    <row r="2" spans="1:3" ht="15.75" x14ac:dyDescent="0.25">
      <c r="B2" s="130" t="s">
        <v>231</v>
      </c>
      <c r="C2" s="130"/>
    </row>
    <row r="3" spans="1:3" ht="15.75" x14ac:dyDescent="0.25">
      <c r="B3" s="130" t="s">
        <v>503</v>
      </c>
      <c r="C3" s="130"/>
    </row>
    <row r="5" spans="1:3" ht="15.75" x14ac:dyDescent="0.25">
      <c r="B5" s="88"/>
      <c r="C5" s="59" t="s">
        <v>465</v>
      </c>
    </row>
    <row r="6" spans="1:3" ht="15.75" x14ac:dyDescent="0.25">
      <c r="B6" s="88"/>
      <c r="C6" s="59" t="s">
        <v>466</v>
      </c>
    </row>
    <row r="7" spans="1:3" ht="15.75" x14ac:dyDescent="0.25">
      <c r="B7" s="88"/>
      <c r="C7" s="59" t="s">
        <v>467</v>
      </c>
    </row>
    <row r="8" spans="1:3" ht="15.75" x14ac:dyDescent="0.25">
      <c r="B8" s="88"/>
      <c r="C8" s="59" t="s">
        <v>500</v>
      </c>
    </row>
    <row r="9" spans="1:3" x14ac:dyDescent="0.25">
      <c r="C9" s="89"/>
    </row>
    <row r="10" spans="1:3" ht="31.5" customHeight="1" x14ac:dyDescent="0.25">
      <c r="A10" s="144" t="s">
        <v>468</v>
      </c>
      <c r="B10" s="144"/>
      <c r="C10" s="145"/>
    </row>
    <row r="11" spans="1:3" ht="17.25" customHeight="1" x14ac:dyDescent="0.25">
      <c r="A11" s="90"/>
      <c r="B11" s="90"/>
      <c r="C11" s="91"/>
    </row>
    <row r="12" spans="1:3" ht="50.25" customHeight="1" x14ac:dyDescent="0.25">
      <c r="A12" s="92" t="s">
        <v>469</v>
      </c>
      <c r="B12" s="92" t="s">
        <v>470</v>
      </c>
      <c r="C12" s="92" t="s">
        <v>4</v>
      </c>
    </row>
    <row r="13" spans="1:3" ht="57.75" customHeight="1" x14ac:dyDescent="0.25">
      <c r="A13" s="93" t="s">
        <v>471</v>
      </c>
      <c r="B13" s="93" t="s">
        <v>472</v>
      </c>
      <c r="C13" s="94">
        <f>C14</f>
        <v>1616.760000000002</v>
      </c>
    </row>
    <row r="14" spans="1:3" ht="37.5" customHeight="1" x14ac:dyDescent="0.25">
      <c r="A14" s="95" t="s">
        <v>473</v>
      </c>
      <c r="B14" s="96" t="s">
        <v>474</v>
      </c>
      <c r="C14" s="97">
        <f>C15</f>
        <v>1616.760000000002</v>
      </c>
    </row>
    <row r="15" spans="1:3" ht="15.75" x14ac:dyDescent="0.25">
      <c r="A15" s="98" t="s">
        <v>475</v>
      </c>
      <c r="B15" s="99" t="s">
        <v>476</v>
      </c>
      <c r="C15" s="100">
        <f>C16</f>
        <v>1616.760000000002</v>
      </c>
    </row>
    <row r="16" spans="1:3" ht="35.25" customHeight="1" x14ac:dyDescent="0.25">
      <c r="A16" s="98" t="s">
        <v>477</v>
      </c>
      <c r="B16" s="99" t="s">
        <v>478</v>
      </c>
      <c r="C16" s="100">
        <f>C17</f>
        <v>1616.760000000002</v>
      </c>
    </row>
    <row r="17" spans="1:4" ht="37.5" customHeight="1" x14ac:dyDescent="0.25">
      <c r="A17" s="98" t="s">
        <v>479</v>
      </c>
      <c r="B17" s="99" t="s">
        <v>480</v>
      </c>
      <c r="C17" s="100">
        <f>C18</f>
        <v>1616.760000000002</v>
      </c>
    </row>
    <row r="18" spans="1:4" ht="35.25" customHeight="1" x14ac:dyDescent="0.25">
      <c r="A18" s="98" t="s">
        <v>481</v>
      </c>
      <c r="B18" s="101" t="s">
        <v>482</v>
      </c>
      <c r="C18" s="100">
        <f>'5'!D164-'3'!C16</f>
        <v>1616.760000000002</v>
      </c>
    </row>
    <row r="19" spans="1:4" ht="16.5" customHeight="1" x14ac:dyDescent="0.25">
      <c r="A19" s="98" t="s">
        <v>483</v>
      </c>
      <c r="B19" s="99" t="s">
        <v>484</v>
      </c>
      <c r="C19" s="102">
        <v>0</v>
      </c>
    </row>
    <row r="20" spans="1:4" ht="35.25" customHeight="1" x14ac:dyDescent="0.25">
      <c r="A20" s="98" t="s">
        <v>485</v>
      </c>
      <c r="B20" s="99" t="s">
        <v>486</v>
      </c>
      <c r="C20" s="102">
        <v>0</v>
      </c>
    </row>
    <row r="21" spans="1:4" ht="33.75" customHeight="1" x14ac:dyDescent="0.25">
      <c r="A21" s="98" t="s">
        <v>487</v>
      </c>
      <c r="B21" s="99" t="s">
        <v>488</v>
      </c>
      <c r="C21" s="102">
        <v>0</v>
      </c>
    </row>
    <row r="22" spans="1:4" ht="39.75" customHeight="1" x14ac:dyDescent="0.25">
      <c r="A22" s="98" t="s">
        <v>489</v>
      </c>
      <c r="B22" s="99" t="s">
        <v>490</v>
      </c>
      <c r="C22" s="102">
        <v>0</v>
      </c>
      <c r="D22" s="118" t="s">
        <v>498</v>
      </c>
    </row>
    <row r="23" spans="1:4" ht="15.75" x14ac:dyDescent="0.25">
      <c r="A23" s="103"/>
      <c r="B23" s="104"/>
      <c r="C23" s="105"/>
    </row>
    <row r="24" spans="1:4" ht="15.75" x14ac:dyDescent="0.25">
      <c r="C24" s="106"/>
    </row>
  </sheetData>
  <mergeCells count="4">
    <mergeCell ref="B1:C1"/>
    <mergeCell ref="B2:C2"/>
    <mergeCell ref="B3:C3"/>
    <mergeCell ref="A10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7" sqref="B7"/>
    </sheetView>
  </sheetViews>
  <sheetFormatPr defaultRowHeight="15" x14ac:dyDescent="0.25"/>
  <cols>
    <col min="1" max="1" width="61.140625" style="57" customWidth="1"/>
    <col min="2" max="2" width="23.7109375" style="57" customWidth="1"/>
    <col min="3" max="3" width="2.28515625" style="57" customWidth="1"/>
    <col min="4" max="256" width="9.140625" style="57"/>
    <col min="257" max="257" width="61.140625" style="57" customWidth="1"/>
    <col min="258" max="258" width="23.7109375" style="57" customWidth="1"/>
    <col min="259" max="259" width="5" style="57" customWidth="1"/>
    <col min="260" max="512" width="9.140625" style="57"/>
    <col min="513" max="513" width="61.140625" style="57" customWidth="1"/>
    <col min="514" max="514" width="23.7109375" style="57" customWidth="1"/>
    <col min="515" max="515" width="5" style="57" customWidth="1"/>
    <col min="516" max="768" width="9.140625" style="57"/>
    <col min="769" max="769" width="61.140625" style="57" customWidth="1"/>
    <col min="770" max="770" width="23.7109375" style="57" customWidth="1"/>
    <col min="771" max="771" width="5" style="57" customWidth="1"/>
    <col min="772" max="1024" width="9.140625" style="57"/>
    <col min="1025" max="1025" width="61.140625" style="57" customWidth="1"/>
    <col min="1026" max="1026" width="23.7109375" style="57" customWidth="1"/>
    <col min="1027" max="1027" width="5" style="57" customWidth="1"/>
    <col min="1028" max="1280" width="9.140625" style="57"/>
    <col min="1281" max="1281" width="61.140625" style="57" customWidth="1"/>
    <col min="1282" max="1282" width="23.7109375" style="57" customWidth="1"/>
    <col min="1283" max="1283" width="5" style="57" customWidth="1"/>
    <col min="1284" max="1536" width="9.140625" style="57"/>
    <col min="1537" max="1537" width="61.140625" style="57" customWidth="1"/>
    <col min="1538" max="1538" width="23.7109375" style="57" customWidth="1"/>
    <col min="1539" max="1539" width="5" style="57" customWidth="1"/>
    <col min="1540" max="1792" width="9.140625" style="57"/>
    <col min="1793" max="1793" width="61.140625" style="57" customWidth="1"/>
    <col min="1794" max="1794" width="23.7109375" style="57" customWidth="1"/>
    <col min="1795" max="1795" width="5" style="57" customWidth="1"/>
    <col min="1796" max="2048" width="9.140625" style="57"/>
    <col min="2049" max="2049" width="61.140625" style="57" customWidth="1"/>
    <col min="2050" max="2050" width="23.7109375" style="57" customWidth="1"/>
    <col min="2051" max="2051" width="5" style="57" customWidth="1"/>
    <col min="2052" max="2304" width="9.140625" style="57"/>
    <col min="2305" max="2305" width="61.140625" style="57" customWidth="1"/>
    <col min="2306" max="2306" width="23.7109375" style="57" customWidth="1"/>
    <col min="2307" max="2307" width="5" style="57" customWidth="1"/>
    <col min="2308" max="2560" width="9.140625" style="57"/>
    <col min="2561" max="2561" width="61.140625" style="57" customWidth="1"/>
    <col min="2562" max="2562" width="23.7109375" style="57" customWidth="1"/>
    <col min="2563" max="2563" width="5" style="57" customWidth="1"/>
    <col min="2564" max="2816" width="9.140625" style="57"/>
    <col min="2817" max="2817" width="61.140625" style="57" customWidth="1"/>
    <col min="2818" max="2818" width="23.7109375" style="57" customWidth="1"/>
    <col min="2819" max="2819" width="5" style="57" customWidth="1"/>
    <col min="2820" max="3072" width="9.140625" style="57"/>
    <col min="3073" max="3073" width="61.140625" style="57" customWidth="1"/>
    <col min="3074" max="3074" width="23.7109375" style="57" customWidth="1"/>
    <col min="3075" max="3075" width="5" style="57" customWidth="1"/>
    <col min="3076" max="3328" width="9.140625" style="57"/>
    <col min="3329" max="3329" width="61.140625" style="57" customWidth="1"/>
    <col min="3330" max="3330" width="23.7109375" style="57" customWidth="1"/>
    <col min="3331" max="3331" width="5" style="57" customWidth="1"/>
    <col min="3332" max="3584" width="9.140625" style="57"/>
    <col min="3585" max="3585" width="61.140625" style="57" customWidth="1"/>
    <col min="3586" max="3586" width="23.7109375" style="57" customWidth="1"/>
    <col min="3587" max="3587" width="5" style="57" customWidth="1"/>
    <col min="3588" max="3840" width="9.140625" style="57"/>
    <col min="3841" max="3841" width="61.140625" style="57" customWidth="1"/>
    <col min="3842" max="3842" width="23.7109375" style="57" customWidth="1"/>
    <col min="3843" max="3843" width="5" style="57" customWidth="1"/>
    <col min="3844" max="4096" width="9.140625" style="57"/>
    <col min="4097" max="4097" width="61.140625" style="57" customWidth="1"/>
    <col min="4098" max="4098" width="23.7109375" style="57" customWidth="1"/>
    <col min="4099" max="4099" width="5" style="57" customWidth="1"/>
    <col min="4100" max="4352" width="9.140625" style="57"/>
    <col min="4353" max="4353" width="61.140625" style="57" customWidth="1"/>
    <col min="4354" max="4354" width="23.7109375" style="57" customWidth="1"/>
    <col min="4355" max="4355" width="5" style="57" customWidth="1"/>
    <col min="4356" max="4608" width="9.140625" style="57"/>
    <col min="4609" max="4609" width="61.140625" style="57" customWidth="1"/>
    <col min="4610" max="4610" width="23.7109375" style="57" customWidth="1"/>
    <col min="4611" max="4611" width="5" style="57" customWidth="1"/>
    <col min="4612" max="4864" width="9.140625" style="57"/>
    <col min="4865" max="4865" width="61.140625" style="57" customWidth="1"/>
    <col min="4866" max="4866" width="23.7109375" style="57" customWidth="1"/>
    <col min="4867" max="4867" width="5" style="57" customWidth="1"/>
    <col min="4868" max="5120" width="9.140625" style="57"/>
    <col min="5121" max="5121" width="61.140625" style="57" customWidth="1"/>
    <col min="5122" max="5122" width="23.7109375" style="57" customWidth="1"/>
    <col min="5123" max="5123" width="5" style="57" customWidth="1"/>
    <col min="5124" max="5376" width="9.140625" style="57"/>
    <col min="5377" max="5377" width="61.140625" style="57" customWidth="1"/>
    <col min="5378" max="5378" width="23.7109375" style="57" customWidth="1"/>
    <col min="5379" max="5379" width="5" style="57" customWidth="1"/>
    <col min="5380" max="5632" width="9.140625" style="57"/>
    <col min="5633" max="5633" width="61.140625" style="57" customWidth="1"/>
    <col min="5634" max="5634" width="23.7109375" style="57" customWidth="1"/>
    <col min="5635" max="5635" width="5" style="57" customWidth="1"/>
    <col min="5636" max="5888" width="9.140625" style="57"/>
    <col min="5889" max="5889" width="61.140625" style="57" customWidth="1"/>
    <col min="5890" max="5890" width="23.7109375" style="57" customWidth="1"/>
    <col min="5891" max="5891" width="5" style="57" customWidth="1"/>
    <col min="5892" max="6144" width="9.140625" style="57"/>
    <col min="6145" max="6145" width="61.140625" style="57" customWidth="1"/>
    <col min="6146" max="6146" width="23.7109375" style="57" customWidth="1"/>
    <col min="6147" max="6147" width="5" style="57" customWidth="1"/>
    <col min="6148" max="6400" width="9.140625" style="57"/>
    <col min="6401" max="6401" width="61.140625" style="57" customWidth="1"/>
    <col min="6402" max="6402" width="23.7109375" style="57" customWidth="1"/>
    <col min="6403" max="6403" width="5" style="57" customWidth="1"/>
    <col min="6404" max="6656" width="9.140625" style="57"/>
    <col min="6657" max="6657" width="61.140625" style="57" customWidth="1"/>
    <col min="6658" max="6658" width="23.7109375" style="57" customWidth="1"/>
    <col min="6659" max="6659" width="5" style="57" customWidth="1"/>
    <col min="6660" max="6912" width="9.140625" style="57"/>
    <col min="6913" max="6913" width="61.140625" style="57" customWidth="1"/>
    <col min="6914" max="6914" width="23.7109375" style="57" customWidth="1"/>
    <col min="6915" max="6915" width="5" style="57" customWidth="1"/>
    <col min="6916" max="7168" width="9.140625" style="57"/>
    <col min="7169" max="7169" width="61.140625" style="57" customWidth="1"/>
    <col min="7170" max="7170" width="23.7109375" style="57" customWidth="1"/>
    <col min="7171" max="7171" width="5" style="57" customWidth="1"/>
    <col min="7172" max="7424" width="9.140625" style="57"/>
    <col min="7425" max="7425" width="61.140625" style="57" customWidth="1"/>
    <col min="7426" max="7426" width="23.7109375" style="57" customWidth="1"/>
    <col min="7427" max="7427" width="5" style="57" customWidth="1"/>
    <col min="7428" max="7680" width="9.140625" style="57"/>
    <col min="7681" max="7681" width="61.140625" style="57" customWidth="1"/>
    <col min="7682" max="7682" width="23.7109375" style="57" customWidth="1"/>
    <col min="7683" max="7683" width="5" style="57" customWidth="1"/>
    <col min="7684" max="7936" width="9.140625" style="57"/>
    <col min="7937" max="7937" width="61.140625" style="57" customWidth="1"/>
    <col min="7938" max="7938" width="23.7109375" style="57" customWidth="1"/>
    <col min="7939" max="7939" width="5" style="57" customWidth="1"/>
    <col min="7940" max="8192" width="9.140625" style="57"/>
    <col min="8193" max="8193" width="61.140625" style="57" customWidth="1"/>
    <col min="8194" max="8194" width="23.7109375" style="57" customWidth="1"/>
    <col min="8195" max="8195" width="5" style="57" customWidth="1"/>
    <col min="8196" max="8448" width="9.140625" style="57"/>
    <col min="8449" max="8449" width="61.140625" style="57" customWidth="1"/>
    <col min="8450" max="8450" width="23.7109375" style="57" customWidth="1"/>
    <col min="8451" max="8451" width="5" style="57" customWidth="1"/>
    <col min="8452" max="8704" width="9.140625" style="57"/>
    <col min="8705" max="8705" width="61.140625" style="57" customWidth="1"/>
    <col min="8706" max="8706" width="23.7109375" style="57" customWidth="1"/>
    <col min="8707" max="8707" width="5" style="57" customWidth="1"/>
    <col min="8708" max="8960" width="9.140625" style="57"/>
    <col min="8961" max="8961" width="61.140625" style="57" customWidth="1"/>
    <col min="8962" max="8962" width="23.7109375" style="57" customWidth="1"/>
    <col min="8963" max="8963" width="5" style="57" customWidth="1"/>
    <col min="8964" max="9216" width="9.140625" style="57"/>
    <col min="9217" max="9217" width="61.140625" style="57" customWidth="1"/>
    <col min="9218" max="9218" width="23.7109375" style="57" customWidth="1"/>
    <col min="9219" max="9219" width="5" style="57" customWidth="1"/>
    <col min="9220" max="9472" width="9.140625" style="57"/>
    <col min="9473" max="9473" width="61.140625" style="57" customWidth="1"/>
    <col min="9474" max="9474" width="23.7109375" style="57" customWidth="1"/>
    <col min="9475" max="9475" width="5" style="57" customWidth="1"/>
    <col min="9476" max="9728" width="9.140625" style="57"/>
    <col min="9729" max="9729" width="61.140625" style="57" customWidth="1"/>
    <col min="9730" max="9730" width="23.7109375" style="57" customWidth="1"/>
    <col min="9731" max="9731" width="5" style="57" customWidth="1"/>
    <col min="9732" max="9984" width="9.140625" style="57"/>
    <col min="9985" max="9985" width="61.140625" style="57" customWidth="1"/>
    <col min="9986" max="9986" width="23.7109375" style="57" customWidth="1"/>
    <col min="9987" max="9987" width="5" style="57" customWidth="1"/>
    <col min="9988" max="10240" width="9.140625" style="57"/>
    <col min="10241" max="10241" width="61.140625" style="57" customWidth="1"/>
    <col min="10242" max="10242" width="23.7109375" style="57" customWidth="1"/>
    <col min="10243" max="10243" width="5" style="57" customWidth="1"/>
    <col min="10244" max="10496" width="9.140625" style="57"/>
    <col min="10497" max="10497" width="61.140625" style="57" customWidth="1"/>
    <col min="10498" max="10498" width="23.7109375" style="57" customWidth="1"/>
    <col min="10499" max="10499" width="5" style="57" customWidth="1"/>
    <col min="10500" max="10752" width="9.140625" style="57"/>
    <col min="10753" max="10753" width="61.140625" style="57" customWidth="1"/>
    <col min="10754" max="10754" width="23.7109375" style="57" customWidth="1"/>
    <col min="10755" max="10755" width="5" style="57" customWidth="1"/>
    <col min="10756" max="11008" width="9.140625" style="57"/>
    <col min="11009" max="11009" width="61.140625" style="57" customWidth="1"/>
    <col min="11010" max="11010" width="23.7109375" style="57" customWidth="1"/>
    <col min="11011" max="11011" width="5" style="57" customWidth="1"/>
    <col min="11012" max="11264" width="9.140625" style="57"/>
    <col min="11265" max="11265" width="61.140625" style="57" customWidth="1"/>
    <col min="11266" max="11266" width="23.7109375" style="57" customWidth="1"/>
    <col min="11267" max="11267" width="5" style="57" customWidth="1"/>
    <col min="11268" max="11520" width="9.140625" style="57"/>
    <col min="11521" max="11521" width="61.140625" style="57" customWidth="1"/>
    <col min="11522" max="11522" width="23.7109375" style="57" customWidth="1"/>
    <col min="11523" max="11523" width="5" style="57" customWidth="1"/>
    <col min="11524" max="11776" width="9.140625" style="57"/>
    <col min="11777" max="11777" width="61.140625" style="57" customWidth="1"/>
    <col min="11778" max="11778" width="23.7109375" style="57" customWidth="1"/>
    <col min="11779" max="11779" width="5" style="57" customWidth="1"/>
    <col min="11780" max="12032" width="9.140625" style="57"/>
    <col min="12033" max="12033" width="61.140625" style="57" customWidth="1"/>
    <col min="12034" max="12034" width="23.7109375" style="57" customWidth="1"/>
    <col min="12035" max="12035" width="5" style="57" customWidth="1"/>
    <col min="12036" max="12288" width="9.140625" style="57"/>
    <col min="12289" max="12289" width="61.140625" style="57" customWidth="1"/>
    <col min="12290" max="12290" width="23.7109375" style="57" customWidth="1"/>
    <col min="12291" max="12291" width="5" style="57" customWidth="1"/>
    <col min="12292" max="12544" width="9.140625" style="57"/>
    <col min="12545" max="12545" width="61.140625" style="57" customWidth="1"/>
    <col min="12546" max="12546" width="23.7109375" style="57" customWidth="1"/>
    <col min="12547" max="12547" width="5" style="57" customWidth="1"/>
    <col min="12548" max="12800" width="9.140625" style="57"/>
    <col min="12801" max="12801" width="61.140625" style="57" customWidth="1"/>
    <col min="12802" max="12802" width="23.7109375" style="57" customWidth="1"/>
    <col min="12803" max="12803" width="5" style="57" customWidth="1"/>
    <col min="12804" max="13056" width="9.140625" style="57"/>
    <col min="13057" max="13057" width="61.140625" style="57" customWidth="1"/>
    <col min="13058" max="13058" width="23.7109375" style="57" customWidth="1"/>
    <col min="13059" max="13059" width="5" style="57" customWidth="1"/>
    <col min="13060" max="13312" width="9.140625" style="57"/>
    <col min="13313" max="13313" width="61.140625" style="57" customWidth="1"/>
    <col min="13314" max="13314" width="23.7109375" style="57" customWidth="1"/>
    <col min="13315" max="13315" width="5" style="57" customWidth="1"/>
    <col min="13316" max="13568" width="9.140625" style="57"/>
    <col min="13569" max="13569" width="61.140625" style="57" customWidth="1"/>
    <col min="13570" max="13570" width="23.7109375" style="57" customWidth="1"/>
    <col min="13571" max="13571" width="5" style="57" customWidth="1"/>
    <col min="13572" max="13824" width="9.140625" style="57"/>
    <col min="13825" max="13825" width="61.140625" style="57" customWidth="1"/>
    <col min="13826" max="13826" width="23.7109375" style="57" customWidth="1"/>
    <col min="13827" max="13827" width="5" style="57" customWidth="1"/>
    <col min="13828" max="14080" width="9.140625" style="57"/>
    <col min="14081" max="14081" width="61.140625" style="57" customWidth="1"/>
    <col min="14082" max="14082" width="23.7109375" style="57" customWidth="1"/>
    <col min="14083" max="14083" width="5" style="57" customWidth="1"/>
    <col min="14084" max="14336" width="9.140625" style="57"/>
    <col min="14337" max="14337" width="61.140625" style="57" customWidth="1"/>
    <col min="14338" max="14338" width="23.7109375" style="57" customWidth="1"/>
    <col min="14339" max="14339" width="5" style="57" customWidth="1"/>
    <col min="14340" max="14592" width="9.140625" style="57"/>
    <col min="14593" max="14593" width="61.140625" style="57" customWidth="1"/>
    <col min="14594" max="14594" width="23.7109375" style="57" customWidth="1"/>
    <col min="14595" max="14595" width="5" style="57" customWidth="1"/>
    <col min="14596" max="14848" width="9.140625" style="57"/>
    <col min="14849" max="14849" width="61.140625" style="57" customWidth="1"/>
    <col min="14850" max="14850" width="23.7109375" style="57" customWidth="1"/>
    <col min="14851" max="14851" width="5" style="57" customWidth="1"/>
    <col min="14852" max="15104" width="9.140625" style="57"/>
    <col min="15105" max="15105" width="61.140625" style="57" customWidth="1"/>
    <col min="15106" max="15106" width="23.7109375" style="57" customWidth="1"/>
    <col min="15107" max="15107" width="5" style="57" customWidth="1"/>
    <col min="15108" max="15360" width="9.140625" style="57"/>
    <col min="15361" max="15361" width="61.140625" style="57" customWidth="1"/>
    <col min="15362" max="15362" width="23.7109375" style="57" customWidth="1"/>
    <col min="15363" max="15363" width="5" style="57" customWidth="1"/>
    <col min="15364" max="15616" width="9.140625" style="57"/>
    <col min="15617" max="15617" width="61.140625" style="57" customWidth="1"/>
    <col min="15618" max="15618" width="23.7109375" style="57" customWidth="1"/>
    <col min="15619" max="15619" width="5" style="57" customWidth="1"/>
    <col min="15620" max="15872" width="9.140625" style="57"/>
    <col min="15873" max="15873" width="61.140625" style="57" customWidth="1"/>
    <col min="15874" max="15874" width="23.7109375" style="57" customWidth="1"/>
    <col min="15875" max="15875" width="5" style="57" customWidth="1"/>
    <col min="15876" max="16128" width="9.140625" style="57"/>
    <col min="16129" max="16129" width="61.140625" style="57" customWidth="1"/>
    <col min="16130" max="16130" width="23.7109375" style="57" customWidth="1"/>
    <col min="16131" max="16131" width="5" style="57" customWidth="1"/>
    <col min="16132" max="16384" width="9.140625" style="57"/>
  </cols>
  <sheetData>
    <row r="1" spans="1:4" ht="15.75" x14ac:dyDescent="0.25">
      <c r="A1" s="130" t="s">
        <v>511</v>
      </c>
      <c r="B1" s="130"/>
    </row>
    <row r="2" spans="1:4" ht="15.75" x14ac:dyDescent="0.25">
      <c r="A2" s="130" t="s">
        <v>231</v>
      </c>
      <c r="B2" s="130"/>
    </row>
    <row r="3" spans="1:4" ht="15.75" x14ac:dyDescent="0.25">
      <c r="A3" s="130" t="s">
        <v>503</v>
      </c>
      <c r="B3" s="130"/>
    </row>
    <row r="5" spans="1:4" ht="15.75" x14ac:dyDescent="0.25">
      <c r="B5" s="72" t="s">
        <v>491</v>
      </c>
    </row>
    <row r="6" spans="1:4" ht="15.75" x14ac:dyDescent="0.25">
      <c r="B6" s="72" t="s">
        <v>492</v>
      </c>
    </row>
    <row r="7" spans="1:4" ht="15.75" x14ac:dyDescent="0.25">
      <c r="B7" s="72" t="s">
        <v>493</v>
      </c>
    </row>
    <row r="8" spans="1:4" ht="15.75" x14ac:dyDescent="0.25">
      <c r="B8" s="72" t="s">
        <v>499</v>
      </c>
      <c r="D8" s="107"/>
    </row>
    <row r="9" spans="1:4" ht="15.75" customHeight="1" x14ac:dyDescent="0.3">
      <c r="A9" s="108"/>
    </row>
    <row r="10" spans="1:4" ht="64.5" customHeight="1" x14ac:dyDescent="0.25">
      <c r="A10" s="143" t="s">
        <v>494</v>
      </c>
      <c r="B10" s="143"/>
    </row>
    <row r="11" spans="1:4" ht="18.75" x14ac:dyDescent="0.3">
      <c r="A11" s="109"/>
      <c r="B11" s="110"/>
    </row>
    <row r="12" spans="1:4" ht="43.5" customHeight="1" x14ac:dyDescent="0.25">
      <c r="A12" s="111" t="s">
        <v>495</v>
      </c>
      <c r="B12" s="111" t="s">
        <v>4</v>
      </c>
    </row>
    <row r="13" spans="1:4" ht="47.25" customHeight="1" x14ac:dyDescent="0.25">
      <c r="A13" s="112" t="s">
        <v>225</v>
      </c>
      <c r="B13" s="113">
        <v>3530</v>
      </c>
      <c r="C13" s="114"/>
    </row>
    <row r="14" spans="1:4" ht="39.75" customHeight="1" x14ac:dyDescent="0.25">
      <c r="A14" s="112" t="s">
        <v>223</v>
      </c>
      <c r="B14" s="113">
        <v>2476</v>
      </c>
      <c r="C14" s="114"/>
    </row>
    <row r="15" spans="1:4" ht="53.25" customHeight="1" x14ac:dyDescent="0.25">
      <c r="A15" s="112" t="s">
        <v>496</v>
      </c>
      <c r="B15" s="113">
        <f>'5'!D28+'5'!D32</f>
        <v>1616.35</v>
      </c>
      <c r="C15" s="114"/>
    </row>
    <row r="16" spans="1:4" ht="39.75" customHeight="1" x14ac:dyDescent="0.25">
      <c r="A16" s="112" t="s">
        <v>205</v>
      </c>
      <c r="B16" s="113">
        <v>100.4</v>
      </c>
      <c r="C16" s="114"/>
    </row>
    <row r="17" spans="1:3" ht="39.75" customHeight="1" x14ac:dyDescent="0.25">
      <c r="A17" s="112" t="s">
        <v>207</v>
      </c>
      <c r="B17" s="113">
        <v>67.7</v>
      </c>
      <c r="C17" s="114"/>
    </row>
    <row r="18" spans="1:3" ht="21" customHeight="1" x14ac:dyDescent="0.25">
      <c r="A18" s="112" t="s">
        <v>227</v>
      </c>
      <c r="B18" s="113">
        <v>550</v>
      </c>
      <c r="C18" s="114"/>
    </row>
    <row r="19" spans="1:3" ht="20.25" customHeight="1" x14ac:dyDescent="0.25">
      <c r="A19" s="85" t="s">
        <v>10</v>
      </c>
      <c r="B19" s="115">
        <f>SUM(B13:B18)</f>
        <v>8340.4500000000007</v>
      </c>
      <c r="C19" s="118" t="s">
        <v>498</v>
      </c>
    </row>
    <row r="20" spans="1:3" ht="18.75" x14ac:dyDescent="0.3">
      <c r="A20" s="116"/>
    </row>
  </sheetData>
  <mergeCells count="4">
    <mergeCell ref="A1:B1"/>
    <mergeCell ref="A2:B2"/>
    <mergeCell ref="A3:B3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3</vt:lpstr>
      <vt:lpstr>4</vt:lpstr>
      <vt:lpstr>5</vt:lpstr>
      <vt:lpstr>7</vt:lpstr>
      <vt:lpstr>9</vt:lpstr>
      <vt:lpstr>11</vt:lpstr>
      <vt:lpstr>13</vt:lpstr>
      <vt:lpstr>19</vt:lpstr>
      <vt:lpstr>'5'!Заголовки_для_печати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rep:2.47.0.296</dc:description>
  <cp:lastModifiedBy>Пользователь</cp:lastModifiedBy>
  <cp:lastPrinted>2019-02-18T10:35:36Z</cp:lastPrinted>
  <dcterms:created xsi:type="dcterms:W3CDTF">2019-02-18T03:52:12Z</dcterms:created>
  <dcterms:modified xsi:type="dcterms:W3CDTF">2019-02-25T03:44:09Z</dcterms:modified>
</cp:coreProperties>
</file>