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35" windowWidth="16815" windowHeight="9090" activeTab="10"/>
  </bookViews>
  <sheets>
    <sheet name="1" sheetId="6" r:id="rId1"/>
    <sheet name="2" sheetId="7" r:id="rId2"/>
    <sheet name="3" sheetId="11" r:id="rId3"/>
    <sheet name="4" sheetId="9" r:id="rId4"/>
    <sheet name="5" sheetId="8" r:id="rId5"/>
    <sheet name="6" sheetId="10" r:id="rId6"/>
    <sheet name="7" sheetId="4" r:id="rId7"/>
    <sheet name="8" sheetId="1" r:id="rId8"/>
    <sheet name="9" sheetId="3" r:id="rId9"/>
    <sheet name="10" sheetId="2" r:id="rId10"/>
    <sheet name="11" sheetId="5" r:id="rId11"/>
  </sheets>
  <definedNames>
    <definedName name="_xlnm.Print_Titles" localSheetId="0">'1'!$13:$16</definedName>
    <definedName name="_xlnm.Print_Titles" localSheetId="9">'10'!$14:$15</definedName>
    <definedName name="_xlnm.Print_Titles" localSheetId="10">'11'!$14:$14</definedName>
    <definedName name="_xlnm.Print_Titles" localSheetId="1">'2'!$17:$17</definedName>
    <definedName name="_xlnm.Print_Titles" localSheetId="2">'3'!$13:$15</definedName>
    <definedName name="_xlnm.Print_Titles" localSheetId="3">'4'!$14:$16</definedName>
    <definedName name="_xlnm.Print_Titles" localSheetId="4">'5'!$13:$15</definedName>
    <definedName name="_xlnm.Print_Titles" localSheetId="5">'6'!$15:$17</definedName>
    <definedName name="_xlnm.Print_Titles" localSheetId="8">'9'!$14:$15</definedName>
    <definedName name="_xlnm.Print_Area" localSheetId="9">'10'!$A$1:$E$42</definedName>
    <definedName name="_xlnm.Print_Area" localSheetId="10">'11'!$A$1:$E$38</definedName>
    <definedName name="_xlnm.Print_Area" localSheetId="8">'9'!$A$1:$H$46</definedName>
  </definedNames>
  <calcPr calcId="125725"/>
</workbook>
</file>

<file path=xl/calcChain.xml><?xml version="1.0" encoding="utf-8"?>
<calcChain xmlns="http://schemas.openxmlformats.org/spreadsheetml/2006/main">
  <c r="AA58" i="8"/>
  <c r="AA57" s="1"/>
  <c r="AA56" s="1"/>
  <c r="AA55" s="1"/>
  <c r="C17" i="4"/>
  <c r="C25" s="1"/>
  <c r="AA376" i="8" l="1"/>
  <c r="AA375" s="1"/>
  <c r="AA374" s="1"/>
  <c r="AA373" s="1"/>
  <c r="AA372" s="1"/>
  <c r="AA339" s="1"/>
  <c r="AA82"/>
  <c r="AA81" s="1"/>
  <c r="AA459"/>
  <c r="AA458" s="1"/>
  <c r="AA457" s="1"/>
  <c r="AA449" s="1"/>
  <c r="AA108"/>
  <c r="AA107" s="1"/>
  <c r="AA106" s="1"/>
  <c r="AA202"/>
  <c r="AA201" s="1"/>
  <c r="AA195" s="1"/>
  <c r="AA194" s="1"/>
  <c r="AA300"/>
  <c r="AA299" s="1"/>
  <c r="AA298" s="1"/>
  <c r="AA297" s="1"/>
  <c r="AA296" s="1"/>
  <c r="AA295" s="1"/>
  <c r="AA286"/>
  <c r="AA285" s="1"/>
  <c r="AA269" s="1"/>
  <c r="AA268" s="1"/>
  <c r="AA267" s="1"/>
  <c r="AA145"/>
  <c r="AA144" s="1"/>
  <c r="AA143" s="1"/>
  <c r="AA169"/>
  <c r="AA49"/>
  <c r="AA412" l="1"/>
  <c r="AA411" s="1"/>
  <c r="AA500"/>
  <c r="AA499" s="1"/>
  <c r="AA498" s="1"/>
  <c r="AA497" s="1"/>
  <c r="AA496" s="1"/>
  <c r="AA495" s="1"/>
  <c r="AA448"/>
  <c r="AA425"/>
  <c r="AA424" s="1"/>
  <c r="AA422"/>
  <c r="AA421" s="1"/>
  <c r="AA419"/>
  <c r="AA414" s="1"/>
  <c r="AA417"/>
  <c r="AA407"/>
  <c r="AA406" s="1"/>
  <c r="AA405" s="1"/>
  <c r="AA404" s="1"/>
  <c r="AA401"/>
  <c r="AA400" s="1"/>
  <c r="AA393" s="1"/>
  <c r="AA392" s="1"/>
  <c r="AA391" s="1"/>
  <c r="AA168"/>
  <c r="AA167" s="1"/>
  <c r="AA254"/>
  <c r="AA252"/>
  <c r="AA80"/>
  <c r="AA337"/>
  <c r="AA336" s="1"/>
  <c r="AA335" s="1"/>
  <c r="AA333"/>
  <c r="J333"/>
  <c r="AA331"/>
  <c r="AA292"/>
  <c r="AA291" s="1"/>
  <c r="AA290" s="1"/>
  <c r="AA289" s="1"/>
  <c r="AA288" s="1"/>
  <c r="AA266" s="1"/>
  <c r="AA246"/>
  <c r="AA245" s="1"/>
  <c r="AA244" s="1"/>
  <c r="AA241"/>
  <c r="AA230"/>
  <c r="AA229" s="1"/>
  <c r="AA228" s="1"/>
  <c r="AA227" s="1"/>
  <c r="AA226" s="1"/>
  <c r="J230"/>
  <c r="AA218"/>
  <c r="AA217" s="1"/>
  <c r="AA216" s="1"/>
  <c r="AA215" s="1"/>
  <c r="AA214" s="1"/>
  <c r="AA210"/>
  <c r="AA212"/>
  <c r="AA192"/>
  <c r="AA189" s="1"/>
  <c r="AA181"/>
  <c r="AA178" s="1"/>
  <c r="AQ34" i="10"/>
  <c r="AQ33" s="1"/>
  <c r="AQ32" s="1"/>
  <c r="AP33"/>
  <c r="AP32" s="1"/>
  <c r="AP34"/>
  <c r="AQ69"/>
  <c r="AQ68" s="1"/>
  <c r="AR69"/>
  <c r="AP69"/>
  <c r="AP68" s="1"/>
  <c r="AA72" i="8"/>
  <c r="AA71" s="1"/>
  <c r="AA69"/>
  <c r="AA68" s="1"/>
  <c r="AA53"/>
  <c r="AA47"/>
  <c r="AA40"/>
  <c r="AA39" s="1"/>
  <c r="AA38" s="1"/>
  <c r="AA37" s="1"/>
  <c r="AA36" s="1"/>
  <c r="AA32"/>
  <c r="AA31" s="1"/>
  <c r="AA30" s="1"/>
  <c r="AA46" l="1"/>
  <c r="AA67"/>
  <c r="AA66" s="1"/>
  <c r="AA65" s="1"/>
  <c r="AA64" s="1"/>
  <c r="AA251"/>
  <c r="AA410"/>
  <c r="AA409" s="1"/>
  <c r="AA403" s="1"/>
  <c r="AA390" s="1"/>
  <c r="AA378" s="1"/>
  <c r="AA330"/>
  <c r="AA329" s="1"/>
  <c r="AA324" s="1"/>
  <c r="AA323" s="1"/>
  <c r="AA318" s="1"/>
  <c r="AA45"/>
  <c r="AA44" s="1"/>
  <c r="AA43" s="1"/>
  <c r="AA35" s="1"/>
  <c r="AA209"/>
  <c r="AA208" s="1"/>
  <c r="AA207" s="1"/>
  <c r="AA206" s="1"/>
  <c r="F20" i="11"/>
  <c r="F19" s="1"/>
  <c r="F18" s="1"/>
  <c r="F63"/>
  <c r="F62"/>
  <c r="AA250" i="8" l="1"/>
  <c r="AA249" s="1"/>
  <c r="AA248" s="1"/>
  <c r="AA243" s="1"/>
  <c r="AA29"/>
  <c r="F83" i="11"/>
  <c r="F82" s="1"/>
  <c r="F79" s="1"/>
  <c r="F70" s="1"/>
  <c r="F69" s="1"/>
  <c r="F146"/>
  <c r="F145" s="1"/>
  <c r="F324"/>
  <c r="F322" s="1"/>
  <c r="F279"/>
  <c r="F278" s="1"/>
  <c r="F277" s="1"/>
  <c r="F276" s="1"/>
  <c r="F302"/>
  <c r="F236"/>
  <c r="F234" s="1"/>
  <c r="F233" s="1"/>
  <c r="F232" s="1"/>
  <c r="F158"/>
  <c r="F157" s="1"/>
  <c r="F151"/>
  <c r="F187"/>
  <c r="F186" s="1"/>
  <c r="F185" s="1"/>
  <c r="F184" s="1"/>
  <c r="F370"/>
  <c r="F360"/>
  <c r="F301"/>
  <c r="F171"/>
  <c r="F170" s="1"/>
  <c r="F374"/>
  <c r="F358"/>
  <c r="F329"/>
  <c r="F311"/>
  <c r="F218"/>
  <c r="F213"/>
  <c r="F212" s="1"/>
  <c r="F210"/>
  <c r="F208"/>
  <c r="F198"/>
  <c r="F197" s="1"/>
  <c r="F190" s="1"/>
  <c r="F165"/>
  <c r="F164" s="1"/>
  <c r="F162"/>
  <c r="F160"/>
  <c r="F153"/>
  <c r="F149"/>
  <c r="F137"/>
  <c r="F135"/>
  <c r="F105"/>
  <c r="F104" s="1"/>
  <c r="F103" s="1"/>
  <c r="F102" s="1"/>
  <c r="F60"/>
  <c r="F58"/>
  <c r="D16" i="1"/>
  <c r="C16"/>
  <c r="C22" s="1"/>
  <c r="AQ213" i="10"/>
  <c r="AP213"/>
  <c r="AQ283"/>
  <c r="AQ282" s="1"/>
  <c r="AQ281" s="1"/>
  <c r="AQ280" s="1"/>
  <c r="AP283"/>
  <c r="AP282" s="1"/>
  <c r="AP281" s="1"/>
  <c r="AP280" s="1"/>
  <c r="AQ275"/>
  <c r="AQ274" s="1"/>
  <c r="AQ273" s="1"/>
  <c r="AQ272" s="1"/>
  <c r="AP275"/>
  <c r="AP274" s="1"/>
  <c r="AP273" s="1"/>
  <c r="AP272" s="1"/>
  <c r="AP271" s="1"/>
  <c r="AQ162"/>
  <c r="AQ161" s="1"/>
  <c r="AQ160" s="1"/>
  <c r="AP161"/>
  <c r="AP160" s="1"/>
  <c r="AQ212"/>
  <c r="AQ211" s="1"/>
  <c r="AQ210" s="1"/>
  <c r="AQ209" s="1"/>
  <c r="AP212"/>
  <c r="AP211" s="1"/>
  <c r="AP210" s="1"/>
  <c r="AP209" s="1"/>
  <c r="AQ284"/>
  <c r="AP321"/>
  <c r="AP320" s="1"/>
  <c r="AP319" s="1"/>
  <c r="AP318" s="1"/>
  <c r="AP317" s="1"/>
  <c r="AP284" s="1"/>
  <c r="AQ323"/>
  <c r="AP323"/>
  <c r="AQ48"/>
  <c r="AQ47" s="1"/>
  <c r="AQ46" s="1"/>
  <c r="AQ45" s="1"/>
  <c r="AQ37" s="1"/>
  <c r="AQ31" s="1"/>
  <c r="AP54"/>
  <c r="AP53" s="1"/>
  <c r="AP48" s="1"/>
  <c r="AP47" s="1"/>
  <c r="AP46" s="1"/>
  <c r="AP45" s="1"/>
  <c r="AP37" s="1"/>
  <c r="AP31" s="1"/>
  <c r="AP197"/>
  <c r="AP196" s="1"/>
  <c r="AP195" s="1"/>
  <c r="AP194" s="1"/>
  <c r="AP193" s="1"/>
  <c r="AP192" s="1"/>
  <c r="AQ191"/>
  <c r="AQ190" s="1"/>
  <c r="AP191"/>
  <c r="AP190" s="1"/>
  <c r="AQ189"/>
  <c r="AQ188" s="1"/>
  <c r="AP189"/>
  <c r="AP188" s="1"/>
  <c r="AP187" s="1"/>
  <c r="AP186" s="1"/>
  <c r="AP185" s="1"/>
  <c r="AP184" s="1"/>
  <c r="AQ278"/>
  <c r="AQ277" s="1"/>
  <c r="V55" i="9"/>
  <c r="V54" s="1"/>
  <c r="V38" s="1"/>
  <c r="V17" s="1"/>
  <c r="U55"/>
  <c r="U54" s="1"/>
  <c r="U38" s="1"/>
  <c r="U17" s="1"/>
  <c r="V274"/>
  <c r="U274"/>
  <c r="V286"/>
  <c r="V285" s="1"/>
  <c r="U286"/>
  <c r="U285" s="1"/>
  <c r="V129"/>
  <c r="V128" s="1"/>
  <c r="U129"/>
  <c r="U128" s="1"/>
  <c r="V127"/>
  <c r="V126" s="1"/>
  <c r="U127"/>
  <c r="U126" s="1"/>
  <c r="V324"/>
  <c r="V315"/>
  <c r="V314" s="1"/>
  <c r="U315"/>
  <c r="U314" s="1"/>
  <c r="V313"/>
  <c r="V312" s="1"/>
  <c r="V311" s="1"/>
  <c r="U313"/>
  <c r="U312" s="1"/>
  <c r="U311" s="1"/>
  <c r="U64"/>
  <c r="U65"/>
  <c r="U77"/>
  <c r="U74" s="1"/>
  <c r="U148"/>
  <c r="U147" s="1"/>
  <c r="U146" s="1"/>
  <c r="U136"/>
  <c r="U142"/>
  <c r="U141" s="1"/>
  <c r="T378" i="11"/>
  <c r="F314"/>
  <c r="F77"/>
  <c r="F75"/>
  <c r="AQ206" i="10"/>
  <c r="AQ205" s="1"/>
  <c r="AQ204" s="1"/>
  <c r="AQ198" s="1"/>
  <c r="AP206"/>
  <c r="AP205" s="1"/>
  <c r="AP204" s="1"/>
  <c r="AP198" s="1"/>
  <c r="AQ149"/>
  <c r="AQ145" s="1"/>
  <c r="AQ126" s="1"/>
  <c r="AP149"/>
  <c r="AP145"/>
  <c r="AP126" s="1"/>
  <c r="V275" i="9"/>
  <c r="U275"/>
  <c r="U72"/>
  <c r="F72"/>
  <c r="AA349" i="8"/>
  <c r="AA347"/>
  <c r="AA240"/>
  <c r="AA239" s="1"/>
  <c r="AA238" s="1"/>
  <c r="AA232" s="1"/>
  <c r="AA205" s="1"/>
  <c r="AA161"/>
  <c r="AA142" s="1"/>
  <c r="AA110" s="1"/>
  <c r="AA78"/>
  <c r="AA77" s="1"/>
  <c r="AA76" s="1"/>
  <c r="AP266" i="10" l="1"/>
  <c r="F300" i="11"/>
  <c r="F294" s="1"/>
  <c r="AA75" i="8"/>
  <c r="AA74" s="1"/>
  <c r="AA541" s="1"/>
  <c r="AQ187" i="10"/>
  <c r="AQ186" s="1"/>
  <c r="AQ185" s="1"/>
  <c r="AQ184" s="1"/>
  <c r="F357" i="11"/>
  <c r="F148"/>
  <c r="F57"/>
  <c r="F41" s="1"/>
  <c r="F17" s="1"/>
  <c r="F134"/>
  <c r="F133" s="1"/>
  <c r="F132" s="1"/>
  <c r="F205"/>
  <c r="F201" s="1"/>
  <c r="F189" s="1"/>
  <c r="F275"/>
  <c r="F313"/>
  <c r="F159"/>
  <c r="AQ271" i="10"/>
  <c r="AQ94"/>
  <c r="AQ63" s="1"/>
  <c r="AP94"/>
  <c r="AP63" s="1"/>
  <c r="AQ266"/>
  <c r="AP183"/>
  <c r="AQ183"/>
  <c r="U135" i="9"/>
  <c r="U134" s="1"/>
  <c r="U125"/>
  <c r="U124" s="1"/>
  <c r="U123" s="1"/>
  <c r="V125"/>
  <c r="V124" s="1"/>
  <c r="V123" s="1"/>
  <c r="V332" s="1"/>
  <c r="U332"/>
  <c r="D33" i="5"/>
  <c r="D32" s="1"/>
  <c r="D31" s="1"/>
  <c r="D26" s="1"/>
  <c r="D24"/>
  <c r="D23"/>
  <c r="D22" s="1"/>
  <c r="D17" s="1"/>
  <c r="D16" s="1"/>
  <c r="D18"/>
  <c r="C42" i="2"/>
  <c r="D42"/>
  <c r="C46" i="3"/>
  <c r="AQ62" i="10" l="1"/>
  <c r="AQ462" s="1"/>
  <c r="F144" i="11"/>
  <c r="F143" s="1"/>
  <c r="AP62" i="10"/>
  <c r="AP462" s="1"/>
  <c r="D46" i="3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17" i="2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D22" i="1"/>
  <c r="F378" i="11" l="1"/>
</calcChain>
</file>

<file path=xl/sharedStrings.xml><?xml version="1.0" encoding="utf-8"?>
<sst xmlns="http://schemas.openxmlformats.org/spreadsheetml/2006/main" count="7421" uniqueCount="954">
  <si>
    <t xml:space="preserve">к Решению Земского собрания </t>
  </si>
  <si>
    <t>Суксунского муниципального района</t>
  </si>
  <si>
    <t xml:space="preserve">  от 20.12.2018 № 61</t>
  </si>
  <si>
    <t>Распределение средств муниципального дорожного фонда Суксунского муниципального района на 2020-2021 годы, тыс. рублей</t>
  </si>
  <si>
    <t>№ п/п</t>
  </si>
  <si>
    <t>Наименование муниципальной программы, направления расходов</t>
  </si>
  <si>
    <t>2020 год</t>
  </si>
  <si>
    <t>2021 год</t>
  </si>
  <si>
    <t>1.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</si>
  <si>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</si>
  <si>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в том числе:</t>
  </si>
  <si>
    <t>1.1.</t>
  </si>
  <si>
    <t xml:space="preserve">Содержание  автомобильных дорог местного значения </t>
  </si>
  <si>
    <t>1.2.</t>
  </si>
  <si>
    <t>Ремонт автомобильных дорог общего пользования местного значения вне границ населенных пунктов в границах муниципального района за счет средств бюджета муниципального района</t>
  </si>
  <si>
    <t>1.3.</t>
  </si>
  <si>
    <t>Ремонт автомобильных дорог местного значения в границах населенных пунктов за счет средств бюджетов поселений</t>
  </si>
  <si>
    <t>ВСЕГО</t>
  </si>
  <si>
    <t xml:space="preserve">Суксунского муниципального района </t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</si>
  <si>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виде субсидий, иных межбюджетных трансфертов на 2020-2021  годы, тыс.рублей</t>
  </si>
  <si>
    <t>Наименование финансовой помощи</t>
  </si>
  <si>
    <t>Единая субвенция, передаваемая на выполнение отдельных государственных полномочий в сфере образования</t>
  </si>
  <si>
    <t>Субсидии, передаваемые на осуществление расходов по организации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муниципальных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</si>
  <si>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Субвенции, передаваемые  на образование комиссий по делам несовершеннолетних лиц и защите их прав и организацию их деятельности</t>
  </si>
  <si>
    <t>Субвенции, передаваемые на составление протоколов об административных правонарушениях</t>
  </si>
  <si>
    <t xml:space="preserve">Субвенции, передаваемые на обеспечение хранения, комплектования, учета и использования архивных документов государственной части документов архивного фонда Пермского края  </t>
  </si>
  <si>
    <t>Субвенции, передаваемые на осуществление  полномочий  по созданию и организации деятельности административных комиссий</t>
  </si>
  <si>
    <t>Субвенции, передаваемые на предоставление мер социальной поддержки педагогическим работникам образовательных  государственных и муниципальных 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</si>
  <si>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Субвенции, передаваемые на администрирование отдельных государственных полномочий по поддержке сельскохозяйственного производства</t>
  </si>
  <si>
    <t xml:space="preserve">Субвенции, передаваемые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</si>
  <si>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Субвенции, передаваемые на поддержку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</si>
  <si>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Субвенции, передаваемые на осуществление 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</si>
  <si>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Субвенции, передаваемые на осуществление полномочий по расчету и предоставлению дотаций на выравнивание бюджетной обеспеченности поселений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</si>
  <si>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межмуниципальных маршрутах регулярных перевозок</t>
  </si>
  <si>
    <t>Субвенции, передаваемые на мероприятия по организации оздоровления и отдыха детей</t>
  </si>
  <si>
    <t>Субвенции, передаваемые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</si>
  <si>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Субвенции, передаваемые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</si>
  <si>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Субвенции, передаваемые на строительство и приобретение жилых помещений для формирования централизированного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</si>
  <si>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Субсидии, передаваемые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</si>
  <si>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 xml:space="preserve">Субсидии, передаваемые на приобретение путевок на санаторно-курортное лечение и оздоровление </t>
  </si>
  <si>
    <t>Субвенции, передаваемые на 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</si>
  <si>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Субвенции, передаваемые на осуществление государственной регистрации актов гражданского состояния</t>
  </si>
  <si>
    <t>Субвенции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</si>
  <si>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ИТОГО</t>
  </si>
  <si>
    <t xml:space="preserve"> </t>
  </si>
  <si>
    <t>Объем субвенций на выполнение отдельных государственных полномочий органов государственной власти Пермского края, отдельных государственных полномочий в соответствии с законодательством о передаче отдельных государственных полномочий федеральных органов государственной власти, а также средств передаваемых из краевого бюджета в субсидий, иных межбюджетных трансфертов на 2019 год, тыс.рублей</t>
  </si>
  <si>
    <t>Сумма</t>
  </si>
  <si>
    <t>Субвенции, передаваемые на предоставление 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</si>
  <si>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</si>
  <si>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>Субвенции, передаваемые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</si>
  <si>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Распределение средств муниципального дорожного фонда Суксунского муниципального района на 2019 год</t>
  </si>
  <si>
    <t xml:space="preserve">Сумма, тыс. рублей </t>
  </si>
  <si>
    <t>1.4.</t>
  </si>
  <si>
    <t>Иные межбюджетные трансферты, передаваемые в бюджеты поселений на финансовое обеспечение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</si>
  <si>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Приложение № 9</t>
  </si>
  <si>
    <t xml:space="preserve">                                                      к Решению Земского собрания </t>
  </si>
  <si>
    <t>«Приложение № 16</t>
  </si>
  <si>
    <t>»</t>
  </si>
  <si>
    <t>«Приложение № 17</t>
  </si>
  <si>
    <t>Субсидии на софинансирование расходов на разработку проектов межевания территории и проведение комплексных кадастровых работ</t>
  </si>
  <si>
    <t>Субсидии на реализацию мероприятий по капитальному ремонту гидротехнических сооружений муниципальной собственности</t>
  </si>
  <si>
    <t>Субсидии, передаваемые в рамках реализации мероприятий Дорожного фонда Пермского края на софинансирование мероприятий по ремонту автомобильных дорог общего пользования местного значения</t>
  </si>
  <si>
    <t>Субсидии на реализацию проектов инициативного бюджетирования</t>
  </si>
  <si>
    <t>Субсидии на реализацию мероприятий по устройству спортивных площадок и их оснащение для занятий физической культурой и спортом</t>
  </si>
  <si>
    <t>Субсидии на реализацию мероприятий по обеспечению жильем молодых семей в рамках реализации федеральной программы «Обеспечение доступным и комфортным жильем и коммунальными услугами граждан Российской Федерации»</t>
  </si>
  <si>
    <t>Субсидии на реализацию мероприятий по обеспечению жильем молодых семей в рамках реализации государственной программы Пермского края «Социальная поддержка жителей Пермского края»</t>
  </si>
  <si>
    <t>Субсидии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в рамках федерального проекта «Содействие занятости женщин-создание условий дошкольного образования для детей в возрасте до трех лет»</t>
  </si>
  <si>
    <t>Источники финансирования дефицита бюджета  муниципального района на 2019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</si>
  <si>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</si>
  <si>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</si>
  <si>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</si>
  <si>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</si>
  <si>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</si>
  <si>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</si>
  <si>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</si>
  <si>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</si>
  <si>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</si>
  <si>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</si>
  <si>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</si>
  <si>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</si>
  <si>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</si>
  <si>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</si>
  <si>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</si>
  <si>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</si>
  <si>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</si>
  <si>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</si>
  <si>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</si>
  <si>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</si>
  <si>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</si>
  <si>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</si>
  <si>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</si>
  <si>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</si>
  <si>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</si>
  <si>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</si>
  <si>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</si>
  <si>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</si>
  <si>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</si>
  <si>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</si>
  <si>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</si>
  <si>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</si>
  <si>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</si>
  <si>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</si>
  <si>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</si>
  <si>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</si>
  <si>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</si>
  <si>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</si>
  <si>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</si>
  <si>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</si>
  <si>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>«Приложение № 18</t>
  </si>
  <si>
    <t xml:space="preserve">Приложение № 1 </t>
  </si>
  <si>
    <t>к Решению Земского собрания</t>
  </si>
  <si>
    <r>
      <rPr>
        <sz val="11"/>
        <color indexed="8"/>
        <rFont val="Calibri"/>
        <family val="2"/>
        <charset val="204"/>
      </rPr>
      <t>«</t>
    </r>
    <r>
      <rPr>
        <sz val="11"/>
        <color indexed="8"/>
        <rFont val="Times New Roman"/>
        <family val="1"/>
        <charset val="204"/>
      </rPr>
      <t xml:space="preserve">Приложение № 4 </t>
    </r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</si>
  <si>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2019 год, тыс.рублей  </t>
  </si>
  <si>
    <t>Код бюджетной классификации Российской Федерации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</si>
  <si>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</si>
  <si>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</si>
  <si>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</si>
  <si>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</si>
  <si>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</si>
  <si>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</si>
  <si>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</si>
  <si>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</si>
  <si>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</si>
  <si>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</si>
  <si>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</si>
  <si>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</si>
  <si>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</si>
  <si>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000 1 01 02 010 01 1000 110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</si>
  <si>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</si>
  <si>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</si>
  <si>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</si>
  <si>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000 1 01 02 020 01 1000 110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</si>
  <si>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</si>
  <si>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</si>
  <si>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</si>
  <si>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000 1 01 02 030 01 1000 110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</si>
  <si>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</si>
  <si>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</si>
  <si>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</si>
  <si>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000 1 01 02 040 01 1000 110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</si>
  <si>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</si>
  <si>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</si>
  <si>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</si>
  <si>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</si>
  <si>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</si>
  <si>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</si>
  <si>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</si>
  <si>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</si>
  <si>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</si>
  <si>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</si>
  <si>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</si>
  <si>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</si>
  <si>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</si>
  <si>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</si>
  <si>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</si>
  <si>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</si>
  <si>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</si>
  <si>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</si>
  <si>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</si>
  <si>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</si>
  <si>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</si>
  <si>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</si>
  <si>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</si>
  <si>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000 1 05 02 000 02 0000 110 </t>
  </si>
  <si>
    <t>Единый налог на вмененный доход для отдельных видов деятельности</t>
  </si>
  <si>
    <t xml:space="preserve">000 1 05 02 010 02 0000 110 </t>
  </si>
  <si>
    <t xml:space="preserve">000 1 05 02 010 02 1000 110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</si>
  <si>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</si>
  <si>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</si>
  <si>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</si>
  <si>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000 1 05 04 020 02 0000 110 </t>
  </si>
  <si>
    <t>Налог, взимаемый в связи с применением патентной системы налогообложения, зачисляемый в бюджеты муниципальных районов</t>
  </si>
  <si>
    <t xml:space="preserve">000 1 05 04 020 02 1000 110 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</si>
  <si>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</si>
  <si>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 xml:space="preserve">000 1 06 00 000 00 0000 000 </t>
  </si>
  <si>
    <t>НАЛОГИ НА ИМУЩЕСТВО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</si>
  <si>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</si>
  <si>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</si>
  <si>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</si>
  <si>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</si>
  <si>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000 1 06 04 011 02 1000 110 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</si>
  <si>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</si>
  <si>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 xml:space="preserve">000 1 06 04 012 02 0000 110 </t>
  </si>
  <si>
    <t>Транспортный налог с физических лиц</t>
  </si>
  <si>
    <t xml:space="preserve">000 1 06 04 012 02 1000 110 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</si>
  <si>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</si>
  <si>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</si>
  <si>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</si>
  <si>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</si>
  <si>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</si>
  <si>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</si>
  <si>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</si>
  <si>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000 1 08 03 010 01 1000 110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</si>
  <si>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</si>
  <si>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</si>
  <si>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</si>
  <si>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</si>
  <si>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</si>
  <si>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</si>
  <si>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</si>
  <si>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000 1 11 05 013 05 0000 120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</si>
  <si>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</si>
  <si>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000 1 11 05 013 13 0000 120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</si>
  <si>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</si>
  <si>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</si>
  <si>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</si>
  <si>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000 1 11 05 035 05 0000 120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</si>
  <si>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</si>
  <si>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</si>
  <si>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</si>
  <si>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</si>
  <si>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</si>
  <si>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000 1 11 07 015 05 0000 120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</si>
  <si>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</si>
  <si>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</si>
  <si>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</si>
  <si>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</si>
  <si>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</si>
  <si>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</si>
  <si>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</si>
  <si>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000 1 12 01 030 01 0000 120 </t>
  </si>
  <si>
    <t>Плата за сбросы загрязняющих веществ в водные объекты</t>
  </si>
  <si>
    <t xml:space="preserve">000 1 12 01 040 01 0000 120 </t>
  </si>
  <si>
    <t>Плата за размещение отходов производства и потребления</t>
  </si>
  <si>
    <t xml:space="preserve">000 1 12 01 041 01 0000 120 </t>
  </si>
  <si>
    <t>Плата за размещение отходов производства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</si>
  <si>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</si>
  <si>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</si>
  <si>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</si>
  <si>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</si>
  <si>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</si>
  <si>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</si>
  <si>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000 1 13 01 995 05 0000 130 </t>
  </si>
  <si>
    <t>Прочие доходы от оказания платных услуг (работ) получателями средств бюджетов муниципальных районов</t>
  </si>
  <si>
    <t xml:space="preserve">000 1 13 02 000 00 0000 130 </t>
  </si>
  <si>
    <t>Доходы от компенсации затрат государства</t>
  </si>
  <si>
    <t xml:space="preserve">000 1 13 02 990 00 0000 130 </t>
  </si>
  <si>
    <t>Прочие доходы от компенсации затрат государства</t>
  </si>
  <si>
    <t xml:space="preserve">000 1 13 02 995 05 0000 130 </t>
  </si>
  <si>
    <t>Прочие доходы от компенсации затрат бюджетов муниципальных районов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</si>
  <si>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</si>
  <si>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</si>
  <si>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</si>
  <si>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</si>
  <si>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000 1 14 02 050 05 0000 410 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</si>
  <si>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</si>
  <si>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000 1 14 02 053 05 0000 410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</si>
  <si>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</si>
  <si>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</si>
  <si>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</si>
  <si>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</si>
  <si>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</si>
  <si>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</si>
  <si>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</si>
  <si>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000 1 14 06 013 13 0000 430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</si>
  <si>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</si>
  <si>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</si>
  <si>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</si>
  <si>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</si>
  <si>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</si>
  <si>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000 1 14 06 313 05 0000 430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</si>
  <si>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</si>
  <si>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000 1 14 06 313 13 0000 430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</si>
  <si>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</si>
  <si>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000 1 16 00 000 00 0000 000 </t>
  </si>
  <si>
    <t>ШТРАФЫ, САНКЦИИ, ВОЗМЕЩЕНИЕ УЩЕРБА</t>
  </si>
  <si>
    <t xml:space="preserve">000 1 16 03 000 00 0000 140 </t>
  </si>
  <si>
    <t>Денежные взыскания (штрафы) за нарушение законодательства о налогах и сборах</t>
  </si>
  <si>
    <t xml:space="preserve">000 1 16 03 010 01 0000 140 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</si>
  <si>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</si>
  <si>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000 1 16 18 000 00 0000 140 </t>
  </si>
  <si>
    <t>Денежные взыскания (штрафы) за нарушение бюджетного законодательства Российской Федерации</t>
  </si>
  <si>
    <t xml:space="preserve">000 1 16 18 050 05 0000 140 </t>
  </si>
  <si>
    <t>Денежные взыскания (штрафы) за нарушение бюджетного законодательства (в части бюджетов муниципальных районов)</t>
  </si>
  <si>
    <t xml:space="preserve">000 1 16 90 000 00 0000 140 </t>
  </si>
  <si>
    <t>Прочие поступления от денежных взысканий (штрафов) и иных сумм в возмещение ущерба</t>
  </si>
  <si>
    <t xml:space="preserve">000 1 16 90 050 05 0000 140 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</si>
  <si>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</si>
  <si>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</si>
  <si>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</si>
  <si>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</si>
  <si>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</si>
  <si>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</si>
  <si>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</si>
  <si>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</si>
  <si>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</si>
  <si>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000 2 02 15 001 05 0000 150 </t>
  </si>
  <si>
    <t>Дотации бюджетам муниципальных районов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</si>
  <si>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</si>
  <si>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</si>
  <si>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000 2 02 25 232 00 0000 150 </t>
  </si>
  <si>
    <t>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</si>
  <si>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000 2 02 25 232 05 0000 150 </t>
  </si>
  <si>
    <t>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</si>
  <si>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000 2 02 25 497 00 0000 150 </t>
  </si>
  <si>
    <t>Субсидии бюджетам на реализацию мероприятий по обеспечению жильем молодых семей</t>
  </si>
  <si>
    <t xml:space="preserve">000 2 02 25 497 05 0000 150 </t>
  </si>
  <si>
    <t>Субсидии бюджетам муниципальных районов на реализацию мероприятий по обеспечению жильем молодых семей</t>
  </si>
  <si>
    <t xml:space="preserve">000 2 02 29 999 00 0000 150 </t>
  </si>
  <si>
    <t>Прочие субсидии</t>
  </si>
  <si>
    <t xml:space="preserve">000 2 02 29 999 05 0000 150 </t>
  </si>
  <si>
    <t>Прочие субсидии бюджетам муниципальных районов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</si>
  <si>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</si>
  <si>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</si>
  <si>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</si>
  <si>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</si>
  <si>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000 2 02 30 024 05 0000 150 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</si>
  <si>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</si>
  <si>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</si>
  <si>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</si>
  <si>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000 2 02 35 082 05 0000 150 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</si>
  <si>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</si>
  <si>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</si>
  <si>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</si>
  <si>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000 2 02 35 120 05 0000 150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</si>
  <si>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</si>
  <si>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000 2 02 35 543 00 0000 150 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</si>
  <si>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</si>
  <si>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000 2 02 35 543 05 0000 150 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</si>
  <si>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</si>
  <si>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</si>
  <si>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</si>
  <si>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000 2 02 35 930 05 0000 150 </t>
  </si>
  <si>
    <t>Субвенции бюджетам муниципальных районов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</si>
  <si>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</si>
  <si>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</si>
  <si>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000 2 02 39 999 05 0000 150 </t>
  </si>
  <si>
    <t>Прочие субвенции бюджетам муниципальных районов</t>
  </si>
  <si>
    <t xml:space="preserve">000 2 02 40 000 00 0000 150 </t>
  </si>
  <si>
    <t>Иные межбюджетные трансферты</t>
  </si>
  <si>
    <t xml:space="preserve">000 2 02 40 014 00 0000 150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</si>
  <si>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</si>
  <si>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000 2 02 40 014 05 0000 150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</si>
  <si>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</si>
  <si>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000 2 02 49 999 00 0000 150 </t>
  </si>
  <si>
    <t>Прочие межбюджетные трансферты, передаваемые бюджетам</t>
  </si>
  <si>
    <t xml:space="preserve">000 2 02 49 999 05 0000 150 </t>
  </si>
  <si>
    <t>Прочие межбюджетные трансферты, передаваемые бюджетам муниципальных районов</t>
  </si>
  <si>
    <t xml:space="preserve">000 2 07 00 000 00 0000 000 </t>
  </si>
  <si>
    <t>ПРОЧИЕ БЕЗВОЗМЕЗДНЫЕ ПОСТУПЛЕНИЯ</t>
  </si>
  <si>
    <t xml:space="preserve">000 2 07 05 000 05 0000 150 </t>
  </si>
  <si>
    <t>Прочие безвозмездные поступления в бюджеты муниципальных районов</t>
  </si>
  <si>
    <t xml:space="preserve">000 2 07 05 030 05 0000 150 </t>
  </si>
  <si>
    <t xml:space="preserve">Приложение № 2 </t>
  </si>
  <si>
    <t xml:space="preserve">Распределение доходов бюджета муниципального района по кодам поступлений в бюджет (группам, подгруппам, статьям, подстатьям  классификации доходов бюджета) на 2020-2021 годы, тыс.рублей  </t>
  </si>
  <si>
    <t>2020 г.</t>
  </si>
  <si>
    <t>2021 г.</t>
  </si>
  <si>
    <t>4</t>
  </si>
  <si>
    <t xml:space="preserve">000 2 02 35 176 00 0000 150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</si>
  <si>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</si>
  <si>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000 2 02 35 176 05 0000 150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</si>
  <si>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</si>
  <si>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«Приложение № 5</t>
  </si>
  <si>
    <t>«Приложение № 8</t>
  </si>
  <si>
    <t>от  20.12.2018 № 61</t>
  </si>
  <si>
    <t xml:space="preserve">Ведомственная структура расходов бюджета муниципального района на 2019 год, тыс.рублей </t>
  </si>
  <si>
    <t>Наименование расходов</t>
  </si>
  <si>
    <t>Вед</t>
  </si>
  <si>
    <t>РЗ,ПР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</si>
  <si>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</si>
  <si>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</si>
  <si>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</si>
  <si>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</si>
  <si>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</si>
  <si>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</si>
  <si>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</si>
  <si>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Сумма (Ф)</t>
  </si>
  <si>
    <t>Сумма (Р)</t>
  </si>
  <si>
    <t>Сумма (М)</t>
  </si>
  <si>
    <t>Сумма (П)</t>
  </si>
  <si>
    <t>Мин</t>
  </si>
  <si>
    <t>Рз</t>
  </si>
  <si>
    <t>ПР</t>
  </si>
  <si>
    <t>5</t>
  </si>
  <si>
    <t>6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</si>
  <si>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</si>
  <si>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</si>
  <si>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</si>
  <si>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</si>
  <si>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</si>
  <si>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</si>
  <si>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Обеспечение деятельности органов местного самоуправления в рамках непрограммных направлений расходов</t>
  </si>
  <si>
    <t>91.0.00.00000</t>
  </si>
  <si>
    <t>Депутаты Земского собрания муниципального района</t>
  </si>
  <si>
    <t>91.0.00.00030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</si>
  <si>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</si>
  <si>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</si>
  <si>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Обеспечение выполнения функций органами местного самоуправления</t>
  </si>
  <si>
    <t>91.0.00.00050</t>
  </si>
  <si>
    <t>Закупка товаров, работ и услуг для обеспечения государственных (муниципальных) нужд</t>
  </si>
  <si>
    <t>200</t>
  </si>
  <si>
    <t>Другие общегосударственные вопросы</t>
  </si>
  <si>
    <t>01.13</t>
  </si>
  <si>
    <t>Мероприятия, осуществляемые в рамках непрограммных направлений расходов</t>
  </si>
  <si>
    <t>92.0.00.00000</t>
  </si>
  <si>
    <t>Информирование населения</t>
  </si>
  <si>
    <t>92.0.00.2Я010</t>
  </si>
  <si>
    <t>Управление капитального строительства Администрации Суксунского муниципального района</t>
  </si>
  <si>
    <t>534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</si>
  <si>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</si>
  <si>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</si>
  <si>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</si>
  <si>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91.0.00.2С250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</si>
  <si>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</si>
  <si>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91.0.00.2Т060</t>
  </si>
  <si>
    <t>НАЦИОНАЛЬНАЯ ЭКОНОМИКА</t>
  </si>
  <si>
    <t>04.00</t>
  </si>
  <si>
    <t>Общеэкономические вопросы</t>
  </si>
  <si>
    <t>04.01</t>
  </si>
  <si>
    <t>05.0.00.00000</t>
  </si>
  <si>
    <t>Подпрограмма «Обеспечение реализации муниципальной программы»</t>
  </si>
  <si>
    <t>05.4.00.00000</t>
  </si>
  <si>
    <t>Основное мероприятие «Обеспечение эффективной деятельности органов местного самоуправления в сфере территориального развития, градоостроительства и инфраструктуры»</t>
  </si>
  <si>
    <t>05.4.01.00000</t>
  </si>
  <si>
    <t>05.4.01.00050</t>
  </si>
  <si>
    <t>Дорожное хозяйство (дорожные фонды)</t>
  </si>
  <si>
    <t>04.09</t>
  </si>
  <si>
    <t>Подпрограмма «Комплексное обустройство объектов общественной инфраструктуры Суксунского муниципального района»</t>
  </si>
  <si>
    <t>05.2.00.00000</t>
  </si>
  <si>
    <t>Основное мероприятие «Улучшение состояния дорог на территории Суксунского муниципального района»</t>
  </si>
  <si>
    <t>05.2.02.00000</t>
  </si>
  <si>
    <t>Капитальный ремонт и ремонт дорог</t>
  </si>
  <si>
    <t>05.2.02.2Д010</t>
  </si>
  <si>
    <t>Содержание дорог</t>
  </si>
  <si>
    <t>05.2.02.2Д020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</si>
  <si>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</si>
  <si>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05.2.02.2Д050</t>
  </si>
  <si>
    <t>Межбюджетные трансферты</t>
  </si>
  <si>
    <t>500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</si>
  <si>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</si>
  <si>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05.2.02.SТ040</t>
  </si>
  <si>
    <t>ЖИЛИЩНО-КОММУНАЛЬНОЕ ХОЗЯЙСТВО</t>
  </si>
  <si>
    <t>05.00</t>
  </si>
  <si>
    <t>Коммунальное хозяйство</t>
  </si>
  <si>
    <t>05.02</t>
  </si>
  <si>
    <t>Основное мероприятие «Улучшение коммунальной инфраструктуры»</t>
  </si>
  <si>
    <t>05.2.03.00000</t>
  </si>
  <si>
    <t>Техническое обслуживание распределительных сетей газопроводов</t>
  </si>
  <si>
    <t>05.2.03.2Д050</t>
  </si>
  <si>
    <t>Проектирование распределительных сетей газопроводов</t>
  </si>
  <si>
    <t>05.2.03.2Д070</t>
  </si>
  <si>
    <t>Капитальные вложения в объекты государственной (муниципальной) собственности</t>
  </si>
  <si>
    <t>400</t>
  </si>
  <si>
    <t>Основное мероприятие «Обеспечение функционирования объектов ЖКХ и транспортной инфраструктуры»</t>
  </si>
  <si>
    <t>05.2.05.00000</t>
  </si>
  <si>
    <t>Мероприятие «Возмещение недополученных доходов и (или) финансового обеспечения (возмещения) затрат в связи с предоставлением услуг»</t>
  </si>
  <si>
    <t>05.2.05.2Д100</t>
  </si>
  <si>
    <t>Иные бюджетные ассигнования</t>
  </si>
  <si>
    <t>800</t>
  </si>
  <si>
    <t>Администрация Суксунского муниципального района</t>
  </si>
  <si>
    <t>563</t>
  </si>
  <si>
    <t>Функционирование высшего должностного лица субъекта Российской Федерации и муниципального образования</t>
  </si>
  <si>
    <t>01.02</t>
  </si>
  <si>
    <t>Глава муниципального района</t>
  </si>
  <si>
    <t>91.0.00.00010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</si>
  <si>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</si>
  <si>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91.0.00.2К080</t>
  </si>
  <si>
    <t>Составление протоколов об административных правонарушениях</t>
  </si>
  <si>
    <t>91.0.00.2П040</t>
  </si>
  <si>
    <t>Осуществление полномочий по созданию и организации деятельности административных комиссий</t>
  </si>
  <si>
    <t>91.0.00.2П060</t>
  </si>
  <si>
    <t>Образование комиссий по делам несовершеннолетних и защите их прав и организация их деятельности</t>
  </si>
  <si>
    <t>91.0.00.2С050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</si>
  <si>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</si>
  <si>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91.0.00.2С090</t>
  </si>
  <si>
    <t>Администрирование отдельных государственных полномочий по поддержке сельскохозяйственного производства</t>
  </si>
  <si>
    <t>91.0.00.2У110</t>
  </si>
  <si>
    <t>Судебная система</t>
  </si>
  <si>
    <t>01.05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</si>
  <si>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</si>
  <si>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91.0.00.51200</t>
  </si>
  <si>
    <t>Обеспечение проведения выборов и референдумов</t>
  </si>
  <si>
    <t>01.07</t>
  </si>
  <si>
    <t>Проведение выборов в представительные органы муниципального образования</t>
  </si>
  <si>
    <t>92.0.00.2Я030</t>
  </si>
  <si>
    <t>Муниципальная программа «Культура и молодежная политика Суксунского района»</t>
  </si>
  <si>
    <t>01.0.00.00000</t>
  </si>
  <si>
    <t>Подпрограмма «Кадры»</t>
  </si>
  <si>
    <t>01.4.00.00000</t>
  </si>
  <si>
    <t>Основное мероприятие «Создание условий для развития молодежного кадрового потенциала»</t>
  </si>
  <si>
    <t>01.4.01.00000</t>
  </si>
  <si>
    <t>Стимулирующие выплаты студентам - целевикам, сдавшим промежуточные и итоговые сессии на «хорошо» и «отлично»</t>
  </si>
  <si>
    <t>01.4.01.2А160</t>
  </si>
  <si>
    <t>Социальное обеспечение и иные выплаты населению</t>
  </si>
  <si>
    <t>300</t>
  </si>
  <si>
    <t>Муниципальная программа «Обеспечение взаимодействия общества и власти»</t>
  </si>
  <si>
    <t>03.0.00.00000</t>
  </si>
  <si>
    <t>Подпрограмма «Поддержка социально ориентированных некоммерческих организаций»</t>
  </si>
  <si>
    <t>03.2.00.00000</t>
  </si>
  <si>
    <t>Основное мероприятие «Оказание содействия общественным объединениям»</t>
  </si>
  <si>
    <t>03.2.01.00000</t>
  </si>
  <si>
    <t>Поддержка деятельности и оказание содействия общественным объединениям в проведении мероприятий</t>
  </si>
  <si>
    <t>03.2.01.2В010</t>
  </si>
  <si>
    <t>Предоставление субсидий бюджетным, автономным учреждениям и иным некоммерческим организациям</t>
  </si>
  <si>
    <t>600</t>
  </si>
  <si>
    <t>Основное мероприятие «Вовлечение ветеранских организаций в деятельность по патриотическому воспитанию»</t>
  </si>
  <si>
    <t>03.2.02.00000</t>
  </si>
  <si>
    <t>Проведение мероприятий патриотической направленности, чествование Почетных граждан Суксунского района и т.д.</t>
  </si>
  <si>
    <t>03.2.02.2В020</t>
  </si>
  <si>
    <t>Основное мероприятие «Поддержание жизненной активности людей старшего возраста»</t>
  </si>
  <si>
    <t>03.2.03.00000</t>
  </si>
  <si>
    <t>Проведение конкурса «Ветеранское подворье»</t>
  </si>
  <si>
    <t>03.2.03.2В030</t>
  </si>
  <si>
    <t>Проведение мероприятий, посвященных международному Дню пожилых людей</t>
  </si>
  <si>
    <t>03.2.03.2В040</t>
  </si>
  <si>
    <t>Проведение мероприятий, посвященных годовщине аварии на ЧАЭС</t>
  </si>
  <si>
    <t>03.2.03.2В050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</si>
  <si>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</si>
  <si>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03.2.03.2В060</t>
  </si>
  <si>
    <t>Подпрограмма «Реализация национальной политики Суксунского муниципального района»</t>
  </si>
  <si>
    <t>03.3.00.00000</t>
  </si>
  <si>
    <t>Основное мероприятие «Создание условий для деятельности национальных центров»</t>
  </si>
  <si>
    <t>03.3.01.00000</t>
  </si>
  <si>
    <t>Оказание консультативной, ресурсной и финансовой поддержки деятельности национальных центров</t>
  </si>
  <si>
    <t>03.3.01.2В070</t>
  </si>
  <si>
    <t>Основное мероприятие «Сохранение и поддержка национальной самобытности культуры народов, традиционно проживающих в Суксунском районе»</t>
  </si>
  <si>
    <t>03.3.02.00000</t>
  </si>
  <si>
    <t>Проведение национальных и религиозных праздников</t>
  </si>
  <si>
    <t>03.3.02.2В080</t>
  </si>
  <si>
    <t>Участие творческих национальных коллективов в мероприятиях, в фестивалях, конкурсах различного уровня</t>
  </si>
  <si>
    <t>03.3.02.2В090</t>
  </si>
  <si>
    <t>Муниципальная программа «Управление имуществом и земельными ресурсами Суксунского муниципального района»</t>
  </si>
  <si>
    <t>09.0.00.00000</t>
  </si>
  <si>
    <t>Подпрограмма «Управление имуществом Суксунского муниципального района»</t>
  </si>
  <si>
    <t>09.1.00.00000</t>
  </si>
  <si>
    <t>Основное мероприятие «Эффективный учет муниципального имущества»</t>
  </si>
  <si>
    <t>09.1.01.00000</t>
  </si>
  <si>
    <t>Проведение технической инвентаризации объектов недвижимого имущества</t>
  </si>
  <si>
    <t>09.1.01.2Л010</t>
  </si>
  <si>
    <t>Претензионно-исковая работа с должниками</t>
  </si>
  <si>
    <t>09.1.01.2Л040</t>
  </si>
  <si>
    <t>Основное мероприятие «Эффективное управление муниципальным имуществом»</t>
  </si>
  <si>
    <t>09.1.02.00000</t>
  </si>
  <si>
    <t>Проведение независимой оценки рыночной стоимости объектов муниципальной собственности</t>
  </si>
  <si>
    <t>09.1.02.2Л050</t>
  </si>
  <si>
    <t>Информирование о торгах по объектам муниципальной собственности</t>
  </si>
  <si>
    <t>09.1.02.2Л060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</si>
  <si>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</si>
  <si>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09.1.02.2Л180</t>
  </si>
  <si>
    <t>Основное мероприятие «Обеспечение надлежащего использования и содержания муниципального имущества»</t>
  </si>
  <si>
    <t>09.1.03.00000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</si>
  <si>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</si>
  <si>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09.1.03.2Л070</t>
  </si>
  <si>
    <t>Осуществление взносов на капитальный ремонт жилого муниципального фонда, входящего в муниципальную казну</t>
  </si>
  <si>
    <t>09.1.03.2Л080</t>
  </si>
  <si>
    <t>Подпрограмма «Управление земельными ресурсами Суксунского муниципального района»</t>
  </si>
  <si>
    <t>09.2.00.00000</t>
  </si>
  <si>
    <t>Основное мероприятие «Эффективное управление земельными ресурсами»</t>
  </si>
  <si>
    <t>09.2.01.00000</t>
  </si>
  <si>
    <t>Информирование населения посредством СМИ о распоряжении земельными участками</t>
  </si>
  <si>
    <t>09.2.01.2Л090</t>
  </si>
  <si>
    <t>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</si>
  <si>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09.2.01.2Л190</t>
  </si>
  <si>
    <t>Основное мероприятие «Эффективное распоряжение земельными ресурсами»</t>
  </si>
  <si>
    <t>09.2.02.00000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</si>
  <si>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</si>
  <si>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09.2.02.2Л100</t>
  </si>
  <si>
    <t>Проведение работ по оформлению невостребованных земельных долей и признанию права муниципальной собственности на них</t>
  </si>
  <si>
    <t>09.2.02.2Л130</t>
  </si>
  <si>
    <t>Осуществление претензионно-исковой работы с должниками</t>
  </si>
  <si>
    <t>09.2.02.2Л140</t>
  </si>
  <si>
    <t>Разработка проектов межевания территории и проведение комплексных кадастровых работ</t>
  </si>
  <si>
    <t>09.2.02.2Л150</t>
  </si>
  <si>
    <t>Формирование земельных участков для предоставления многодетным на территориях сельских поселений</t>
  </si>
  <si>
    <t>09.2.02.2Л170</t>
  </si>
  <si>
    <t>Участие в Совете муниципальных образований Пермского края</t>
  </si>
  <si>
    <t>91.0.00.00040</t>
  </si>
  <si>
    <t>Ведение бухгалтерского (бюджетного) учета и формирование бюджетной отчетности</t>
  </si>
  <si>
    <t>91.0.00.00070</t>
  </si>
  <si>
    <t>Обеспечение деятельности (оказание услуг, выполнение работ) муниципальных учреждений (организаций)</t>
  </si>
  <si>
    <t>91.0.00.00110</t>
  </si>
  <si>
    <t>Государственная регистрация актов гражданского состояния</t>
  </si>
  <si>
    <t>91.0.00.59300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</si>
  <si>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</si>
  <si>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92.0.00.SР040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</si>
  <si>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</si>
  <si>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</si>
  <si>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</si>
  <si>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</si>
  <si>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Муниципальная программа «Обеспечение безопасности жизнедеятельности жителей Суксунского муниципального района»</t>
  </si>
  <si>
    <t>08.0.00.00000</t>
  </si>
  <si>
    <t>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</t>
  </si>
  <si>
    <t>08.4.00.00000</t>
  </si>
  <si>
    <t>Мероприятия по гражданской обороне по подготовке населения и организаций к действиям при ЧС в мирное и военное время</t>
  </si>
  <si>
    <t>08.4.03.00000</t>
  </si>
  <si>
    <t>Подготовка и содержание в готовности необходимых сил и средств для защиты населения и территорий Суксунского муниципального района от чрезвычайных ситуаций природного и техногенного характера</t>
  </si>
  <si>
    <t>08.4.03.2М030</t>
  </si>
  <si>
    <t>Сельское хозяйство и рыболовство</t>
  </si>
  <si>
    <t>04.05</t>
  </si>
  <si>
    <t>Муниципальная программа «Экономическое развитие»</t>
  </si>
  <si>
    <t>04.0.00.00000</t>
  </si>
  <si>
    <t>Подпрограмма «Развитие малых форм хозяйствования на селе Суксунского муниципального района»</t>
  </si>
  <si>
    <t>04.1.00.00000</t>
  </si>
  <si>
    <t>Основное мероприятие «Предоставление субсидий на возмещение части процентной ставки»</t>
  </si>
  <si>
    <t>04.1.02.00000</t>
  </si>
  <si>
    <t>Поддержка достижения целевых показателей государственной программы развития агропромышленного комплекса Пермского края (расходы, не софинансируемые из федерального бюджета)</t>
  </si>
  <si>
    <t>04.1.02.2У030</t>
  </si>
  <si>
    <t>Поддержка достижения целевых показателей государственной программы развития агропромышленного комплекса Пермского края</t>
  </si>
  <si>
    <t>04.1.02.R5430</t>
  </si>
  <si>
    <t>Водное хозяйство</t>
  </si>
  <si>
    <t>04.06</t>
  </si>
  <si>
    <t>Основное мероприятие «Повышение эксплуатационной надежности гидротехнических сооружений»</t>
  </si>
  <si>
    <t>05.2.04.00000</t>
  </si>
  <si>
    <t>Капитальный ремонт гидротехнических сооружений муниципальной собственности, бесхозяйных гидротехнических сооружений</t>
  </si>
  <si>
    <t>05.2.04.SЦ240</t>
  </si>
  <si>
    <t>04.08</t>
  </si>
  <si>
    <t>Транспорт</t>
  </si>
  <si>
    <t>Другие вопросы в области национальной экономики</t>
  </si>
  <si>
    <t>04.12</t>
  </si>
  <si>
    <t>Подпрограмма «Развитие малого и среднего предпринимательства на территории Суксунского муниципального района»</t>
  </si>
  <si>
    <t>04.2.00.00000</t>
  </si>
  <si>
    <t>Основное мероприятие «Участие в мероприятиях по улучшению инвестиционного климата и развитию малого и среднего предпринимательства»</t>
  </si>
  <si>
    <t>04.2.01.00000</t>
  </si>
  <si>
    <t>Участие в форумах, выставках, ярмарках с целью создания условий для привлечения инвестиций в экономику района</t>
  </si>
  <si>
    <t>04.2.01.2Г020</t>
  </si>
  <si>
    <t>09.2.02.SЦ140</t>
  </si>
  <si>
    <t>Жилищное хозяйство</t>
  </si>
  <si>
    <t>05.01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</si>
  <si>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</si>
  <si>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92.0.00.2С070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</si>
  <si>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</si>
  <si>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</si>
  <si>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</si>
  <si>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</si>
  <si>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Подпрограмма «Окружающая среда»</t>
  </si>
  <si>
    <t>05.3.00.00000</t>
  </si>
  <si>
    <t>Основное мероприятие «Обеспечение безопасной экологической среды»</t>
  </si>
  <si>
    <t>05.3.01.00000</t>
  </si>
  <si>
    <t>Проведение мероприятий по сохранению биологического разнообразия живой природы</t>
  </si>
  <si>
    <t>05.3.01.2Д120</t>
  </si>
  <si>
    <t>ОБРАЗОВАНИЕ</t>
  </si>
  <si>
    <t>07.00</t>
  </si>
  <si>
    <t>Дошкольное образование</t>
  </si>
  <si>
    <t>07.01</t>
  </si>
  <si>
    <t>Основное мероприятие «Оптимизация и строительство объектов социальной инфраструктуры»</t>
  </si>
  <si>
    <t>05.2.01.00000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</si>
  <si>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</si>
  <si>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05.2.01.41000</t>
  </si>
  <si>
    <t>Молодежная политика</t>
  </si>
  <si>
    <t>07.07</t>
  </si>
  <si>
    <t>Подпрограмма «Молодежная политика»</t>
  </si>
  <si>
    <t>01.3.00.00000</t>
  </si>
  <si>
    <t>Основное мероприятие «Пропаганда духовно-нравственного развития и патриотического воспитания молодежи»</t>
  </si>
  <si>
    <t>01.3.01.00000</t>
  </si>
  <si>
    <t>Проведение мероприятий по патриотическому и интернациональному воспитанию молодежи</t>
  </si>
  <si>
    <t>01.3.01.2А100</t>
  </si>
  <si>
    <t>Проведение молодежных акций, мероприятий направленных на пропаганду государственных символов Российской Федерации</t>
  </si>
  <si>
    <t>01.3.01.2А110</t>
  </si>
  <si>
    <t>Основное мероприятие «Повышение уровня гражданского образования молодежи»</t>
  </si>
  <si>
    <t>01.3.02.00000</t>
  </si>
  <si>
    <t>Проведение мероприятий и информационно пропагандистской работы направленных на формирование здорового образа жизни</t>
  </si>
  <si>
    <t>01.3.02.2А120</t>
  </si>
  <si>
    <t>Проведение целевых акций, мероприятий пропагандирующих семейные ценности</t>
  </si>
  <si>
    <t>01.3.02.2А130</t>
  </si>
  <si>
    <t>Основное мероприятие «Вовлечение молодежи в социальную и культурную практику»</t>
  </si>
  <si>
    <t>01.3.03.00000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</si>
  <si>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</si>
  <si>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01.3.03.2А140</t>
  </si>
  <si>
    <t>Проведение мероприятий, акций направленных на развитие добровольчества</t>
  </si>
  <si>
    <t>01.3.03.2А150</t>
  </si>
  <si>
    <t>Основное мероприятие «Обеспечение муниципальной услуги «Организация досуга детей, подростков и молодежи»</t>
  </si>
  <si>
    <t>01.3.05.00000</t>
  </si>
  <si>
    <t>01.3.05.00110</t>
  </si>
  <si>
    <t>КУЛЬТУРА, КИНЕМАТОГРАФИЯ</t>
  </si>
  <si>
    <t>08.00</t>
  </si>
  <si>
    <t>Культура</t>
  </si>
  <si>
    <t>08.01</t>
  </si>
  <si>
    <t>Подпрограмма «Развитие сферы культуры»</t>
  </si>
  <si>
    <t>01.1.00.00000</t>
  </si>
  <si>
    <t>Основное мероприятие «Обеспечение деятельности мунципального учреждения «Центр развития культуры»</t>
  </si>
  <si>
    <t>01.1.01.00000</t>
  </si>
  <si>
    <t>Основное мероприятие «Обеспечение деятельности муниципального учреждения «Центр развития культуры»</t>
  </si>
  <si>
    <t>01.1.01.00110</t>
  </si>
  <si>
    <t>Основное мероприятие «Сохранение и формирование кадрового потенциала, повышение его профессионального уровня с учетом современных требований»</t>
  </si>
  <si>
    <t>01.1.03.00000</t>
  </si>
  <si>
    <t>Организация и участие в семинарах, мастер-классах, круглых столах, методических объединениях</t>
  </si>
  <si>
    <t>01.1.03.2А010</t>
  </si>
  <si>
    <t>Обучение работников по программе профессиональной переподготовки или повышение квалификации</t>
  </si>
  <si>
    <t>01.1.03.2А020</t>
  </si>
  <si>
    <t>Подпрограмма «Искусство»</t>
  </si>
  <si>
    <t>01.2.00.00000</t>
  </si>
  <si>
    <t>Основное мероприятие «Организация мероприятий различного уровня, способствующих формированию культурных ценностей населения»</t>
  </si>
  <si>
    <t>01.2.01.00000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</si>
  <si>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</si>
  <si>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01.2.01.2А060</t>
  </si>
  <si>
    <t>Изготовление и распространение социальной рекламы, пропагандирующей культурные ценности Суксунского района</t>
  </si>
  <si>
    <t>01.2.01.2А070</t>
  </si>
  <si>
    <t>Основное мероприятие «Поддержка и развитие творческих коллективов и объединений учреждений культуры»</t>
  </si>
  <si>
    <t>01.2.02.00000</t>
  </si>
  <si>
    <t>Участие творческих коллективов, объединений, солистов в конкурсах и фестивалях различного уровня</t>
  </si>
  <si>
    <t>01.2.02.2А080</t>
  </si>
  <si>
    <t>Организация гастролей творческих коллективов на территории Суксунского района</t>
  </si>
  <si>
    <t>01.2.02.2А090</t>
  </si>
  <si>
    <t>СОЦИАЛЬНАЯ ПОЛИТИКА</t>
  </si>
  <si>
    <t>10.00</t>
  </si>
  <si>
    <t>Пенсионное обеспечение</t>
  </si>
  <si>
    <t>10.01</t>
  </si>
  <si>
    <t>Пенсии за выслугу лет лицам, замещающим муниципальные должности муниципального образования, муниципальным служащим</t>
  </si>
  <si>
    <t>92.0.00.70010</t>
  </si>
  <si>
    <t>Социальное обеспечение населения</t>
  </si>
  <si>
    <t>10.03</t>
  </si>
  <si>
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услуг»</t>
  </si>
  <si>
    <t>01.1.05.00000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</si>
  <si>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</si>
  <si>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01.1.05.2С180</t>
  </si>
  <si>
    <t>Основное мероприятие «Содействие обеспечению молодых семей доступным жильем»</t>
  </si>
  <si>
    <t>01.3.04.00000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</si>
  <si>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</si>
  <si>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01.3.04.L4970</t>
  </si>
  <si>
    <t>Охрана семьи и детства</t>
  </si>
  <si>
    <t>10.04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</si>
  <si>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</si>
  <si>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92.0.00.2С080</t>
  </si>
  <si>
    <t>ФИЗИЧЕСКАЯ КУЛЬТУРА И СПОРТ</t>
  </si>
  <si>
    <t>11.00</t>
  </si>
  <si>
    <t>Физическая культура</t>
  </si>
  <si>
    <t>11.01</t>
  </si>
  <si>
    <t>Муниципальная программа «Развитие физической культуры, спорта и формирование здорового образа жизни»</t>
  </si>
  <si>
    <t>02.0.00.00000</t>
  </si>
  <si>
    <t>Подпрограмма «Развитие физической культуры и массового спорта»</t>
  </si>
  <si>
    <t>02.1.00.00000</t>
  </si>
  <si>
    <t>Основное мероприятие «Обеспечение муниципальной услуги «Оказание услуг физкультурно-спортивной направленности»</t>
  </si>
  <si>
    <t>02.1.01.00000</t>
  </si>
  <si>
    <t>02.1.01.00110</t>
  </si>
  <si>
    <t>Основное мероприятие «Организация и проведение мероприятий по вовлечению населения в занятия физической культурой и массовым спортом»</t>
  </si>
  <si>
    <t>02.1.02.00000</t>
  </si>
  <si>
    <t>Организация и проведение районных, межрайонных, краевых соревнований</t>
  </si>
  <si>
    <t>02.1.02.2Б010</t>
  </si>
  <si>
    <t>02.1.02.2Б030</t>
  </si>
  <si>
    <t>Организация и проведение мероприятий по выполнению нормативов ВФСК ГТО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</si>
  <si>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</si>
  <si>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02.1.03.00000</t>
  </si>
  <si>
    <t>Оснащение спортивных объединений (секций) спортивным оборудованием и инвентарем</t>
  </si>
  <si>
    <t>02.1.03.2Б040</t>
  </si>
  <si>
    <t>Подпрограмма «Развитие спорта высших достижений и системы подготовки спортивного резерва»</t>
  </si>
  <si>
    <t>02.2.00.00000</t>
  </si>
  <si>
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района»</t>
  </si>
  <si>
    <t>02.2.01.00000</t>
  </si>
  <si>
    <t>Участие спортсменов Суксунского района в соревнованиях различного уровня</t>
  </si>
  <si>
    <t>02.2.01.2Б050</t>
  </si>
  <si>
    <t>Приобретение спортивного инвентаря и оборудования для сборных команд Суксунского района</t>
  </si>
  <si>
    <t>02.2.01.2Б060</t>
  </si>
  <si>
    <t>Основное мероприятие «Комплекс мер по развитию системы подготовки спортивного резерва»</t>
  </si>
  <si>
    <t>02.2.02.00000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</si>
  <si>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</si>
  <si>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02.2.02.2Б080</t>
  </si>
  <si>
    <t>Подпрограмма «Развитие физической культуры и спорта для людей с ограниченными возможностями и людей пенсионного возраста»</t>
  </si>
  <si>
    <t>02.3.00.00000</t>
  </si>
  <si>
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возраста»</t>
  </si>
  <si>
    <t>02.3.01.00000</t>
  </si>
  <si>
    <t>Проведение физкультурно-массовых мероприятий для людей с ограниченными возможностями</t>
  </si>
  <si>
    <t>02.3.01.2Б090</t>
  </si>
  <si>
    <t>Проведение физкультурно-массовых мероприятий для людей пенсионного возраста</t>
  </si>
  <si>
    <t>02.3.01.2Б100</t>
  </si>
  <si>
    <t>Основное мероприятие «Комплекс мер по развитию системы подготовки спортивного резерва среди людей с ограниченными возможностями»</t>
  </si>
  <si>
    <t>02.3.02.00000</t>
  </si>
  <si>
    <t>Участие в межрайонных, краевых, всероссийских соревнованиях среди людей с ограниченными возможностями</t>
  </si>
  <si>
    <t>02.3.02.2Б110</t>
  </si>
  <si>
    <t>Управление образования Администрации Суксунского муниципального района</t>
  </si>
  <si>
    <t>574</t>
  </si>
  <si>
    <t>Основное мероприятие «Повышение уровня экологической культуры населения»</t>
  </si>
  <si>
    <t>05.3.02.00000</t>
  </si>
  <si>
    <t>Проведение районного конкурса творческих работ «Краски земли Суксунской»</t>
  </si>
  <si>
    <t>05.3.02.2Д130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</si>
  <si>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</si>
  <si>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05.3.02.2Д140</t>
  </si>
  <si>
    <t>Проведение конкурса детских экологических проектов в рамках летней оздоровительной кампании</t>
  </si>
  <si>
    <t>05.3.02.2Д150</t>
  </si>
  <si>
    <t>Муниципальная программа «Развитие образования»</t>
  </si>
  <si>
    <t>06.0.00.00000</t>
  </si>
  <si>
    <t>Подпрограмма «Развитие системы дошкольного образования Суксунского муниципального района»</t>
  </si>
  <si>
    <t>06.1.00.00000</t>
  </si>
  <si>
    <t>Основное мероприятие «Предоставление муниципальной услуги «Реализация образовательных программ дошкольного образования»</t>
  </si>
  <si>
    <t>06.1.01.00000</t>
  </si>
  <si>
    <t>06.1.01.00110</t>
  </si>
  <si>
    <t>Основное мероприятие «Мероприятия, обеспечивающие функционирование и содержание образовательных учреждений дошкольного образования»</t>
  </si>
  <si>
    <t>06.1.02.00000</t>
  </si>
  <si>
    <t>Подготовка образовательных учреждений дошкольного образования к отопительному периоду</t>
  </si>
  <si>
    <t>06.1.02.2Е020</t>
  </si>
  <si>
    <t>Основное мероприятие «Выполнение отдельных государственных полномочий органов государственной власти в сфере образования»</t>
  </si>
  <si>
    <t>06.1.03.00000</t>
  </si>
  <si>
    <t>Выполнение отдельных государственных полномочий органов государственной власти в сфере образования</t>
  </si>
  <si>
    <t>06.1.03.2Н020</t>
  </si>
  <si>
    <t>Общее образование</t>
  </si>
  <si>
    <t>07.02</t>
  </si>
  <si>
    <t>Подпрограмма «Поддержка и развитие местных инициатив»</t>
  </si>
  <si>
    <t>03.1.00.00000</t>
  </si>
  <si>
    <t>Основное мероприятие «Поддержка местных инициатив граждан по решению вопросов местного значения»</t>
  </si>
  <si>
    <t>03.1.01.00000</t>
  </si>
  <si>
    <t>Софинансирование мероприятий по реализации социально-значимых проектов ТОС, проектов инициативного бюджетирования</t>
  </si>
  <si>
    <t>03.1.01.SР080</t>
  </si>
  <si>
    <t>Подпрограмма «Развитие системы начального общего, основного общего, среднего общего образования Суксунского муниципального района»</t>
  </si>
  <si>
    <t>06.2.00.00000</t>
  </si>
  <si>
    <t>Основное мероприятие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</t>
  </si>
  <si>
    <t>06.2.01.00000</t>
  </si>
  <si>
    <t>06.2.01.00110</t>
  </si>
  <si>
    <t>Основное мероприятие «Обеспечение функционирования и содержания общеобразовательных учреждений»</t>
  </si>
  <si>
    <t>06.2.02.00000</t>
  </si>
  <si>
    <t>Подготовка общеобразовательных учреждений к отопительному периоду</t>
  </si>
  <si>
    <t>06.2.02.2Е060</t>
  </si>
  <si>
    <t>Реализация приоритетного регионального проекта «Приведение в нормативное состояние объектов общественной инфраструктуры муниципального значения»</t>
  </si>
  <si>
    <t>06.2.02.SР040</t>
  </si>
  <si>
    <t>06.2.03.00000</t>
  </si>
  <si>
    <t>06.2.03.2Н020</t>
  </si>
  <si>
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</si>
  <si>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06.2.04.00000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</si>
  <si>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</si>
  <si>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06.2.04.SН040</t>
  </si>
  <si>
    <t>Безопасность дорожного движения</t>
  </si>
  <si>
    <t>08.2.00.00000</t>
  </si>
  <si>
    <t>Совершенствование процесса обучения детей Правилам дорожного движения</t>
  </si>
  <si>
    <t>08.2.03.00000</t>
  </si>
  <si>
    <t>Проведение ежегодных конкурсов среди образовательных учреждений на лучшую организацию работы по профилактике БДД</t>
  </si>
  <si>
    <t>08.2.03.2М010</t>
  </si>
  <si>
    <t>Дополнительное образование детей</t>
  </si>
  <si>
    <t>07.03</t>
  </si>
  <si>
    <t>Подпрограмма «Развитие системы дополнительного образования, развитие одаренных детей Суксунского муниципального района»</t>
  </si>
  <si>
    <t>06.3.00.00000</t>
  </si>
  <si>
    <t>Основное мероприятие «Предоставление муниципальной услуги «Реализация дополнительных общеразвивающих программ»</t>
  </si>
  <si>
    <t>06.3.01.00000</t>
  </si>
  <si>
    <t>06.3.01.00110</t>
  </si>
  <si>
    <t>Обеспечение функционирования и содержания учреждений дополнительного образования</t>
  </si>
  <si>
    <t>06.3.02.00000</t>
  </si>
  <si>
    <t>Подготовка учреждений дополнительного образования к отопительному периоду</t>
  </si>
  <si>
    <t>06.3.02.2Е100</t>
  </si>
  <si>
    <t>Мероприятия по организации оздоровления и отдыха детей</t>
  </si>
  <si>
    <t>92.0.00.2С140</t>
  </si>
  <si>
    <t>Организация отдыха детей</t>
  </si>
  <si>
    <t>92.0.00.2Я020</t>
  </si>
  <si>
    <t>Другие вопросы в области образования</t>
  </si>
  <si>
    <t>07.09</t>
  </si>
  <si>
    <t>Подпрограмма «Кадры системы образования Суксунского муниципального района»</t>
  </si>
  <si>
    <t>06.4.00.00000</t>
  </si>
  <si>
    <t>Основное мероприятие «Обеспечение организации и проведение районных мероприятий»</t>
  </si>
  <si>
    <t>06.4.01.00000</t>
  </si>
  <si>
    <t>Обеспечение организации и проведение районных мероприятий</t>
  </si>
  <si>
    <t>06.4.01.2Е090</t>
  </si>
  <si>
    <t>Основное мероприятие «Закрепление педагогического кадрового потенциала в территории»</t>
  </si>
  <si>
    <t>06.4.02.00000</t>
  </si>
  <si>
    <t>Закрепление педагогического кадрового потенциала в территории</t>
  </si>
  <si>
    <t>06.4.02.2Е110</t>
  </si>
  <si>
    <t>Подпрограмма «Обеспечение реализации Программы и прочие мероприятия в области образования»</t>
  </si>
  <si>
    <t>06.5.00.00000</t>
  </si>
  <si>
    <t>Основное мероприятие «Обеспечение выполнения полномочий в сфере образования»</t>
  </si>
  <si>
    <t>06.5.01.00000</t>
  </si>
  <si>
    <t>06.5.01.00050</t>
  </si>
  <si>
    <t>06.5.02.00000</t>
  </si>
  <si>
    <t>06.5.02.2Н020</t>
  </si>
  <si>
    <t>Основное мероприятие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</si>
  <si>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06.5.03.00000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</si>
  <si>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</si>
  <si>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06.5.03.2С170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</si>
  <si>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</si>
  <si>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92.0.00.SС240</t>
  </si>
  <si>
    <t>Массовый спорт</t>
  </si>
  <si>
    <t>11.02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</si>
  <si>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</si>
  <si>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02.1.03.SФ130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</si>
  <si>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</si>
  <si>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</si>
  <si>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</si>
  <si>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</si>
  <si>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Руководитель контрольно-счетного органа муниципального образования</t>
  </si>
  <si>
    <t>91.0.00.00020</t>
  </si>
  <si>
    <t>Осуществление контроля за исполнением бюджетов поселений</t>
  </si>
  <si>
    <t>91.0.00.00060</t>
  </si>
  <si>
    <t>Финансовое управление Администрации Суксунского муниципального района</t>
  </si>
  <si>
    <t>980</t>
  </si>
  <si>
    <t>Муниципальная программа «Управление муниципальными финансами и муниципальным долгом Суксунского муниципального района»</t>
  </si>
  <si>
    <t>07.0.00.00000</t>
  </si>
  <si>
    <t>Подпрограмма «Обеспечение реализации Программы»</t>
  </si>
  <si>
    <t>07.5.00.00000</t>
  </si>
  <si>
    <t>Основное мероприятие «Обеспечение выполнения функций органами местного самоуправления»</t>
  </si>
  <si>
    <t>07.5.01.00000</t>
  </si>
  <si>
    <t>07.5.01.00050</t>
  </si>
  <si>
    <t>Осуществление кассового обслуживания бюджетов поселений</t>
  </si>
  <si>
    <t>07.5.01.2И030</t>
  </si>
  <si>
    <t>Резервные фонды</t>
  </si>
  <si>
    <t>01.11</t>
  </si>
  <si>
    <t>Подпрограмма «Организация и совершенствование бюджетного процесса»</t>
  </si>
  <si>
    <t>07.1.00.00000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</si>
  <si>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</si>
  <si>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07.1.01.00000</t>
  </si>
  <si>
    <t>Резервный фонд Администрации муниципального района</t>
  </si>
  <si>
    <t>07.1.01.2И010</t>
  </si>
  <si>
    <t>МЕЖБЮДЖЕТНЫЕ ТРАНСФЕРТЫ ОБЩЕГО ХАРАКТЕРА БЮДЖЕТАМ БЮДЖЕТНОЙ СИСТЕМЫ РОССИЙСКОЙ ФЕДЕРАЦИИ</t>
  </si>
  <si>
    <t>14.00</t>
  </si>
  <si>
    <t>Дотации на выравнивание бюджетной обеспеченности субъектов Российской Федерации и муниципальных образований</t>
  </si>
  <si>
    <t>14.01</t>
  </si>
  <si>
    <t>Подпрограмма «Повышение финансовой устойчивости местных бюджетов»</t>
  </si>
  <si>
    <t>07.2.00.00000</t>
  </si>
  <si>
    <t>Основное мероприятие «Выравнивание бюджетной обеспеченности»</t>
  </si>
  <si>
    <t>07.2.01.00000</t>
  </si>
  <si>
    <t>Выравнивание бюджетной обеспеченности поселений из районного фонда финансовой поддержки поселений</t>
  </si>
  <si>
    <t>07.2.01.2И020</t>
  </si>
  <si>
    <t>Осуществление полномочий по расчету и предоставлению дотации на выравнивание бюджетной обеспеченности поселений за счет средств бюджета Пермского края</t>
  </si>
  <si>
    <t>07.2.01.2Р150</t>
  </si>
  <si>
    <t>Всего расходов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</si>
  <si>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2020-2021 годы, тыс.рублей</t>
  </si>
  <si>
    <t>Всего</t>
  </si>
  <si>
    <t>Всего (Ф)</t>
  </si>
  <si>
    <t>Всего (Р)</t>
  </si>
  <si>
    <t>Всего (М)</t>
  </si>
  <si>
    <t>Всего (П)</t>
  </si>
  <si>
    <t>Пр</t>
  </si>
  <si>
    <t>08.3.00.00000</t>
  </si>
  <si>
    <t>Профилактика терроризма и экстремизма</t>
  </si>
  <si>
    <t>08.3.03.00000</t>
  </si>
  <si>
    <t>Комплекс мер по обеспечению антитеррористической защищенности объектов жизнеобеспечения, объектов с массовым пребыванием людей, мест массового скопления людей</t>
  </si>
  <si>
    <t>08.3.03.2М020</t>
  </si>
  <si>
    <t>Установка системы видеонаблюдения на объектах с массовым пребыванием людей, в местах массового скопления людей</t>
  </si>
  <si>
    <t>92.0.00.51760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</si>
  <si>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</si>
  <si>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Ведомственная структура расходов бюджета муниципального района на 2020-2021 годы, тыс.рублей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</si>
  <si>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бюджета на 2019 год, тыс.рублей</t>
  </si>
  <si>
    <t>2020 г. (Ф)</t>
  </si>
  <si>
    <t>2020 г. (Р)</t>
  </si>
  <si>
    <t>2020 г. (М)</t>
  </si>
  <si>
    <t>2020 г. (П)</t>
  </si>
  <si>
    <t>2021 г. (Ф)</t>
  </si>
  <si>
    <t>2021 г. (Р)</t>
  </si>
  <si>
    <t>2021 г. (М)</t>
  </si>
  <si>
    <t>2021 г. (П)</t>
  </si>
  <si>
    <t>Обеспечение жильем молодых семей</t>
  </si>
  <si>
    <t>01.3.04.SС020</t>
  </si>
  <si>
    <t>«Приложение №7</t>
  </si>
  <si>
    <t>«Приложение №9</t>
  </si>
  <si>
    <t>«Приложение № 10</t>
  </si>
  <si>
    <t>«Приложение № 11</t>
  </si>
  <si>
    <t>Ремонт автомобильных дорог общего пользования местного значения за счет средств бюджета Пермского края</t>
  </si>
  <si>
    <t>05.2.02.2Д030</t>
  </si>
  <si>
    <t>Разработка технической документации</t>
  </si>
  <si>
    <t>06.2.02.2Е080</t>
  </si>
  <si>
    <t>Приведение в нормативное состояние</t>
  </si>
  <si>
    <t>Основное мероприятие «Федеральный проект «Содействие занятости женщин-создание условий дошкольного образования для детей в возрасте до трех лет»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</si>
  <si>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</si>
  <si>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05.2.Р2.00000</t>
  </si>
  <si>
    <t>05.2.Р2.52320</t>
  </si>
  <si>
    <t>«Приложение №6</t>
  </si>
  <si>
    <t xml:space="preserve">Проведение работ по формированию и постановке на учет в государственном кадастре недвижимости земельных участков </t>
  </si>
  <si>
    <t>Приложение № 3</t>
  </si>
  <si>
    <t>Приложение № 5</t>
  </si>
  <si>
    <t>Приложение № 4</t>
  </si>
  <si>
    <t>Приложение № 6</t>
  </si>
  <si>
    <t>Приложение № 7</t>
  </si>
  <si>
    <t>Приложение № 8</t>
  </si>
  <si>
    <t>Приложение № 10</t>
  </si>
  <si>
    <t>Приложение № 11</t>
  </si>
  <si>
    <t>1.5.</t>
  </si>
  <si>
    <t>1.6.</t>
  </si>
  <si>
    <t>от 28.03.2019 №76</t>
  </si>
  <si>
    <t>от 28.03.2019 № 76</t>
  </si>
  <si>
    <t xml:space="preserve">  от 28.03.2019 № 76</t>
  </si>
  <si>
    <t xml:space="preserve">от 28.03.2019 № 76 </t>
  </si>
</sst>
</file>

<file path=xl/styles.xml><?xml version="1.0" encoding="utf-8"?>
<styleSheet xmlns="http://schemas.openxmlformats.org/spreadsheetml/2006/main">
  <numFmts count="7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0.0"/>
    <numFmt numFmtId="168" formatCode="?"/>
    <numFmt numFmtId="169" formatCode="#,##0.0000"/>
    <numFmt numFmtId="170" formatCode="#,##0.000000"/>
  </numFmts>
  <fonts count="7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sz val="11"/>
      <name val="Times New Roman Cyr"/>
      <family val="1"/>
      <charset val="204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04"/>
    </font>
    <font>
      <b/>
      <sz val="14"/>
      <name val="Times New Roman"/>
      <family val="1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color indexed="8"/>
      <name val="Times New Roman CYR"/>
    </font>
    <font>
      <sz val="12"/>
      <color indexed="8"/>
      <name val="Times New Roman CYR"/>
    </font>
    <font>
      <b/>
      <sz val="12"/>
      <color indexed="8"/>
      <name val="Times New Roman CYR"/>
      <charset val="204"/>
    </font>
    <font>
      <sz val="12"/>
      <color indexed="0"/>
      <name val="Times New Roman"/>
      <family val="1"/>
      <charset val="204"/>
    </font>
    <font>
      <sz val="14"/>
      <color indexed="8"/>
      <name val="Times New Roman CYR"/>
    </font>
    <font>
      <sz val="10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8">
    <xf numFmtId="0" fontId="0" fillId="0" borderId="0"/>
    <xf numFmtId="0" fontId="2" fillId="0" borderId="0"/>
    <xf numFmtId="0" fontId="2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8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4" fillId="18" borderId="0" applyNumberFormat="0" applyBorder="0" applyAlignment="0" applyProtection="0"/>
    <xf numFmtId="0" fontId="15" fillId="32" borderId="2" applyNumberFormat="0" applyAlignment="0" applyProtection="0"/>
    <xf numFmtId="0" fontId="16" fillId="19" borderId="3" applyNumberFormat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29" borderId="8" applyNumberFormat="0" applyFont="0" applyAlignment="0" applyProtection="0"/>
    <xf numFmtId="0" fontId="28" fillId="32" borderId="9" applyNumberFormat="0" applyAlignment="0" applyProtection="0"/>
    <xf numFmtId="4" fontId="29" fillId="37" borderId="10" applyNumberFormat="0" applyProtection="0">
      <alignment vertical="center"/>
    </xf>
    <xf numFmtId="4" fontId="30" fillId="37" borderId="10" applyNumberFormat="0" applyProtection="0">
      <alignment vertical="center"/>
    </xf>
    <xf numFmtId="4" fontId="29" fillId="37" borderId="10" applyNumberFormat="0" applyProtection="0">
      <alignment horizontal="left" vertical="center" indent="1"/>
    </xf>
    <xf numFmtId="0" fontId="29" fillId="37" borderId="10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0" fillId="7" borderId="10" applyNumberFormat="0" applyProtection="0">
      <alignment horizontal="right" vertical="center"/>
    </xf>
    <xf numFmtId="4" fontId="10" fillId="3" borderId="10" applyNumberFormat="0" applyProtection="0">
      <alignment horizontal="right" vertical="center"/>
    </xf>
    <xf numFmtId="4" fontId="10" fillId="38" borderId="10" applyNumberFormat="0" applyProtection="0">
      <alignment horizontal="right" vertical="center"/>
    </xf>
    <xf numFmtId="4" fontId="10" fillId="39" borderId="10" applyNumberFormat="0" applyProtection="0">
      <alignment horizontal="right" vertical="center"/>
    </xf>
    <xf numFmtId="4" fontId="10" fillId="40" borderId="10" applyNumberFormat="0" applyProtection="0">
      <alignment horizontal="right" vertical="center"/>
    </xf>
    <xf numFmtId="4" fontId="10" fillId="41" borderId="10" applyNumberFormat="0" applyProtection="0">
      <alignment horizontal="right" vertical="center"/>
    </xf>
    <xf numFmtId="4" fontId="10" fillId="9" borderId="10" applyNumberFormat="0" applyProtection="0">
      <alignment horizontal="right" vertical="center"/>
    </xf>
    <xf numFmtId="4" fontId="10" fillId="42" borderId="10" applyNumberFormat="0" applyProtection="0">
      <alignment horizontal="right" vertical="center"/>
    </xf>
    <xf numFmtId="4" fontId="10" fillId="43" borderId="10" applyNumberFormat="0" applyProtection="0">
      <alignment horizontal="right" vertical="center"/>
    </xf>
    <xf numFmtId="4" fontId="29" fillId="44" borderId="11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0" fillId="2" borderId="10" applyNumberFormat="0" applyProtection="0">
      <alignment horizontal="right" vertical="center"/>
    </xf>
    <xf numFmtId="4" fontId="32" fillId="45" borderId="0" applyNumberFormat="0" applyProtection="0">
      <alignment horizontal="left" vertical="center" indent="1"/>
    </xf>
    <xf numFmtId="4" fontId="32" fillId="2" borderId="0" applyNumberFormat="0" applyProtection="0">
      <alignment horizontal="left" vertical="center" indent="1"/>
    </xf>
    <xf numFmtId="0" fontId="27" fillId="8" borderId="10" applyNumberFormat="0" applyProtection="0">
      <alignment horizontal="left" vertical="center" indent="1"/>
    </xf>
    <xf numFmtId="0" fontId="33" fillId="10" borderId="12" applyNumberFormat="0" applyProtection="0">
      <alignment horizontal="left" vertical="center" indent="1"/>
    </xf>
    <xf numFmtId="0" fontId="27" fillId="8" borderId="10" applyNumberFormat="0" applyProtection="0">
      <alignment horizontal="left" vertical="top" indent="1"/>
    </xf>
    <xf numFmtId="0" fontId="27" fillId="2" borderId="10" applyNumberFormat="0" applyProtection="0">
      <alignment horizontal="left" vertical="center" indent="1"/>
    </xf>
    <xf numFmtId="0" fontId="33" fillId="46" borderId="12" applyNumberFormat="0" applyProtection="0">
      <alignment horizontal="left" vertical="center" indent="1"/>
    </xf>
    <xf numFmtId="0" fontId="27" fillId="2" borderId="10" applyNumberFormat="0" applyProtection="0">
      <alignment horizontal="left" vertical="top" indent="1"/>
    </xf>
    <xf numFmtId="0" fontId="27" fillId="6" borderId="10" applyNumberFormat="0" applyProtection="0">
      <alignment horizontal="left" vertical="center" indent="1"/>
    </xf>
    <xf numFmtId="0" fontId="33" fillId="6" borderId="12" applyNumberFormat="0" applyProtection="0">
      <alignment horizontal="left" vertical="center" indent="1"/>
    </xf>
    <xf numFmtId="0" fontId="27" fillId="6" borderId="10" applyNumberFormat="0" applyProtection="0">
      <alignment horizontal="left" vertical="top" indent="1"/>
    </xf>
    <xf numFmtId="0" fontId="27" fillId="45" borderId="10" applyNumberFormat="0" applyProtection="0">
      <alignment horizontal="left" vertical="center" indent="1"/>
    </xf>
    <xf numFmtId="0" fontId="27" fillId="45" borderId="10" applyNumberFormat="0" applyProtection="0">
      <alignment horizontal="left" vertical="top" indent="1"/>
    </xf>
    <xf numFmtId="0" fontId="27" fillId="5" borderId="1" applyNumberFormat="0">
      <protection locked="0"/>
    </xf>
    <xf numFmtId="0" fontId="34" fillId="8" borderId="13" applyBorder="0"/>
    <xf numFmtId="4" fontId="10" fillId="4" borderId="10" applyNumberFormat="0" applyProtection="0">
      <alignment vertical="center"/>
    </xf>
    <xf numFmtId="4" fontId="35" fillId="4" borderId="10" applyNumberFormat="0" applyProtection="0">
      <alignment vertical="center"/>
    </xf>
    <xf numFmtId="4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top" indent="1"/>
    </xf>
    <xf numFmtId="4" fontId="10" fillId="45" borderId="10" applyNumberFormat="0" applyProtection="0">
      <alignment horizontal="right" vertical="center"/>
    </xf>
    <xf numFmtId="4" fontId="33" fillId="0" borderId="12" applyNumberFormat="0" applyProtection="0">
      <alignment horizontal="right" vertical="center"/>
    </xf>
    <xf numFmtId="4" fontId="35" fillId="45" borderId="10" applyNumberFormat="0" applyProtection="0">
      <alignment horizontal="right" vertical="center"/>
    </xf>
    <xf numFmtId="4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top" indent="1"/>
    </xf>
    <xf numFmtId="4" fontId="36" fillId="47" borderId="0" applyNumberFormat="0" applyProtection="0">
      <alignment horizontal="left" vertical="center" indent="1"/>
    </xf>
    <xf numFmtId="0" fontId="33" fillId="48" borderId="1"/>
    <xf numFmtId="4" fontId="37" fillId="45" borderId="10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6" fillId="0" borderId="0"/>
    <xf numFmtId="0" fontId="13" fillId="0" borderId="0"/>
    <xf numFmtId="0" fontId="2" fillId="0" borderId="0"/>
    <xf numFmtId="0" fontId="9" fillId="0" borderId="0"/>
    <xf numFmtId="0" fontId="2" fillId="0" borderId="0"/>
    <xf numFmtId="0" fontId="40" fillId="49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" fillId="0" borderId="0"/>
    <xf numFmtId="0" fontId="1" fillId="0" borderId="0"/>
    <xf numFmtId="0" fontId="41" fillId="0" borderId="0"/>
    <xf numFmtId="0" fontId="40" fillId="49" borderId="0"/>
    <xf numFmtId="9" fontId="2" fillId="0" borderId="0" applyFont="0" applyFill="0" applyBorder="0" applyAlignment="0" applyProtection="0"/>
    <xf numFmtId="0" fontId="42" fillId="0" borderId="0"/>
    <xf numFmtId="165" fontId="2" fillId="0" borderId="0" applyFont="0" applyFill="0" applyBorder="0" applyAlignment="0" applyProtection="0"/>
    <xf numFmtId="165" fontId="27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1"/>
    <xf numFmtId="0" fontId="6" fillId="0" borderId="0" xfId="1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7" fillId="0" borderId="1" xfId="3" applyFont="1" applyBorder="1" applyAlignment="1">
      <alignment horizontal="right" vertical="center" wrapText="1"/>
    </xf>
    <xf numFmtId="0" fontId="7" fillId="0" borderId="1" xfId="3" applyFont="1" applyBorder="1" applyAlignment="1">
      <alignment horizontal="justify" vertical="center" wrapText="1"/>
    </xf>
    <xf numFmtId="4" fontId="7" fillId="0" borderId="1" xfId="3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left" vertical="top" wrapText="1"/>
    </xf>
    <xf numFmtId="166" fontId="5" fillId="0" borderId="1" xfId="3" applyNumberFormat="1" applyFont="1" applyBorder="1" applyAlignment="1">
      <alignment horizontal="center" vertical="center" wrapText="1"/>
    </xf>
    <xf numFmtId="166" fontId="5" fillId="0" borderId="1" xfId="1" applyNumberFormat="1" applyFont="1" applyBorder="1" applyAlignment="1">
      <alignment horizontal="center" vertical="center"/>
    </xf>
    <xf numFmtId="49" fontId="7" fillId="0" borderId="1" xfId="3" applyNumberFormat="1" applyFont="1" applyFill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justify" vertical="top" wrapText="1"/>
    </xf>
    <xf numFmtId="0" fontId="6" fillId="0" borderId="1" xfId="1" applyFont="1" applyFill="1" applyBorder="1" applyAlignment="1">
      <alignment vertical="center" wrapText="1"/>
    </xf>
    <xf numFmtId="0" fontId="5" fillId="0" borderId="1" xfId="3" applyNumberFormat="1" applyFont="1" applyFill="1" applyBorder="1" applyAlignment="1">
      <alignment horizontal="right" vertical="center" wrapText="1"/>
    </xf>
    <xf numFmtId="4" fontId="5" fillId="0" borderId="1" xfId="3" applyNumberFormat="1" applyFont="1" applyFill="1" applyBorder="1" applyAlignment="1">
      <alignment horizontal="center" vertical="center" wrapText="1"/>
    </xf>
    <xf numFmtId="166" fontId="2" fillId="0" borderId="0" xfId="1" applyNumberFormat="1"/>
    <xf numFmtId="0" fontId="2" fillId="0" borderId="0" xfId="1" applyAlignment="1">
      <alignment wrapText="1"/>
    </xf>
    <xf numFmtId="0" fontId="43" fillId="0" borderId="0" xfId="2" applyFont="1"/>
    <xf numFmtId="0" fontId="3" fillId="0" borderId="0" xfId="2" applyFont="1" applyAlignment="1">
      <alignment horizontal="right"/>
    </xf>
    <xf numFmtId="0" fontId="2" fillId="0" borderId="0" xfId="1" applyAlignment="1">
      <alignment horizontal="right"/>
    </xf>
    <xf numFmtId="0" fontId="45" fillId="0" borderId="1" xfId="1" applyFont="1" applyBorder="1" applyAlignment="1">
      <alignment horizontal="center" wrapText="1"/>
    </xf>
    <xf numFmtId="0" fontId="45" fillId="0" borderId="1" xfId="1" applyFont="1" applyBorder="1" applyAlignment="1">
      <alignment horizontal="center"/>
    </xf>
    <xf numFmtId="0" fontId="46" fillId="0" borderId="1" xfId="1" applyFont="1" applyBorder="1" applyAlignment="1">
      <alignment horizontal="center" wrapText="1"/>
    </xf>
    <xf numFmtId="0" fontId="46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wrapText="1"/>
    </xf>
    <xf numFmtId="0" fontId="4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47" fillId="0" borderId="1" xfId="1" applyFont="1" applyFill="1" applyBorder="1" applyAlignment="1">
      <alignment horizontal="center"/>
    </xf>
    <xf numFmtId="0" fontId="47" fillId="0" borderId="1" xfId="1" applyFont="1" applyFill="1" applyBorder="1" applyAlignment="1">
      <alignment horizontal="justify" wrapText="1"/>
    </xf>
    <xf numFmtId="49" fontId="48" fillId="0" borderId="1" xfId="1" applyNumberFormat="1" applyFont="1" applyFill="1" applyBorder="1" applyAlignment="1">
      <alignment horizontal="justify" vertical="center" wrapText="1"/>
    </xf>
    <xf numFmtId="0" fontId="48" fillId="0" borderId="1" xfId="1" applyNumberFormat="1" applyFont="1" applyFill="1" applyBorder="1" applyAlignment="1">
      <alignment horizontal="justify" vertical="center" wrapText="1"/>
    </xf>
    <xf numFmtId="0" fontId="47" fillId="0" borderId="1" xfId="1" applyNumberFormat="1" applyFont="1" applyFill="1" applyBorder="1" applyAlignment="1">
      <alignment horizontal="justify" vertical="center" wrapText="1"/>
    </xf>
    <xf numFmtId="0" fontId="2" fillId="0" borderId="1" xfId="1" applyBorder="1"/>
    <xf numFmtId="0" fontId="49" fillId="0" borderId="1" xfId="1" applyFont="1" applyBorder="1" applyAlignment="1">
      <alignment horizontal="right" wrapText="1"/>
    </xf>
    <xf numFmtId="166" fontId="8" fillId="0" borderId="1" xfId="1" applyNumberFormat="1" applyFont="1" applyBorder="1" applyAlignment="1">
      <alignment horizontal="center"/>
    </xf>
    <xf numFmtId="0" fontId="47" fillId="0" borderId="1" xfId="1" applyFont="1" applyFill="1" applyBorder="1"/>
    <xf numFmtId="1" fontId="47" fillId="0" borderId="1" xfId="1" applyNumberFormat="1" applyFont="1" applyBorder="1"/>
    <xf numFmtId="0" fontId="2" fillId="0" borderId="0" xfId="124"/>
    <xf numFmtId="0" fontId="6" fillId="0" borderId="0" xfId="124" applyFont="1" applyAlignment="1">
      <alignment vertical="center" wrapText="1"/>
    </xf>
    <xf numFmtId="0" fontId="50" fillId="0" borderId="1" xfId="3" applyFont="1" applyBorder="1" applyAlignment="1">
      <alignment horizontal="center" vertical="center" wrapText="1"/>
    </xf>
    <xf numFmtId="49" fontId="7" fillId="0" borderId="1" xfId="3" applyNumberFormat="1" applyFont="1" applyFill="1" applyBorder="1" applyAlignment="1">
      <alignment horizontal="right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0" fontId="6" fillId="0" borderId="1" xfId="124" applyFont="1" applyFill="1" applyBorder="1" applyAlignment="1">
      <alignment vertical="center" wrapText="1"/>
    </xf>
    <xf numFmtId="0" fontId="2" fillId="0" borderId="0" xfId="124" applyAlignment="1">
      <alignment wrapText="1"/>
    </xf>
    <xf numFmtId="0" fontId="4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1" fillId="0" borderId="0" xfId="0" applyFont="1"/>
    <xf numFmtId="0" fontId="47" fillId="0" borderId="1" xfId="0" applyFont="1" applyFill="1" applyBorder="1" applyAlignment="1">
      <alignment horizontal="justify" wrapText="1"/>
    </xf>
    <xf numFmtId="4" fontId="48" fillId="0" borderId="1" xfId="0" applyNumberFormat="1" applyFont="1" applyFill="1" applyBorder="1" applyAlignment="1">
      <alignment horizontal="center" wrapText="1"/>
    </xf>
    <xf numFmtId="4" fontId="48" fillId="0" borderId="1" xfId="0" applyNumberFormat="1" applyFont="1" applyFill="1" applyBorder="1" applyAlignment="1">
      <alignment horizontal="justify" wrapText="1"/>
    </xf>
    <xf numFmtId="0" fontId="47" fillId="0" borderId="1" xfId="0" applyNumberFormat="1" applyFont="1" applyFill="1" applyBorder="1" applyAlignment="1">
      <alignment horizontal="justify" wrapText="1"/>
    </xf>
    <xf numFmtId="4" fontId="8" fillId="0" borderId="1" xfId="1" applyNumberFormat="1" applyFont="1" applyFill="1" applyBorder="1" applyAlignment="1">
      <alignment horizontal="center"/>
    </xf>
    <xf numFmtId="4" fontId="48" fillId="0" borderId="1" xfId="120" applyNumberFormat="1" applyFont="1" applyBorder="1" applyAlignment="1">
      <alignment horizontal="center" vertical="center" wrapText="1"/>
    </xf>
    <xf numFmtId="4" fontId="48" fillId="0" borderId="1" xfId="106" applyNumberFormat="1" applyFont="1" applyFill="1" applyBorder="1" applyAlignment="1">
      <alignment horizontal="center" vertical="center"/>
    </xf>
    <xf numFmtId="4" fontId="48" fillId="0" borderId="1" xfId="1" applyNumberFormat="1" applyFont="1" applyFill="1" applyBorder="1" applyAlignment="1">
      <alignment horizontal="center"/>
    </xf>
    <xf numFmtId="4" fontId="48" fillId="0" borderId="1" xfId="1" applyNumberFormat="1" applyFont="1" applyFill="1" applyBorder="1" applyAlignment="1">
      <alignment horizontal="center" vertical="center"/>
    </xf>
    <xf numFmtId="4" fontId="48" fillId="0" borderId="1" xfId="120" applyNumberFormat="1" applyFont="1" applyFill="1" applyBorder="1" applyAlignment="1">
      <alignment horizontal="center" vertical="center" wrapText="1"/>
    </xf>
    <xf numFmtId="4" fontId="47" fillId="0" borderId="1" xfId="1" applyNumberFormat="1" applyFont="1" applyFill="1" applyBorder="1" applyAlignment="1">
      <alignment horizontal="center"/>
    </xf>
    <xf numFmtId="4" fontId="48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/>
    </xf>
    <xf numFmtId="0" fontId="53" fillId="0" borderId="1" xfId="1" applyFont="1" applyBorder="1" applyAlignment="1">
      <alignment horizontal="center" wrapText="1"/>
    </xf>
    <xf numFmtId="0" fontId="53" fillId="0" borderId="1" xfId="139" applyFont="1" applyBorder="1" applyAlignment="1">
      <alignment horizontal="center" vertical="center" wrapText="1"/>
    </xf>
    <xf numFmtId="0" fontId="2" fillId="0" borderId="0" xfId="1" applyAlignment="1">
      <alignment horizontal="justify"/>
    </xf>
    <xf numFmtId="0" fontId="8" fillId="0" borderId="1" xfId="1" applyFont="1" applyBorder="1" applyAlignment="1">
      <alignment horizontal="center" wrapText="1"/>
    </xf>
    <xf numFmtId="4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justify" wrapText="1"/>
    </xf>
    <xf numFmtId="167" fontId="8" fillId="0" borderId="1" xfId="1" applyNumberFormat="1" applyFont="1" applyBorder="1" applyAlignment="1">
      <alignment horizontal="center" vertical="center" wrapText="1"/>
    </xf>
    <xf numFmtId="2" fontId="7" fillId="0" borderId="1" xfId="1" applyNumberFormat="1" applyFont="1" applyBorder="1" applyAlignment="1">
      <alignment horizontal="center" vertical="center" wrapText="1"/>
    </xf>
    <xf numFmtId="0" fontId="53" fillId="0" borderId="1" xfId="1" applyFont="1" applyBorder="1" applyAlignment="1">
      <alignment horizontal="justify" wrapText="1"/>
    </xf>
    <xf numFmtId="166" fontId="7" fillId="0" borderId="1" xfId="1" applyNumberFormat="1" applyFont="1" applyFill="1" applyBorder="1" applyAlignment="1">
      <alignment horizontal="center" vertical="center" wrapText="1"/>
    </xf>
    <xf numFmtId="0" fontId="53" fillId="0" borderId="1" xfId="139" applyFont="1" applyBorder="1" applyAlignment="1">
      <alignment horizontal="justify" vertical="top" wrapText="1"/>
    </xf>
    <xf numFmtId="166" fontId="7" fillId="0" borderId="1" xfId="1" applyNumberFormat="1" applyFont="1" applyFill="1" applyBorder="1" applyAlignment="1">
      <alignment horizontal="center" wrapText="1"/>
    </xf>
    <xf numFmtId="2" fontId="7" fillId="0" borderId="1" xfId="139" applyNumberFormat="1" applyFon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0" fontId="54" fillId="0" borderId="1" xfId="1" applyFont="1" applyBorder="1" applyAlignment="1">
      <alignment horizontal="justify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53" fillId="0" borderId="1" xfId="1" applyFont="1" applyBorder="1" applyAlignment="1">
      <alignment horizontal="justify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53" fillId="0" borderId="1" xfId="1" applyFont="1" applyFill="1" applyBorder="1" applyAlignment="1">
      <alignment horizontal="justify" vertical="top" wrapText="1"/>
    </xf>
    <xf numFmtId="4" fontId="7" fillId="0" borderId="1" xfId="1" applyNumberFormat="1" applyFont="1" applyBorder="1" applyAlignment="1">
      <alignment horizontal="center" vertical="center"/>
    </xf>
    <xf numFmtId="0" fontId="48" fillId="0" borderId="0" xfId="1" applyFont="1"/>
    <xf numFmtId="0" fontId="2" fillId="0" borderId="0" xfId="1" applyAlignment="1">
      <alignment wrapText="1"/>
    </xf>
    <xf numFmtId="0" fontId="3" fillId="0" borderId="0" xfId="2" applyFont="1" applyAlignment="1">
      <alignment horizontal="right"/>
    </xf>
    <xf numFmtId="0" fontId="55" fillId="0" borderId="0" xfId="0" applyNumberFormat="1" applyFont="1" applyFill="1" applyBorder="1" applyAlignment="1">
      <alignment horizontal="right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55" fillId="0" borderId="0" xfId="0" applyFont="1"/>
    <xf numFmtId="0" fontId="56" fillId="0" borderId="0" xfId="0" applyNumberFormat="1" applyFont="1" applyFill="1" applyBorder="1" applyAlignment="1">
      <alignment horizontal="right" vertical="center"/>
    </xf>
    <xf numFmtId="0" fontId="57" fillId="0" borderId="0" xfId="0" applyNumberFormat="1" applyFont="1" applyFill="1" applyBorder="1" applyAlignment="1">
      <alignment horizontal="right" vertical="center"/>
    </xf>
    <xf numFmtId="49" fontId="57" fillId="0" borderId="0" xfId="0" applyNumberFormat="1" applyFont="1" applyFill="1" applyBorder="1" applyAlignment="1">
      <alignment horizontal="right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60" fillId="0" borderId="1" xfId="0" applyNumberFormat="1" applyFont="1" applyFill="1" applyBorder="1" applyAlignment="1">
      <alignment horizontal="center" vertical="center"/>
    </xf>
    <xf numFmtId="49" fontId="61" fillId="0" borderId="1" xfId="0" applyNumberFormat="1" applyFont="1" applyFill="1" applyBorder="1" applyAlignment="1">
      <alignment horizontal="center" vertical="center" wrapText="1"/>
    </xf>
    <xf numFmtId="168" fontId="62" fillId="0" borderId="1" xfId="0" applyNumberFormat="1" applyFont="1" applyFill="1" applyBorder="1" applyAlignment="1">
      <alignment horizontal="justify" vertical="center" wrapText="1"/>
    </xf>
    <xf numFmtId="4" fontId="62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168" fontId="59" fillId="0" borderId="1" xfId="0" applyNumberFormat="1" applyFont="1" applyFill="1" applyBorder="1" applyAlignment="1">
      <alignment horizontal="justify" vertical="center" wrapText="1"/>
    </xf>
    <xf numFmtId="4" fontId="59" fillId="0" borderId="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168" fontId="63" fillId="0" borderId="1" xfId="0" applyNumberFormat="1" applyFont="1" applyFill="1" applyBorder="1" applyAlignment="1">
      <alignment horizontal="justify" vertical="center" wrapText="1"/>
    </xf>
    <xf numFmtId="4" fontId="63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justify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4" fillId="0" borderId="0" xfId="0" applyNumberFormat="1" applyFont="1" applyFill="1" applyBorder="1" applyAlignment="1">
      <alignment horizontal="right" vertical="center"/>
    </xf>
    <xf numFmtId="49" fontId="64" fillId="0" borderId="1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8" fontId="58" fillId="0" borderId="0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0" fontId="65" fillId="0" borderId="1" xfId="0" applyNumberFormat="1" applyFont="1" applyFill="1" applyBorder="1" applyAlignment="1">
      <alignment horizontal="center" vertical="center"/>
    </xf>
    <xf numFmtId="49" fontId="65" fillId="0" borderId="1" xfId="0" applyNumberFormat="1" applyFont="1" applyFill="1" applyBorder="1" applyAlignment="1">
      <alignment horizontal="center" vertical="center"/>
    </xf>
    <xf numFmtId="0" fontId="66" fillId="0" borderId="1" xfId="0" applyNumberFormat="1" applyFont="1" applyFill="1" applyBorder="1" applyAlignment="1">
      <alignment horizontal="center" vertical="center"/>
    </xf>
    <xf numFmtId="49" fontId="59" fillId="0" borderId="1" xfId="0" applyNumberFormat="1" applyFont="1" applyFill="1" applyBorder="1" applyAlignment="1">
      <alignment horizontal="justify" vertical="center" wrapText="1"/>
    </xf>
    <xf numFmtId="49" fontId="59" fillId="0" borderId="1" xfId="0" applyNumberFormat="1" applyFont="1" applyFill="1" applyBorder="1" applyAlignment="1">
      <alignment horizontal="right" vertical="center" wrapText="1"/>
    </xf>
    <xf numFmtId="4" fontId="59" fillId="0" borderId="1" xfId="0" applyNumberFormat="1" applyFont="1" applyFill="1" applyBorder="1" applyAlignment="1">
      <alignment horizontal="right"/>
    </xf>
    <xf numFmtId="49" fontId="63" fillId="0" borderId="1" xfId="0" applyNumberFormat="1" applyFont="1" applyFill="1" applyBorder="1" applyAlignment="1">
      <alignment horizontal="justify" vertical="center" wrapText="1"/>
    </xf>
    <xf numFmtId="49" fontId="63" fillId="0" borderId="1" xfId="0" applyNumberFormat="1" applyFont="1" applyFill="1" applyBorder="1" applyAlignment="1">
      <alignment horizontal="right" vertical="center" wrapText="1"/>
    </xf>
    <xf numFmtId="4" fontId="63" fillId="0" borderId="1" xfId="0" applyNumberFormat="1" applyFont="1" applyFill="1" applyBorder="1" applyAlignment="1">
      <alignment horizontal="right"/>
    </xf>
    <xf numFmtId="4" fontId="0" fillId="0" borderId="0" xfId="0" applyNumberFormat="1"/>
    <xf numFmtId="0" fontId="63" fillId="0" borderId="1" xfId="0" applyNumberFormat="1" applyFont="1" applyFill="1" applyBorder="1" applyAlignment="1">
      <alignment horizontal="justify" vertical="center" wrapText="1"/>
    </xf>
    <xf numFmtId="0" fontId="0" fillId="0" borderId="1" xfId="0" applyFill="1" applyBorder="1"/>
    <xf numFmtId="168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/>
    </xf>
    <xf numFmtId="4" fontId="55" fillId="0" borderId="0" xfId="0" applyNumberFormat="1" applyFont="1"/>
    <xf numFmtId="0" fontId="56" fillId="0" borderId="0" xfId="0" applyNumberFormat="1" applyFont="1" applyFill="1" applyBorder="1" applyAlignment="1">
      <alignment wrapText="1"/>
    </xf>
    <xf numFmtId="0" fontId="67" fillId="0" borderId="0" xfId="0" applyNumberFormat="1" applyFont="1" applyFill="1" applyBorder="1" applyAlignment="1">
      <alignment wrapText="1"/>
    </xf>
    <xf numFmtId="0" fontId="67" fillId="0" borderId="0" xfId="0" applyNumberFormat="1" applyFont="1" applyFill="1" applyBorder="1" applyAlignment="1">
      <alignment horizontal="right" vertical="center"/>
    </xf>
    <xf numFmtId="0" fontId="68" fillId="0" borderId="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right" vertical="center" wrapText="1"/>
    </xf>
    <xf numFmtId="0" fontId="69" fillId="0" borderId="1" xfId="0" applyFont="1" applyBorder="1" applyAlignment="1">
      <alignment horizontal="center"/>
    </xf>
    <xf numFmtId="0" fontId="65" fillId="0" borderId="1" xfId="0" applyNumberFormat="1" applyFont="1" applyFill="1" applyBorder="1" applyAlignment="1">
      <alignment horizontal="center" vertical="center" wrapText="1"/>
    </xf>
    <xf numFmtId="0" fontId="63" fillId="0" borderId="1" xfId="0" applyNumberFormat="1" applyFont="1" applyFill="1" applyBorder="1" applyAlignment="1">
      <alignment horizontal="center" vertical="center" wrapText="1"/>
    </xf>
    <xf numFmtId="4" fontId="63" fillId="0" borderId="1" xfId="0" applyNumberFormat="1" applyFont="1" applyFill="1" applyBorder="1" applyAlignment="1">
      <alignment horizontal="right" vertical="center" wrapText="1"/>
    </xf>
    <xf numFmtId="0" fontId="63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/>
    <xf numFmtId="0" fontId="8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56" fillId="0" borderId="0" xfId="0" applyNumberFormat="1" applyFont="1" applyFill="1" applyBorder="1" applyAlignment="1">
      <alignment horizontal="justify" wrapText="1"/>
    </xf>
    <xf numFmtId="0" fontId="67" fillId="0" borderId="0" xfId="0" applyNumberFormat="1" applyFont="1" applyFill="1" applyBorder="1" applyAlignment="1">
      <alignment horizontal="justify" wrapText="1"/>
    </xf>
    <xf numFmtId="0" fontId="68" fillId="0" borderId="0" xfId="0" applyNumberFormat="1" applyFont="1" applyFill="1" applyBorder="1" applyAlignment="1">
      <alignment horizontal="justify" vertical="center" wrapText="1"/>
    </xf>
    <xf numFmtId="0" fontId="66" fillId="0" borderId="17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justify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/>
    </xf>
    <xf numFmtId="0" fontId="63" fillId="0" borderId="20" xfId="0" applyNumberFormat="1" applyFont="1" applyFill="1" applyBorder="1" applyAlignment="1">
      <alignment horizontal="center" vertical="center" wrapText="1"/>
    </xf>
    <xf numFmtId="0" fontId="59" fillId="0" borderId="2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Border="1" applyAlignment="1" applyProtection="1">
      <alignment horizontal="center" vertical="center" wrapText="1"/>
    </xf>
    <xf numFmtId="0" fontId="48" fillId="0" borderId="20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Border="1" applyAlignment="1" applyProtection="1">
      <alignment horizontal="left" vertical="center" wrapText="1"/>
    </xf>
    <xf numFmtId="4" fontId="68" fillId="0" borderId="0" xfId="0" applyNumberFormat="1" applyFont="1"/>
    <xf numFmtId="170" fontId="0" fillId="0" borderId="0" xfId="0" applyNumberFormat="1"/>
    <xf numFmtId="49" fontId="48" fillId="0" borderId="1" xfId="0" applyNumberFormat="1" applyFont="1" applyFill="1" applyBorder="1" applyAlignment="1" applyProtection="1">
      <alignment horizontal="left" vertical="center" wrapText="1"/>
    </xf>
    <xf numFmtId="49" fontId="48" fillId="0" borderId="19" xfId="0" applyNumberFormat="1" applyFont="1" applyFill="1" applyBorder="1" applyAlignment="1" applyProtection="1">
      <alignment horizontal="left" vertical="center" wrapText="1"/>
    </xf>
    <xf numFmtId="49" fontId="48" fillId="0" borderId="18" xfId="0" applyNumberFormat="1" applyFont="1" applyFill="1" applyBorder="1" applyAlignment="1" applyProtection="1">
      <alignment horizontal="justify" vertical="center" wrapText="1"/>
    </xf>
    <xf numFmtId="169" fontId="63" fillId="0" borderId="1" xfId="0" applyNumberFormat="1" applyFont="1" applyFill="1" applyBorder="1" applyAlignment="1">
      <alignment horizontal="right" vertical="center" wrapText="1"/>
    </xf>
    <xf numFmtId="49" fontId="59" fillId="50" borderId="1" xfId="0" applyNumberFormat="1" applyFont="1" applyFill="1" applyBorder="1" applyAlignment="1">
      <alignment horizontal="justify" vertical="center" wrapText="1"/>
    </xf>
    <xf numFmtId="49" fontId="63" fillId="50" borderId="1" xfId="0" applyNumberFormat="1" applyFont="1" applyFill="1" applyBorder="1" applyAlignment="1">
      <alignment horizontal="justify" vertical="center" wrapText="1"/>
    </xf>
    <xf numFmtId="0" fontId="63" fillId="0" borderId="21" xfId="0" applyNumberFormat="1" applyFont="1" applyFill="1" applyBorder="1" applyAlignment="1">
      <alignment horizontal="justify" vertical="center" wrapText="1"/>
    </xf>
    <xf numFmtId="4" fontId="70" fillId="0" borderId="0" xfId="0" applyNumberFormat="1" applyFont="1"/>
    <xf numFmtId="49" fontId="7" fillId="0" borderId="19" xfId="0" applyNumberFormat="1" applyFont="1" applyFill="1" applyBorder="1" applyAlignment="1" applyProtection="1">
      <alignment horizontal="left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right" vertical="center"/>
    </xf>
    <xf numFmtId="49" fontId="55" fillId="0" borderId="0" xfId="0" applyNumberFormat="1" applyFont="1" applyFill="1" applyBorder="1" applyAlignment="1">
      <alignment horizontal="right" vertical="center"/>
    </xf>
    <xf numFmtId="49" fontId="55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8" fillId="0" borderId="0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0" fontId="59" fillId="0" borderId="1" xfId="0" applyNumberFormat="1" applyFont="1" applyFill="1" applyBorder="1" applyAlignment="1">
      <alignment horizontal="center" vertical="center" wrapText="1"/>
    </xf>
    <xf numFmtId="0" fontId="63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63" fillId="0" borderId="1" xfId="0" applyNumberFormat="1" applyFont="1" applyFill="1" applyBorder="1" applyAlignment="1">
      <alignment horizontal="center" vertical="center" wrapText="1"/>
    </xf>
    <xf numFmtId="0" fontId="63" fillId="0" borderId="15" xfId="0" applyNumberFormat="1" applyFont="1" applyFill="1" applyBorder="1" applyAlignment="1">
      <alignment horizontal="center" vertical="center" wrapText="1"/>
    </xf>
    <xf numFmtId="0" fontId="63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7" fillId="0" borderId="1" xfId="0" applyFont="1" applyBorder="1" applyAlignment="1">
      <alignment horizontal="center" vertical="center" wrapText="1"/>
    </xf>
    <xf numFmtId="168" fontId="63" fillId="0" borderId="1" xfId="0" applyNumberFormat="1" applyFont="1" applyFill="1" applyBorder="1" applyAlignment="1">
      <alignment horizontal="center" vertical="center" wrapText="1"/>
    </xf>
    <xf numFmtId="49" fontId="63" fillId="0" borderId="1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45" fillId="0" borderId="0" xfId="0" applyFont="1" applyFill="1" applyAlignment="1">
      <alignment horizontal="right"/>
    </xf>
    <xf numFmtId="0" fontId="0" fillId="0" borderId="0" xfId="0" applyAlignment="1"/>
    <xf numFmtId="168" fontId="58" fillId="0" borderId="0" xfId="0" applyNumberFormat="1" applyFont="1" applyFill="1" applyBorder="1" applyAlignment="1">
      <alignment horizontal="center" vertical="center" wrapText="1"/>
    </xf>
    <xf numFmtId="0" fontId="4" fillId="0" borderId="0" xfId="124" applyFont="1" applyAlignment="1">
      <alignment horizontal="right" shrinkToFit="1"/>
    </xf>
    <xf numFmtId="0" fontId="2" fillId="0" borderId="0" xfId="124" applyAlignment="1">
      <alignment horizontal="right" shrinkToFit="1"/>
    </xf>
    <xf numFmtId="0" fontId="5" fillId="0" borderId="0" xfId="3" applyFont="1" applyAlignment="1">
      <alignment horizontal="center" vertical="center" wrapText="1"/>
    </xf>
    <xf numFmtId="0" fontId="2" fillId="0" borderId="0" xfId="1" applyAlignment="1">
      <alignment wrapText="1"/>
    </xf>
    <xf numFmtId="0" fontId="3" fillId="0" borderId="0" xfId="2" applyFont="1" applyAlignment="1">
      <alignment horizontal="right" wrapText="1"/>
    </xf>
    <xf numFmtId="0" fontId="2" fillId="0" borderId="0" xfId="1" applyAlignment="1">
      <alignment horizontal="right"/>
    </xf>
    <xf numFmtId="0" fontId="4" fillId="0" borderId="0" xfId="1" applyFont="1" applyAlignment="1">
      <alignment horizontal="right"/>
    </xf>
    <xf numFmtId="0" fontId="3" fillId="0" borderId="0" xfId="2" applyFont="1" applyAlignment="1">
      <alignment horizontal="right"/>
    </xf>
    <xf numFmtId="0" fontId="44" fillId="0" borderId="0" xfId="1" applyFont="1" applyAlignment="1">
      <alignment horizontal="center" wrapText="1" shrinkToFit="1"/>
    </xf>
    <xf numFmtId="0" fontId="4" fillId="0" borderId="0" xfId="1" applyFont="1" applyAlignment="1">
      <alignment horizontal="center" wrapText="1" shrinkToFit="1"/>
    </xf>
    <xf numFmtId="0" fontId="2" fillId="0" borderId="0" xfId="1" applyAlignment="1"/>
    <xf numFmtId="0" fontId="44" fillId="0" borderId="0" xfId="1" applyFont="1" applyAlignment="1">
      <alignment horizontal="center" vertical="top" wrapText="1"/>
    </xf>
    <xf numFmtId="0" fontId="52" fillId="0" borderId="0" xfId="1" applyFont="1" applyAlignment="1">
      <alignment vertical="top"/>
    </xf>
  </cellXfs>
  <cellStyles count="148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1 - 20%" xfId="23"/>
    <cellStyle name="Accent1 - 40%" xfId="24"/>
    <cellStyle name="Accent1 - 60%" xfId="25"/>
    <cellStyle name="Accent2" xfId="26"/>
    <cellStyle name="Accent2 - 20%" xfId="27"/>
    <cellStyle name="Accent2 - 40%" xfId="28"/>
    <cellStyle name="Accent2 - 60%" xfId="29"/>
    <cellStyle name="Accent3" xfId="30"/>
    <cellStyle name="Accent3 - 20%" xfId="31"/>
    <cellStyle name="Accent3 - 40%" xfId="32"/>
    <cellStyle name="Accent3 - 60%" xfId="33"/>
    <cellStyle name="Accent3_10" xfId="34"/>
    <cellStyle name="Accent4" xfId="35"/>
    <cellStyle name="Accent4 - 20%" xfId="36"/>
    <cellStyle name="Accent4 - 40%" xfId="37"/>
    <cellStyle name="Accent4 - 60%" xfId="38"/>
    <cellStyle name="Accent4_10" xfId="39"/>
    <cellStyle name="Accent5" xfId="40"/>
    <cellStyle name="Accent5 - 20%" xfId="41"/>
    <cellStyle name="Accent5 - 40%" xfId="42"/>
    <cellStyle name="Accent5 - 60%" xfId="43"/>
    <cellStyle name="Accent5_10" xfId="44"/>
    <cellStyle name="Accent6" xfId="45"/>
    <cellStyle name="Accent6 - 20%" xfId="46"/>
    <cellStyle name="Accent6 - 40%" xfId="47"/>
    <cellStyle name="Accent6 - 60%" xfId="48"/>
    <cellStyle name="Accent6_10" xfId="49"/>
    <cellStyle name="Bad" xfId="50"/>
    <cellStyle name="Calculation" xfId="51"/>
    <cellStyle name="Check Cell" xfId="52"/>
    <cellStyle name="Emphasis 1" xfId="53"/>
    <cellStyle name="Emphasis 2" xfId="54"/>
    <cellStyle name="Emphasis 3" xfId="55"/>
    <cellStyle name="Explanatory Text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Linked Cell" xfId="63"/>
    <cellStyle name="Neutral" xfId="64"/>
    <cellStyle name="Normal_own-reg-rev" xfId="65"/>
    <cellStyle name="Note" xfId="66"/>
    <cellStyle name="Output" xfId="67"/>
    <cellStyle name="SAPBEXaggData" xfId="68"/>
    <cellStyle name="SAPBEXaggDataEmph" xfId="69"/>
    <cellStyle name="SAPBEXaggItem" xfId="70"/>
    <cellStyle name="SAPBEXaggItemX" xfId="71"/>
    <cellStyle name="SAPBEXchaText" xfId="72"/>
    <cellStyle name="SAPBEXexcBad7" xfId="73"/>
    <cellStyle name="SAPBEXexcBad8" xfId="74"/>
    <cellStyle name="SAPBEXexcBad9" xfId="75"/>
    <cellStyle name="SAPBEXexcCritical4" xfId="76"/>
    <cellStyle name="SAPBEXexcCritical5" xfId="77"/>
    <cellStyle name="SAPBEXexcCritical6" xfId="78"/>
    <cellStyle name="SAPBEXexcGood1" xfId="79"/>
    <cellStyle name="SAPBEXexcGood2" xfId="80"/>
    <cellStyle name="SAPBEXexcGood3" xfId="81"/>
    <cellStyle name="SAPBEXfilterDrill" xfId="82"/>
    <cellStyle name="SAPBEXfilterItem" xfId="83"/>
    <cellStyle name="SAPBEXfilterText" xfId="84"/>
    <cellStyle name="SAPBEXformats" xfId="85"/>
    <cellStyle name="SAPBEXheaderItem" xfId="86"/>
    <cellStyle name="SAPBEXheaderText" xfId="87"/>
    <cellStyle name="SAPBEXHLevel0" xfId="88"/>
    <cellStyle name="SAPBEXHLevel0 2" xfId="89"/>
    <cellStyle name="SAPBEXHLevel0X" xfId="90"/>
    <cellStyle name="SAPBEXHLevel1" xfId="91"/>
    <cellStyle name="SAPBEXHLevel1 2" xfId="92"/>
    <cellStyle name="SAPBEXHLevel1X" xfId="93"/>
    <cellStyle name="SAPBEXHLevel2" xfId="94"/>
    <cellStyle name="SAPBEXHLevel2 2" xfId="95"/>
    <cellStyle name="SAPBEXHLevel2X" xfId="96"/>
    <cellStyle name="SAPBEXHLevel3" xfId="97"/>
    <cellStyle name="SAPBEXHLevel3X" xfId="98"/>
    <cellStyle name="SAPBEXinputData" xfId="99"/>
    <cellStyle name="SAPBEXItemHeader" xfId="100"/>
    <cellStyle name="SAPBEXresData" xfId="101"/>
    <cellStyle name="SAPBEXresDataEmph" xfId="102"/>
    <cellStyle name="SAPBEXresItem" xfId="103"/>
    <cellStyle name="SAPBEXresItemX" xfId="104"/>
    <cellStyle name="SAPBEXstdData" xfId="105"/>
    <cellStyle name="SAPBEXstdData 2" xfId="106"/>
    <cellStyle name="SAPBEXstdDataEmph" xfId="107"/>
    <cellStyle name="SAPBEXstdItem" xfId="108"/>
    <cellStyle name="SAPBEXstdItemX" xfId="109"/>
    <cellStyle name="SAPBEXtitle" xfId="110"/>
    <cellStyle name="SAPBEXunassignedItem" xfId="111"/>
    <cellStyle name="SAPBEXundefined" xfId="112"/>
    <cellStyle name="Sheet Title" xfId="113"/>
    <cellStyle name="Title" xfId="114"/>
    <cellStyle name="Total" xfId="115"/>
    <cellStyle name="Warning Text" xfId="116"/>
    <cellStyle name="Денежный 2" xfId="117"/>
    <cellStyle name="Обычный" xfId="0" builtinId="0"/>
    <cellStyle name="Обычный 10" xfId="118"/>
    <cellStyle name="Обычный 11" xfId="119"/>
    <cellStyle name="Обычный 12" xfId="1"/>
    <cellStyle name="Обычный 13" xfId="120"/>
    <cellStyle name="Обычный 14" xfId="121"/>
    <cellStyle name="Обычный 15" xfId="122"/>
    <cellStyle name="Обычный 18" xfId="123"/>
    <cellStyle name="Обычный 2" xfId="124"/>
    <cellStyle name="Обычный 2 2" xfId="125"/>
    <cellStyle name="Обычный 2 2 2" xfId="126"/>
    <cellStyle name="Обычный 2 2 2 2" xfId="127"/>
    <cellStyle name="Обычный 2 2 2 3" xfId="128"/>
    <cellStyle name="Обычный 2 2 3" xfId="129"/>
    <cellStyle name="Обычный 2 3" xfId="130"/>
    <cellStyle name="Обычный 20" xfId="131"/>
    <cellStyle name="Обычный 3" xfId="132"/>
    <cellStyle name="Обычный 3 2" xfId="133"/>
    <cellStyle name="Обычный 3 2 2" xfId="134"/>
    <cellStyle name="Обычный 3 2 3" xfId="135"/>
    <cellStyle name="Обычный 3 2 4" xfId="136"/>
    <cellStyle name="Обычный 3 2 5" xfId="137"/>
    <cellStyle name="Обычный 3 6" xfId="138"/>
    <cellStyle name="Обычный 4" xfId="139"/>
    <cellStyle name="Обычный 5" xfId="140"/>
    <cellStyle name="Обычный 6" xfId="3"/>
    <cellStyle name="Обычный 7 2" xfId="141"/>
    <cellStyle name="Обычный 8" xfId="142"/>
    <cellStyle name="Обычный 9" xfId="143"/>
    <cellStyle name="Обычный_Брг_03_3" xfId="2"/>
    <cellStyle name="Процентный 6" xfId="144"/>
    <cellStyle name="Стиль 1" xfId="145"/>
    <cellStyle name="Финансовый 2" xfId="146"/>
    <cellStyle name="Финансовый 3" xfId="1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E130"/>
  <sheetViews>
    <sheetView workbookViewId="0">
      <selection activeCell="D4" sqref="D4"/>
    </sheetView>
  </sheetViews>
  <sheetFormatPr defaultRowHeight="15"/>
  <cols>
    <col min="1" max="1" width="3.42578125" customWidth="1"/>
    <col min="2" max="2" width="29.28515625" customWidth="1"/>
    <col min="3" max="3" width="47.140625" customWidth="1"/>
    <col min="4" max="4" width="17.7109375" customWidth="1"/>
    <col min="5" max="5" width="3.42578125" customWidth="1"/>
    <col min="257" max="257" width="3.42578125" customWidth="1"/>
    <col min="258" max="258" width="29.28515625" customWidth="1"/>
    <col min="259" max="259" width="47.140625" customWidth="1"/>
    <col min="260" max="260" width="17.7109375" customWidth="1"/>
    <col min="261" max="261" width="3.42578125" customWidth="1"/>
    <col min="513" max="513" width="3.42578125" customWidth="1"/>
    <col min="514" max="514" width="29.28515625" customWidth="1"/>
    <col min="515" max="515" width="47.140625" customWidth="1"/>
    <col min="516" max="516" width="17.7109375" customWidth="1"/>
    <col min="517" max="517" width="3.42578125" customWidth="1"/>
    <col min="769" max="769" width="3.42578125" customWidth="1"/>
    <col min="770" max="770" width="29.28515625" customWidth="1"/>
    <col min="771" max="771" width="47.140625" customWidth="1"/>
    <col min="772" max="772" width="17.7109375" customWidth="1"/>
    <col min="773" max="773" width="3.42578125" customWidth="1"/>
    <col min="1025" max="1025" width="3.42578125" customWidth="1"/>
    <col min="1026" max="1026" width="29.28515625" customWidth="1"/>
    <col min="1027" max="1027" width="47.140625" customWidth="1"/>
    <col min="1028" max="1028" width="17.7109375" customWidth="1"/>
    <col min="1029" max="1029" width="3.42578125" customWidth="1"/>
    <col min="1281" max="1281" width="3.42578125" customWidth="1"/>
    <col min="1282" max="1282" width="29.28515625" customWidth="1"/>
    <col min="1283" max="1283" width="47.140625" customWidth="1"/>
    <col min="1284" max="1284" width="17.7109375" customWidth="1"/>
    <col min="1285" max="1285" width="3.42578125" customWidth="1"/>
    <col min="1537" max="1537" width="3.42578125" customWidth="1"/>
    <col min="1538" max="1538" width="29.28515625" customWidth="1"/>
    <col min="1539" max="1539" width="47.140625" customWidth="1"/>
    <col min="1540" max="1540" width="17.7109375" customWidth="1"/>
    <col min="1541" max="1541" width="3.42578125" customWidth="1"/>
    <col min="1793" max="1793" width="3.42578125" customWidth="1"/>
    <col min="1794" max="1794" width="29.28515625" customWidth="1"/>
    <col min="1795" max="1795" width="47.140625" customWidth="1"/>
    <col min="1796" max="1796" width="17.7109375" customWidth="1"/>
    <col min="1797" max="1797" width="3.42578125" customWidth="1"/>
    <col min="2049" max="2049" width="3.42578125" customWidth="1"/>
    <col min="2050" max="2050" width="29.28515625" customWidth="1"/>
    <col min="2051" max="2051" width="47.140625" customWidth="1"/>
    <col min="2052" max="2052" width="17.7109375" customWidth="1"/>
    <col min="2053" max="2053" width="3.42578125" customWidth="1"/>
    <col min="2305" max="2305" width="3.42578125" customWidth="1"/>
    <col min="2306" max="2306" width="29.28515625" customWidth="1"/>
    <col min="2307" max="2307" width="47.140625" customWidth="1"/>
    <col min="2308" max="2308" width="17.7109375" customWidth="1"/>
    <col min="2309" max="2309" width="3.42578125" customWidth="1"/>
    <col min="2561" max="2561" width="3.42578125" customWidth="1"/>
    <col min="2562" max="2562" width="29.28515625" customWidth="1"/>
    <col min="2563" max="2563" width="47.140625" customWidth="1"/>
    <col min="2564" max="2564" width="17.7109375" customWidth="1"/>
    <col min="2565" max="2565" width="3.42578125" customWidth="1"/>
    <col min="2817" max="2817" width="3.42578125" customWidth="1"/>
    <col min="2818" max="2818" width="29.28515625" customWidth="1"/>
    <col min="2819" max="2819" width="47.140625" customWidth="1"/>
    <col min="2820" max="2820" width="17.7109375" customWidth="1"/>
    <col min="2821" max="2821" width="3.42578125" customWidth="1"/>
    <col min="3073" max="3073" width="3.42578125" customWidth="1"/>
    <col min="3074" max="3074" width="29.28515625" customWidth="1"/>
    <col min="3075" max="3075" width="47.140625" customWidth="1"/>
    <col min="3076" max="3076" width="17.7109375" customWidth="1"/>
    <col min="3077" max="3077" width="3.42578125" customWidth="1"/>
    <col min="3329" max="3329" width="3.42578125" customWidth="1"/>
    <col min="3330" max="3330" width="29.28515625" customWidth="1"/>
    <col min="3331" max="3331" width="47.140625" customWidth="1"/>
    <col min="3332" max="3332" width="17.7109375" customWidth="1"/>
    <col min="3333" max="3333" width="3.42578125" customWidth="1"/>
    <col min="3585" max="3585" width="3.42578125" customWidth="1"/>
    <col min="3586" max="3586" width="29.28515625" customWidth="1"/>
    <col min="3587" max="3587" width="47.140625" customWidth="1"/>
    <col min="3588" max="3588" width="17.7109375" customWidth="1"/>
    <col min="3589" max="3589" width="3.42578125" customWidth="1"/>
    <col min="3841" max="3841" width="3.42578125" customWidth="1"/>
    <col min="3842" max="3842" width="29.28515625" customWidth="1"/>
    <col min="3843" max="3843" width="47.140625" customWidth="1"/>
    <col min="3844" max="3844" width="17.7109375" customWidth="1"/>
    <col min="3845" max="3845" width="3.42578125" customWidth="1"/>
    <col min="4097" max="4097" width="3.42578125" customWidth="1"/>
    <col min="4098" max="4098" width="29.28515625" customWidth="1"/>
    <col min="4099" max="4099" width="47.140625" customWidth="1"/>
    <col min="4100" max="4100" width="17.7109375" customWidth="1"/>
    <col min="4101" max="4101" width="3.42578125" customWidth="1"/>
    <col min="4353" max="4353" width="3.42578125" customWidth="1"/>
    <col min="4354" max="4354" width="29.28515625" customWidth="1"/>
    <col min="4355" max="4355" width="47.140625" customWidth="1"/>
    <col min="4356" max="4356" width="17.7109375" customWidth="1"/>
    <col min="4357" max="4357" width="3.42578125" customWidth="1"/>
    <col min="4609" max="4609" width="3.42578125" customWidth="1"/>
    <col min="4610" max="4610" width="29.28515625" customWidth="1"/>
    <col min="4611" max="4611" width="47.140625" customWidth="1"/>
    <col min="4612" max="4612" width="17.7109375" customWidth="1"/>
    <col min="4613" max="4613" width="3.42578125" customWidth="1"/>
    <col min="4865" max="4865" width="3.42578125" customWidth="1"/>
    <col min="4866" max="4866" width="29.28515625" customWidth="1"/>
    <col min="4867" max="4867" width="47.140625" customWidth="1"/>
    <col min="4868" max="4868" width="17.7109375" customWidth="1"/>
    <col min="4869" max="4869" width="3.42578125" customWidth="1"/>
    <col min="5121" max="5121" width="3.42578125" customWidth="1"/>
    <col min="5122" max="5122" width="29.28515625" customWidth="1"/>
    <col min="5123" max="5123" width="47.140625" customWidth="1"/>
    <col min="5124" max="5124" width="17.7109375" customWidth="1"/>
    <col min="5125" max="5125" width="3.42578125" customWidth="1"/>
    <col min="5377" max="5377" width="3.42578125" customWidth="1"/>
    <col min="5378" max="5378" width="29.28515625" customWidth="1"/>
    <col min="5379" max="5379" width="47.140625" customWidth="1"/>
    <col min="5380" max="5380" width="17.7109375" customWidth="1"/>
    <col min="5381" max="5381" width="3.42578125" customWidth="1"/>
    <col min="5633" max="5633" width="3.42578125" customWidth="1"/>
    <col min="5634" max="5634" width="29.28515625" customWidth="1"/>
    <col min="5635" max="5635" width="47.140625" customWidth="1"/>
    <col min="5636" max="5636" width="17.7109375" customWidth="1"/>
    <col min="5637" max="5637" width="3.42578125" customWidth="1"/>
    <col min="5889" max="5889" width="3.42578125" customWidth="1"/>
    <col min="5890" max="5890" width="29.28515625" customWidth="1"/>
    <col min="5891" max="5891" width="47.140625" customWidth="1"/>
    <col min="5892" max="5892" width="17.7109375" customWidth="1"/>
    <col min="5893" max="5893" width="3.42578125" customWidth="1"/>
    <col min="6145" max="6145" width="3.42578125" customWidth="1"/>
    <col min="6146" max="6146" width="29.28515625" customWidth="1"/>
    <col min="6147" max="6147" width="47.140625" customWidth="1"/>
    <col min="6148" max="6148" width="17.7109375" customWidth="1"/>
    <col min="6149" max="6149" width="3.42578125" customWidth="1"/>
    <col min="6401" max="6401" width="3.42578125" customWidth="1"/>
    <col min="6402" max="6402" width="29.28515625" customWidth="1"/>
    <col min="6403" max="6403" width="47.140625" customWidth="1"/>
    <col min="6404" max="6404" width="17.7109375" customWidth="1"/>
    <col min="6405" max="6405" width="3.42578125" customWidth="1"/>
    <col min="6657" max="6657" width="3.42578125" customWidth="1"/>
    <col min="6658" max="6658" width="29.28515625" customWidth="1"/>
    <col min="6659" max="6659" width="47.140625" customWidth="1"/>
    <col min="6660" max="6660" width="17.7109375" customWidth="1"/>
    <col min="6661" max="6661" width="3.42578125" customWidth="1"/>
    <col min="6913" max="6913" width="3.42578125" customWidth="1"/>
    <col min="6914" max="6914" width="29.28515625" customWidth="1"/>
    <col min="6915" max="6915" width="47.140625" customWidth="1"/>
    <col min="6916" max="6916" width="17.7109375" customWidth="1"/>
    <col min="6917" max="6917" width="3.42578125" customWidth="1"/>
    <col min="7169" max="7169" width="3.42578125" customWidth="1"/>
    <col min="7170" max="7170" width="29.28515625" customWidth="1"/>
    <col min="7171" max="7171" width="47.140625" customWidth="1"/>
    <col min="7172" max="7172" width="17.7109375" customWidth="1"/>
    <col min="7173" max="7173" width="3.42578125" customWidth="1"/>
    <col min="7425" max="7425" width="3.42578125" customWidth="1"/>
    <col min="7426" max="7426" width="29.28515625" customWidth="1"/>
    <col min="7427" max="7427" width="47.140625" customWidth="1"/>
    <col min="7428" max="7428" width="17.7109375" customWidth="1"/>
    <col min="7429" max="7429" width="3.42578125" customWidth="1"/>
    <col min="7681" max="7681" width="3.42578125" customWidth="1"/>
    <col min="7682" max="7682" width="29.28515625" customWidth="1"/>
    <col min="7683" max="7683" width="47.140625" customWidth="1"/>
    <col min="7684" max="7684" width="17.7109375" customWidth="1"/>
    <col min="7685" max="7685" width="3.42578125" customWidth="1"/>
    <col min="7937" max="7937" width="3.42578125" customWidth="1"/>
    <col min="7938" max="7938" width="29.28515625" customWidth="1"/>
    <col min="7939" max="7939" width="47.140625" customWidth="1"/>
    <col min="7940" max="7940" width="17.7109375" customWidth="1"/>
    <col min="7941" max="7941" width="3.42578125" customWidth="1"/>
    <col min="8193" max="8193" width="3.42578125" customWidth="1"/>
    <col min="8194" max="8194" width="29.28515625" customWidth="1"/>
    <col min="8195" max="8195" width="47.140625" customWidth="1"/>
    <col min="8196" max="8196" width="17.7109375" customWidth="1"/>
    <col min="8197" max="8197" width="3.42578125" customWidth="1"/>
    <col min="8449" max="8449" width="3.42578125" customWidth="1"/>
    <col min="8450" max="8450" width="29.28515625" customWidth="1"/>
    <col min="8451" max="8451" width="47.140625" customWidth="1"/>
    <col min="8452" max="8452" width="17.7109375" customWidth="1"/>
    <col min="8453" max="8453" width="3.42578125" customWidth="1"/>
    <col min="8705" max="8705" width="3.42578125" customWidth="1"/>
    <col min="8706" max="8706" width="29.28515625" customWidth="1"/>
    <col min="8707" max="8707" width="47.140625" customWidth="1"/>
    <col min="8708" max="8708" width="17.7109375" customWidth="1"/>
    <col min="8709" max="8709" width="3.42578125" customWidth="1"/>
    <col min="8961" max="8961" width="3.42578125" customWidth="1"/>
    <col min="8962" max="8962" width="29.28515625" customWidth="1"/>
    <col min="8963" max="8963" width="47.140625" customWidth="1"/>
    <col min="8964" max="8964" width="17.7109375" customWidth="1"/>
    <col min="8965" max="8965" width="3.42578125" customWidth="1"/>
    <col min="9217" max="9217" width="3.42578125" customWidth="1"/>
    <col min="9218" max="9218" width="29.28515625" customWidth="1"/>
    <col min="9219" max="9219" width="47.140625" customWidth="1"/>
    <col min="9220" max="9220" width="17.7109375" customWidth="1"/>
    <col min="9221" max="9221" width="3.42578125" customWidth="1"/>
    <col min="9473" max="9473" width="3.42578125" customWidth="1"/>
    <col min="9474" max="9474" width="29.28515625" customWidth="1"/>
    <col min="9475" max="9475" width="47.140625" customWidth="1"/>
    <col min="9476" max="9476" width="17.7109375" customWidth="1"/>
    <col min="9477" max="9477" width="3.42578125" customWidth="1"/>
    <col min="9729" max="9729" width="3.42578125" customWidth="1"/>
    <col min="9730" max="9730" width="29.28515625" customWidth="1"/>
    <col min="9731" max="9731" width="47.140625" customWidth="1"/>
    <col min="9732" max="9732" width="17.7109375" customWidth="1"/>
    <col min="9733" max="9733" width="3.42578125" customWidth="1"/>
    <col min="9985" max="9985" width="3.42578125" customWidth="1"/>
    <col min="9986" max="9986" width="29.28515625" customWidth="1"/>
    <col min="9987" max="9987" width="47.140625" customWidth="1"/>
    <col min="9988" max="9988" width="17.7109375" customWidth="1"/>
    <col min="9989" max="9989" width="3.42578125" customWidth="1"/>
    <col min="10241" max="10241" width="3.42578125" customWidth="1"/>
    <col min="10242" max="10242" width="29.28515625" customWidth="1"/>
    <col min="10243" max="10243" width="47.140625" customWidth="1"/>
    <col min="10244" max="10244" width="17.7109375" customWidth="1"/>
    <col min="10245" max="10245" width="3.42578125" customWidth="1"/>
    <col min="10497" max="10497" width="3.42578125" customWidth="1"/>
    <col min="10498" max="10498" width="29.28515625" customWidth="1"/>
    <col min="10499" max="10499" width="47.140625" customWidth="1"/>
    <col min="10500" max="10500" width="17.7109375" customWidth="1"/>
    <col min="10501" max="10501" width="3.42578125" customWidth="1"/>
    <col min="10753" max="10753" width="3.42578125" customWidth="1"/>
    <col min="10754" max="10754" width="29.28515625" customWidth="1"/>
    <col min="10755" max="10755" width="47.140625" customWidth="1"/>
    <col min="10756" max="10756" width="17.7109375" customWidth="1"/>
    <col min="10757" max="10757" width="3.42578125" customWidth="1"/>
    <col min="11009" max="11009" width="3.42578125" customWidth="1"/>
    <col min="11010" max="11010" width="29.28515625" customWidth="1"/>
    <col min="11011" max="11011" width="47.140625" customWidth="1"/>
    <col min="11012" max="11012" width="17.7109375" customWidth="1"/>
    <col min="11013" max="11013" width="3.42578125" customWidth="1"/>
    <col min="11265" max="11265" width="3.42578125" customWidth="1"/>
    <col min="11266" max="11266" width="29.28515625" customWidth="1"/>
    <col min="11267" max="11267" width="47.140625" customWidth="1"/>
    <col min="11268" max="11268" width="17.7109375" customWidth="1"/>
    <col min="11269" max="11269" width="3.42578125" customWidth="1"/>
    <col min="11521" max="11521" width="3.42578125" customWidth="1"/>
    <col min="11522" max="11522" width="29.28515625" customWidth="1"/>
    <col min="11523" max="11523" width="47.140625" customWidth="1"/>
    <col min="11524" max="11524" width="17.7109375" customWidth="1"/>
    <col min="11525" max="11525" width="3.42578125" customWidth="1"/>
    <col min="11777" max="11777" width="3.42578125" customWidth="1"/>
    <col min="11778" max="11778" width="29.28515625" customWidth="1"/>
    <col min="11779" max="11779" width="47.140625" customWidth="1"/>
    <col min="11780" max="11780" width="17.7109375" customWidth="1"/>
    <col min="11781" max="11781" width="3.42578125" customWidth="1"/>
    <col min="12033" max="12033" width="3.42578125" customWidth="1"/>
    <col min="12034" max="12034" width="29.28515625" customWidth="1"/>
    <col min="12035" max="12035" width="47.140625" customWidth="1"/>
    <col min="12036" max="12036" width="17.7109375" customWidth="1"/>
    <col min="12037" max="12037" width="3.42578125" customWidth="1"/>
    <col min="12289" max="12289" width="3.42578125" customWidth="1"/>
    <col min="12290" max="12290" width="29.28515625" customWidth="1"/>
    <col min="12291" max="12291" width="47.140625" customWidth="1"/>
    <col min="12292" max="12292" width="17.7109375" customWidth="1"/>
    <col min="12293" max="12293" width="3.42578125" customWidth="1"/>
    <col min="12545" max="12545" width="3.42578125" customWidth="1"/>
    <col min="12546" max="12546" width="29.28515625" customWidth="1"/>
    <col min="12547" max="12547" width="47.140625" customWidth="1"/>
    <col min="12548" max="12548" width="17.7109375" customWidth="1"/>
    <col min="12549" max="12549" width="3.42578125" customWidth="1"/>
    <col min="12801" max="12801" width="3.42578125" customWidth="1"/>
    <col min="12802" max="12802" width="29.28515625" customWidth="1"/>
    <col min="12803" max="12803" width="47.140625" customWidth="1"/>
    <col min="12804" max="12804" width="17.7109375" customWidth="1"/>
    <col min="12805" max="12805" width="3.42578125" customWidth="1"/>
    <col min="13057" max="13057" width="3.42578125" customWidth="1"/>
    <col min="13058" max="13058" width="29.28515625" customWidth="1"/>
    <col min="13059" max="13059" width="47.140625" customWidth="1"/>
    <col min="13060" max="13060" width="17.7109375" customWidth="1"/>
    <col min="13061" max="13061" width="3.42578125" customWidth="1"/>
    <col min="13313" max="13313" width="3.42578125" customWidth="1"/>
    <col min="13314" max="13314" width="29.28515625" customWidth="1"/>
    <col min="13315" max="13315" width="47.140625" customWidth="1"/>
    <col min="13316" max="13316" width="17.7109375" customWidth="1"/>
    <col min="13317" max="13317" width="3.42578125" customWidth="1"/>
    <col min="13569" max="13569" width="3.42578125" customWidth="1"/>
    <col min="13570" max="13570" width="29.28515625" customWidth="1"/>
    <col min="13571" max="13571" width="47.140625" customWidth="1"/>
    <col min="13572" max="13572" width="17.7109375" customWidth="1"/>
    <col min="13573" max="13573" width="3.42578125" customWidth="1"/>
    <col min="13825" max="13825" width="3.42578125" customWidth="1"/>
    <col min="13826" max="13826" width="29.28515625" customWidth="1"/>
    <col min="13827" max="13827" width="47.140625" customWidth="1"/>
    <col min="13828" max="13828" width="17.7109375" customWidth="1"/>
    <col min="13829" max="13829" width="3.42578125" customWidth="1"/>
    <col min="14081" max="14081" width="3.42578125" customWidth="1"/>
    <col min="14082" max="14082" width="29.28515625" customWidth="1"/>
    <col min="14083" max="14083" width="47.140625" customWidth="1"/>
    <col min="14084" max="14084" width="17.7109375" customWidth="1"/>
    <col min="14085" max="14085" width="3.42578125" customWidth="1"/>
    <col min="14337" max="14337" width="3.42578125" customWidth="1"/>
    <col min="14338" max="14338" width="29.28515625" customWidth="1"/>
    <col min="14339" max="14339" width="47.140625" customWidth="1"/>
    <col min="14340" max="14340" width="17.7109375" customWidth="1"/>
    <col min="14341" max="14341" width="3.42578125" customWidth="1"/>
    <col min="14593" max="14593" width="3.42578125" customWidth="1"/>
    <col min="14594" max="14594" width="29.28515625" customWidth="1"/>
    <col min="14595" max="14595" width="47.140625" customWidth="1"/>
    <col min="14596" max="14596" width="17.7109375" customWidth="1"/>
    <col min="14597" max="14597" width="3.42578125" customWidth="1"/>
    <col min="14849" max="14849" width="3.42578125" customWidth="1"/>
    <col min="14850" max="14850" width="29.28515625" customWidth="1"/>
    <col min="14851" max="14851" width="47.140625" customWidth="1"/>
    <col min="14852" max="14852" width="17.7109375" customWidth="1"/>
    <col min="14853" max="14853" width="3.42578125" customWidth="1"/>
    <col min="15105" max="15105" width="3.42578125" customWidth="1"/>
    <col min="15106" max="15106" width="29.28515625" customWidth="1"/>
    <col min="15107" max="15107" width="47.140625" customWidth="1"/>
    <col min="15108" max="15108" width="17.7109375" customWidth="1"/>
    <col min="15109" max="15109" width="3.42578125" customWidth="1"/>
    <col min="15361" max="15361" width="3.42578125" customWidth="1"/>
    <col min="15362" max="15362" width="29.28515625" customWidth="1"/>
    <col min="15363" max="15363" width="47.140625" customWidth="1"/>
    <col min="15364" max="15364" width="17.7109375" customWidth="1"/>
    <col min="15365" max="15365" width="3.42578125" customWidth="1"/>
    <col min="15617" max="15617" width="3.42578125" customWidth="1"/>
    <col min="15618" max="15618" width="29.28515625" customWidth="1"/>
    <col min="15619" max="15619" width="47.140625" customWidth="1"/>
    <col min="15620" max="15620" width="17.7109375" customWidth="1"/>
    <col min="15621" max="15621" width="3.42578125" customWidth="1"/>
    <col min="15873" max="15873" width="3.42578125" customWidth="1"/>
    <col min="15874" max="15874" width="29.28515625" customWidth="1"/>
    <col min="15875" max="15875" width="47.140625" customWidth="1"/>
    <col min="15876" max="15876" width="17.7109375" customWidth="1"/>
    <col min="15877" max="15877" width="3.42578125" customWidth="1"/>
    <col min="16129" max="16129" width="3.42578125" customWidth="1"/>
    <col min="16130" max="16130" width="29.28515625" customWidth="1"/>
    <col min="16131" max="16131" width="47.140625" customWidth="1"/>
    <col min="16132" max="16132" width="17.7109375" customWidth="1"/>
    <col min="16133" max="16133" width="3.42578125" customWidth="1"/>
  </cols>
  <sheetData>
    <row r="1" spans="2:4" s="90" customFormat="1">
      <c r="B1" s="88"/>
      <c r="C1" s="88"/>
      <c r="D1" s="89" t="s">
        <v>109</v>
      </c>
    </row>
    <row r="2" spans="2:4" s="90" customFormat="1">
      <c r="B2" s="88"/>
      <c r="C2" s="88"/>
      <c r="D2" s="89" t="s">
        <v>110</v>
      </c>
    </row>
    <row r="3" spans="2:4" s="90" customFormat="1">
      <c r="B3" s="88"/>
      <c r="C3" s="88"/>
      <c r="D3" s="89" t="s">
        <v>1</v>
      </c>
    </row>
    <row r="4" spans="2:4" s="90" customFormat="1">
      <c r="B4" s="88"/>
      <c r="C4" s="88"/>
      <c r="D4" s="171" t="s">
        <v>950</v>
      </c>
    </row>
    <row r="5" spans="2:4" ht="15.75">
      <c r="B5" s="91"/>
      <c r="C5" s="92"/>
      <c r="D5" s="93"/>
    </row>
    <row r="6" spans="2:4">
      <c r="B6" s="91"/>
      <c r="C6" s="88"/>
      <c r="D6" s="89" t="s">
        <v>111</v>
      </c>
    </row>
    <row r="7" spans="2:4">
      <c r="B7" s="91"/>
      <c r="C7" s="88"/>
      <c r="D7" s="89" t="s">
        <v>110</v>
      </c>
    </row>
    <row r="8" spans="2:4">
      <c r="B8" s="91"/>
      <c r="C8" s="88"/>
      <c r="D8" s="89" t="s">
        <v>1</v>
      </c>
    </row>
    <row r="9" spans="2:4">
      <c r="B9" s="91"/>
      <c r="C9" s="173" t="s">
        <v>2</v>
      </c>
      <c r="D9" s="174"/>
    </row>
    <row r="10" spans="2:4">
      <c r="B10" s="91"/>
      <c r="C10" s="89"/>
      <c r="D10" s="95"/>
    </row>
    <row r="11" spans="2:4" ht="66" customHeight="1">
      <c r="B11" s="175" t="s">
        <v>112</v>
      </c>
      <c r="C11" s="175"/>
      <c r="D11" s="175"/>
    </row>
    <row r="13" spans="2:4">
      <c r="B13" s="176" t="s">
        <v>113</v>
      </c>
      <c r="C13" s="176" t="s">
        <v>114</v>
      </c>
      <c r="D13" s="176" t="s">
        <v>46</v>
      </c>
    </row>
    <row r="14" spans="2:4">
      <c r="B14" s="176"/>
      <c r="C14" s="176"/>
      <c r="D14" s="177"/>
    </row>
    <row r="15" spans="2:4" ht="51.6" customHeight="1">
      <c r="B15" s="176"/>
      <c r="C15" s="176"/>
      <c r="D15" s="177"/>
    </row>
    <row r="16" spans="2:4" ht="15.75">
      <c r="B16" s="96" t="s">
        <v>115</v>
      </c>
      <c r="C16" s="96" t="s">
        <v>116</v>
      </c>
      <c r="D16" s="96" t="s">
        <v>117</v>
      </c>
    </row>
    <row r="17" spans="2:4" ht="15.75">
      <c r="B17" s="97"/>
      <c r="C17" s="98" t="s">
        <v>118</v>
      </c>
      <c r="D17" s="99">
        <v>607941.9</v>
      </c>
    </row>
    <row r="18" spans="2:4" ht="31.5">
      <c r="B18" s="100" t="s">
        <v>119</v>
      </c>
      <c r="C18" s="101" t="s">
        <v>120</v>
      </c>
      <c r="D18" s="102">
        <v>115296</v>
      </c>
    </row>
    <row r="19" spans="2:4" ht="15.75">
      <c r="B19" s="100" t="s">
        <v>121</v>
      </c>
      <c r="C19" s="101" t="s">
        <v>122</v>
      </c>
      <c r="D19" s="102">
        <v>92038.8</v>
      </c>
    </row>
    <row r="20" spans="2:4" ht="15.75">
      <c r="B20" s="103" t="s">
        <v>123</v>
      </c>
      <c r="C20" s="104" t="s">
        <v>124</v>
      </c>
      <c r="D20" s="105">
        <v>92038.8</v>
      </c>
    </row>
    <row r="21" spans="2:4" ht="110.25">
      <c r="B21" s="103" t="s">
        <v>125</v>
      </c>
      <c r="C21" s="104" t="s">
        <v>126</v>
      </c>
      <c r="D21" s="105">
        <v>91371.8</v>
      </c>
    </row>
    <row r="22" spans="2:4" ht="157.5">
      <c r="B22" s="103" t="s">
        <v>127</v>
      </c>
      <c r="C22" s="104" t="s">
        <v>128</v>
      </c>
      <c r="D22" s="105">
        <v>91371.8</v>
      </c>
    </row>
    <row r="23" spans="2:4" ht="173.25">
      <c r="B23" s="103" t="s">
        <v>129</v>
      </c>
      <c r="C23" s="104" t="s">
        <v>130</v>
      </c>
      <c r="D23" s="105">
        <v>340</v>
      </c>
    </row>
    <row r="24" spans="2:4" ht="220.5">
      <c r="B24" s="103" t="s">
        <v>131</v>
      </c>
      <c r="C24" s="104" t="s">
        <v>132</v>
      </c>
      <c r="D24" s="105">
        <v>340</v>
      </c>
    </row>
    <row r="25" spans="2:4" ht="63">
      <c r="B25" s="103" t="s">
        <v>133</v>
      </c>
      <c r="C25" s="104" t="s">
        <v>134</v>
      </c>
      <c r="D25" s="105">
        <v>270</v>
      </c>
    </row>
    <row r="26" spans="2:4" ht="110.25">
      <c r="B26" s="103" t="s">
        <v>135</v>
      </c>
      <c r="C26" s="104" t="s">
        <v>136</v>
      </c>
      <c r="D26" s="105">
        <v>270</v>
      </c>
    </row>
    <row r="27" spans="2:4" ht="127.15" customHeight="1">
      <c r="B27" s="103" t="s">
        <v>137</v>
      </c>
      <c r="C27" s="104" t="s">
        <v>138</v>
      </c>
      <c r="D27" s="105">
        <v>57</v>
      </c>
    </row>
    <row r="28" spans="2:4" ht="179.45" customHeight="1">
      <c r="B28" s="103" t="s">
        <v>139</v>
      </c>
      <c r="C28" s="104" t="s">
        <v>140</v>
      </c>
      <c r="D28" s="105">
        <v>57</v>
      </c>
    </row>
    <row r="29" spans="2:4" ht="63">
      <c r="B29" s="100" t="s">
        <v>141</v>
      </c>
      <c r="C29" s="101" t="s">
        <v>142</v>
      </c>
      <c r="D29" s="102">
        <v>5568</v>
      </c>
    </row>
    <row r="30" spans="2:4" ht="47.25">
      <c r="B30" s="103" t="s">
        <v>143</v>
      </c>
      <c r="C30" s="104" t="s">
        <v>144</v>
      </c>
      <c r="D30" s="105">
        <v>5568</v>
      </c>
    </row>
    <row r="31" spans="2:4" ht="94.5">
      <c r="B31" s="103" t="s">
        <v>145</v>
      </c>
      <c r="C31" s="104" t="s">
        <v>146</v>
      </c>
      <c r="D31" s="105">
        <v>2450</v>
      </c>
    </row>
    <row r="32" spans="2:4" ht="157.5">
      <c r="B32" s="103" t="s">
        <v>147</v>
      </c>
      <c r="C32" s="104" t="s">
        <v>148</v>
      </c>
      <c r="D32" s="105">
        <v>2450</v>
      </c>
    </row>
    <row r="33" spans="2:4" ht="126">
      <c r="B33" s="103" t="s">
        <v>149</v>
      </c>
      <c r="C33" s="104" t="s">
        <v>150</v>
      </c>
      <c r="D33" s="105">
        <v>18</v>
      </c>
    </row>
    <row r="34" spans="2:4" ht="189">
      <c r="B34" s="103" t="s">
        <v>151</v>
      </c>
      <c r="C34" s="104" t="s">
        <v>152</v>
      </c>
      <c r="D34" s="105">
        <v>18</v>
      </c>
    </row>
    <row r="35" spans="2:4" ht="110.25">
      <c r="B35" s="103" t="s">
        <v>153</v>
      </c>
      <c r="C35" s="104" t="s">
        <v>154</v>
      </c>
      <c r="D35" s="105">
        <v>3540</v>
      </c>
    </row>
    <row r="36" spans="2:4" ht="173.25">
      <c r="B36" s="103" t="s">
        <v>155</v>
      </c>
      <c r="C36" s="104" t="s">
        <v>156</v>
      </c>
      <c r="D36" s="105">
        <v>3540</v>
      </c>
    </row>
    <row r="37" spans="2:4" ht="112.9" customHeight="1">
      <c r="B37" s="103" t="s">
        <v>157</v>
      </c>
      <c r="C37" s="104" t="s">
        <v>158</v>
      </c>
      <c r="D37" s="105">
        <v>-440</v>
      </c>
    </row>
    <row r="38" spans="2:4" ht="157.5">
      <c r="B38" s="103" t="s">
        <v>159</v>
      </c>
      <c r="C38" s="104" t="s">
        <v>160</v>
      </c>
      <c r="D38" s="105">
        <v>-440</v>
      </c>
    </row>
    <row r="39" spans="2:4" ht="15.75">
      <c r="B39" s="100" t="s">
        <v>161</v>
      </c>
      <c r="C39" s="101" t="s">
        <v>162</v>
      </c>
      <c r="D39" s="102">
        <v>2990</v>
      </c>
    </row>
    <row r="40" spans="2:4" ht="31.5">
      <c r="B40" s="103" t="s">
        <v>163</v>
      </c>
      <c r="C40" s="104" t="s">
        <v>164</v>
      </c>
      <c r="D40" s="105">
        <v>2970</v>
      </c>
    </row>
    <row r="41" spans="2:4" ht="31.5">
      <c r="B41" s="103" t="s">
        <v>165</v>
      </c>
      <c r="C41" s="104" t="s">
        <v>164</v>
      </c>
      <c r="D41" s="105">
        <v>2970</v>
      </c>
    </row>
    <row r="42" spans="2:4" ht="78.75">
      <c r="B42" s="103" t="s">
        <v>166</v>
      </c>
      <c r="C42" s="104" t="s">
        <v>167</v>
      </c>
      <c r="D42" s="105">
        <v>2970</v>
      </c>
    </row>
    <row r="43" spans="2:4" ht="31.5">
      <c r="B43" s="103" t="s">
        <v>168</v>
      </c>
      <c r="C43" s="104" t="s">
        <v>169</v>
      </c>
      <c r="D43" s="105">
        <v>20</v>
      </c>
    </row>
    <row r="44" spans="2:4" ht="63">
      <c r="B44" s="103" t="s">
        <v>170</v>
      </c>
      <c r="C44" s="104" t="s">
        <v>171</v>
      </c>
      <c r="D44" s="105">
        <v>20</v>
      </c>
    </row>
    <row r="45" spans="2:4" ht="110.25">
      <c r="B45" s="103" t="s">
        <v>172</v>
      </c>
      <c r="C45" s="104" t="s">
        <v>173</v>
      </c>
      <c r="D45" s="105">
        <v>20</v>
      </c>
    </row>
    <row r="46" spans="2:4" ht="15.75">
      <c r="B46" s="100" t="s">
        <v>174</v>
      </c>
      <c r="C46" s="101" t="s">
        <v>175</v>
      </c>
      <c r="D46" s="102">
        <v>8367.7000000000007</v>
      </c>
    </row>
    <row r="47" spans="2:4" ht="15.75">
      <c r="B47" s="103" t="s">
        <v>176</v>
      </c>
      <c r="C47" s="104" t="s">
        <v>177</v>
      </c>
      <c r="D47" s="105">
        <v>8367.7000000000007</v>
      </c>
    </row>
    <row r="48" spans="2:4" ht="15.75">
      <c r="B48" s="103" t="s">
        <v>178</v>
      </c>
      <c r="C48" s="104" t="s">
        <v>179</v>
      </c>
      <c r="D48" s="105">
        <v>626.4</v>
      </c>
    </row>
    <row r="49" spans="2:4" ht="63">
      <c r="B49" s="103" t="s">
        <v>180</v>
      </c>
      <c r="C49" s="104" t="s">
        <v>181</v>
      </c>
      <c r="D49" s="105">
        <v>626.4</v>
      </c>
    </row>
    <row r="50" spans="2:4" ht="15.75">
      <c r="B50" s="103" t="s">
        <v>182</v>
      </c>
      <c r="C50" s="104" t="s">
        <v>183</v>
      </c>
      <c r="D50" s="105">
        <v>7741.3</v>
      </c>
    </row>
    <row r="51" spans="2:4" ht="63">
      <c r="B51" s="103" t="s">
        <v>184</v>
      </c>
      <c r="C51" s="104" t="s">
        <v>185</v>
      </c>
      <c r="D51" s="105">
        <v>7741.3</v>
      </c>
    </row>
    <row r="52" spans="2:4" ht="15.75">
      <c r="B52" s="100" t="s">
        <v>186</v>
      </c>
      <c r="C52" s="101" t="s">
        <v>187</v>
      </c>
      <c r="D52" s="102">
        <v>1070</v>
      </c>
    </row>
    <row r="53" spans="2:4" ht="47.25">
      <c r="B53" s="103" t="s">
        <v>188</v>
      </c>
      <c r="C53" s="104" t="s">
        <v>189</v>
      </c>
      <c r="D53" s="105">
        <v>1070</v>
      </c>
    </row>
    <row r="54" spans="2:4" ht="78.75">
      <c r="B54" s="103" t="s">
        <v>190</v>
      </c>
      <c r="C54" s="104" t="s">
        <v>191</v>
      </c>
      <c r="D54" s="105">
        <v>1070</v>
      </c>
    </row>
    <row r="55" spans="2:4" ht="126">
      <c r="B55" s="103" t="s">
        <v>192</v>
      </c>
      <c r="C55" s="104" t="s">
        <v>193</v>
      </c>
      <c r="D55" s="105">
        <v>1070</v>
      </c>
    </row>
    <row r="56" spans="2:4" ht="63">
      <c r="B56" s="100" t="s">
        <v>194</v>
      </c>
      <c r="C56" s="101" t="s">
        <v>195</v>
      </c>
      <c r="D56" s="102">
        <v>2864</v>
      </c>
    </row>
    <row r="57" spans="2:4" ht="141.75">
      <c r="B57" s="103" t="s">
        <v>196</v>
      </c>
      <c r="C57" s="104" t="s">
        <v>197</v>
      </c>
      <c r="D57" s="105">
        <v>2754</v>
      </c>
    </row>
    <row r="58" spans="2:4" ht="94.5">
      <c r="B58" s="103" t="s">
        <v>198</v>
      </c>
      <c r="C58" s="104" t="s">
        <v>199</v>
      </c>
      <c r="D58" s="105">
        <v>1694</v>
      </c>
    </row>
    <row r="59" spans="2:4" ht="126">
      <c r="B59" s="103" t="s">
        <v>200</v>
      </c>
      <c r="C59" s="104" t="s">
        <v>201</v>
      </c>
      <c r="D59" s="105">
        <v>1194</v>
      </c>
    </row>
    <row r="60" spans="2:4" ht="113.45" customHeight="1">
      <c r="B60" s="103" t="s">
        <v>202</v>
      </c>
      <c r="C60" s="104" t="s">
        <v>203</v>
      </c>
      <c r="D60" s="105">
        <v>500</v>
      </c>
    </row>
    <row r="61" spans="2:4" ht="112.9" customHeight="1">
      <c r="B61" s="103" t="s">
        <v>204</v>
      </c>
      <c r="C61" s="104" t="s">
        <v>205</v>
      </c>
      <c r="D61" s="105">
        <v>1060</v>
      </c>
    </row>
    <row r="62" spans="2:4" ht="94.5">
      <c r="B62" s="103" t="s">
        <v>206</v>
      </c>
      <c r="C62" s="104" t="s">
        <v>207</v>
      </c>
      <c r="D62" s="105">
        <v>1060</v>
      </c>
    </row>
    <row r="63" spans="2:4" ht="31.5">
      <c r="B63" s="103" t="s">
        <v>208</v>
      </c>
      <c r="C63" s="104" t="s">
        <v>209</v>
      </c>
      <c r="D63" s="105">
        <v>110</v>
      </c>
    </row>
    <row r="64" spans="2:4" ht="65.45" customHeight="1">
      <c r="B64" s="103" t="s">
        <v>210</v>
      </c>
      <c r="C64" s="104" t="s">
        <v>211</v>
      </c>
      <c r="D64" s="105">
        <v>110</v>
      </c>
    </row>
    <row r="65" spans="2:4" ht="78.75">
      <c r="B65" s="103" t="s">
        <v>212</v>
      </c>
      <c r="C65" s="104" t="s">
        <v>213</v>
      </c>
      <c r="D65" s="105">
        <v>110</v>
      </c>
    </row>
    <row r="66" spans="2:4" ht="31.5">
      <c r="B66" s="100" t="s">
        <v>214</v>
      </c>
      <c r="C66" s="101" t="s">
        <v>215</v>
      </c>
      <c r="D66" s="102">
        <v>80</v>
      </c>
    </row>
    <row r="67" spans="2:4" ht="31.5">
      <c r="B67" s="103" t="s">
        <v>216</v>
      </c>
      <c r="C67" s="104" t="s">
        <v>217</v>
      </c>
      <c r="D67" s="105">
        <v>80</v>
      </c>
    </row>
    <row r="68" spans="2:4" ht="47.25">
      <c r="B68" s="103" t="s">
        <v>218</v>
      </c>
      <c r="C68" s="104" t="s">
        <v>219</v>
      </c>
      <c r="D68" s="105">
        <v>30</v>
      </c>
    </row>
    <row r="69" spans="2:4" ht="31.5">
      <c r="B69" s="103" t="s">
        <v>220</v>
      </c>
      <c r="C69" s="104" t="s">
        <v>221</v>
      </c>
      <c r="D69" s="105">
        <v>38</v>
      </c>
    </row>
    <row r="70" spans="2:4" ht="31.5">
      <c r="B70" s="103" t="s">
        <v>222</v>
      </c>
      <c r="C70" s="104" t="s">
        <v>223</v>
      </c>
      <c r="D70" s="105">
        <v>12</v>
      </c>
    </row>
    <row r="71" spans="2:4" ht="15.75">
      <c r="B71" s="103" t="s">
        <v>224</v>
      </c>
      <c r="C71" s="104" t="s">
        <v>225</v>
      </c>
      <c r="D71" s="105">
        <v>12</v>
      </c>
    </row>
    <row r="72" spans="2:4" ht="47.25">
      <c r="B72" s="100" t="s">
        <v>226</v>
      </c>
      <c r="C72" s="101" t="s">
        <v>227</v>
      </c>
      <c r="D72" s="102">
        <v>445</v>
      </c>
    </row>
    <row r="73" spans="2:4" ht="15.75">
      <c r="B73" s="103" t="s">
        <v>228</v>
      </c>
      <c r="C73" s="104" t="s">
        <v>229</v>
      </c>
      <c r="D73" s="105">
        <v>295</v>
      </c>
    </row>
    <row r="74" spans="2:4" ht="31.5">
      <c r="B74" s="103" t="s">
        <v>230</v>
      </c>
      <c r="C74" s="104" t="s">
        <v>231</v>
      </c>
      <c r="D74" s="105">
        <v>295</v>
      </c>
    </row>
    <row r="75" spans="2:4" ht="47.25">
      <c r="B75" s="103" t="s">
        <v>232</v>
      </c>
      <c r="C75" s="104" t="s">
        <v>233</v>
      </c>
      <c r="D75" s="105">
        <v>295</v>
      </c>
    </row>
    <row r="76" spans="2:4" ht="23.45" customHeight="1">
      <c r="B76" s="103" t="s">
        <v>234</v>
      </c>
      <c r="C76" s="104" t="s">
        <v>235</v>
      </c>
      <c r="D76" s="105">
        <v>150</v>
      </c>
    </row>
    <row r="77" spans="2:4" ht="31.5">
      <c r="B77" s="103" t="s">
        <v>236</v>
      </c>
      <c r="C77" s="104" t="s">
        <v>237</v>
      </c>
      <c r="D77" s="105">
        <v>150</v>
      </c>
    </row>
    <row r="78" spans="2:4" ht="31.5">
      <c r="B78" s="103" t="s">
        <v>238</v>
      </c>
      <c r="C78" s="104" t="s">
        <v>239</v>
      </c>
      <c r="D78" s="105">
        <v>150</v>
      </c>
    </row>
    <row r="79" spans="2:4" ht="47.25">
      <c r="B79" s="100" t="s">
        <v>240</v>
      </c>
      <c r="C79" s="101" t="s">
        <v>241</v>
      </c>
      <c r="D79" s="102">
        <v>872.5</v>
      </c>
    </row>
    <row r="80" spans="2:4" ht="126">
      <c r="B80" s="103" t="s">
        <v>242</v>
      </c>
      <c r="C80" s="104" t="s">
        <v>243</v>
      </c>
      <c r="D80" s="105">
        <v>200</v>
      </c>
    </row>
    <row r="81" spans="2:4" ht="141.75">
      <c r="B81" s="103" t="s">
        <v>244</v>
      </c>
      <c r="C81" s="104" t="s">
        <v>245</v>
      </c>
      <c r="D81" s="105">
        <v>200</v>
      </c>
    </row>
    <row r="82" spans="2:4" ht="126">
      <c r="B82" s="103" t="s">
        <v>246</v>
      </c>
      <c r="C82" s="104" t="s">
        <v>247</v>
      </c>
      <c r="D82" s="105">
        <v>200</v>
      </c>
    </row>
    <row r="83" spans="2:4" ht="47.25">
      <c r="B83" s="103" t="s">
        <v>248</v>
      </c>
      <c r="C83" s="104" t="s">
        <v>249</v>
      </c>
      <c r="D83" s="105">
        <v>599.5</v>
      </c>
    </row>
    <row r="84" spans="2:4" ht="47.25">
      <c r="B84" s="103" t="s">
        <v>250</v>
      </c>
      <c r="C84" s="104" t="s">
        <v>251</v>
      </c>
      <c r="D84" s="105">
        <v>599.5</v>
      </c>
    </row>
    <row r="85" spans="2:4" ht="78.75">
      <c r="B85" s="103" t="s">
        <v>252</v>
      </c>
      <c r="C85" s="104" t="s">
        <v>253</v>
      </c>
      <c r="D85" s="105">
        <v>123</v>
      </c>
    </row>
    <row r="86" spans="2:4" ht="63">
      <c r="B86" s="103" t="s">
        <v>254</v>
      </c>
      <c r="C86" s="104" t="s">
        <v>255</v>
      </c>
      <c r="D86" s="105">
        <v>476.5</v>
      </c>
    </row>
    <row r="87" spans="2:4" ht="110.25">
      <c r="B87" s="103" t="s">
        <v>256</v>
      </c>
      <c r="C87" s="104" t="s">
        <v>257</v>
      </c>
      <c r="D87" s="105">
        <v>73</v>
      </c>
    </row>
    <row r="88" spans="2:4" ht="110.25">
      <c r="B88" s="103" t="s">
        <v>258</v>
      </c>
      <c r="C88" s="104" t="s">
        <v>259</v>
      </c>
      <c r="D88" s="105">
        <v>73</v>
      </c>
    </row>
    <row r="89" spans="2:4" ht="141.75">
      <c r="B89" s="103" t="s">
        <v>260</v>
      </c>
      <c r="C89" s="104" t="s">
        <v>261</v>
      </c>
      <c r="D89" s="105">
        <v>43</v>
      </c>
    </row>
    <row r="90" spans="2:4" ht="126">
      <c r="B90" s="103" t="s">
        <v>262</v>
      </c>
      <c r="C90" s="104" t="s">
        <v>263</v>
      </c>
      <c r="D90" s="105">
        <v>30</v>
      </c>
    </row>
    <row r="91" spans="2:4" ht="31.5">
      <c r="B91" s="100" t="s">
        <v>264</v>
      </c>
      <c r="C91" s="101" t="s">
        <v>265</v>
      </c>
      <c r="D91" s="102">
        <v>1000</v>
      </c>
    </row>
    <row r="92" spans="2:4" ht="31.5">
      <c r="B92" s="103" t="s">
        <v>266</v>
      </c>
      <c r="C92" s="104" t="s">
        <v>267</v>
      </c>
      <c r="D92" s="105">
        <v>5</v>
      </c>
    </row>
    <row r="93" spans="2:4" ht="111.6" customHeight="1">
      <c r="B93" s="103" t="s">
        <v>268</v>
      </c>
      <c r="C93" s="104" t="s">
        <v>269</v>
      </c>
      <c r="D93" s="105">
        <v>5</v>
      </c>
    </row>
    <row r="94" spans="2:4" ht="47.25">
      <c r="B94" s="103" t="s">
        <v>270</v>
      </c>
      <c r="C94" s="104" t="s">
        <v>271</v>
      </c>
      <c r="D94" s="105">
        <v>25</v>
      </c>
    </row>
    <row r="95" spans="2:4" ht="51.6" customHeight="1">
      <c r="B95" s="103" t="s">
        <v>272</v>
      </c>
      <c r="C95" s="104" t="s">
        <v>273</v>
      </c>
      <c r="D95" s="105">
        <v>25</v>
      </c>
    </row>
    <row r="96" spans="2:4" ht="31.5">
      <c r="B96" s="103" t="s">
        <v>274</v>
      </c>
      <c r="C96" s="104" t="s">
        <v>275</v>
      </c>
      <c r="D96" s="105">
        <v>970</v>
      </c>
    </row>
    <row r="97" spans="2:4" ht="63">
      <c r="B97" s="103" t="s">
        <v>276</v>
      </c>
      <c r="C97" s="104" t="s">
        <v>277</v>
      </c>
      <c r="D97" s="105">
        <v>970</v>
      </c>
    </row>
    <row r="98" spans="2:4" ht="15.75">
      <c r="B98" s="106" t="s">
        <v>278</v>
      </c>
      <c r="C98" s="107" t="s">
        <v>279</v>
      </c>
      <c r="D98" s="108">
        <v>492645.9</v>
      </c>
    </row>
    <row r="99" spans="2:4" ht="47.25">
      <c r="B99" s="100" t="s">
        <v>280</v>
      </c>
      <c r="C99" s="101" t="s">
        <v>281</v>
      </c>
      <c r="D99" s="102">
        <v>492485.9</v>
      </c>
    </row>
    <row r="100" spans="2:4" ht="31.5">
      <c r="B100" s="103" t="s">
        <v>282</v>
      </c>
      <c r="C100" s="104" t="s">
        <v>283</v>
      </c>
      <c r="D100" s="105">
        <v>130161.8</v>
      </c>
    </row>
    <row r="101" spans="2:4" ht="31.5">
      <c r="B101" s="103" t="s">
        <v>284</v>
      </c>
      <c r="C101" s="104" t="s">
        <v>285</v>
      </c>
      <c r="D101" s="105">
        <v>130161.8</v>
      </c>
    </row>
    <row r="102" spans="2:4" ht="47.25">
      <c r="B102" s="103" t="s">
        <v>286</v>
      </c>
      <c r="C102" s="104" t="s">
        <v>287</v>
      </c>
      <c r="D102" s="105">
        <v>130161.8</v>
      </c>
    </row>
    <row r="103" spans="2:4" ht="47.25">
      <c r="B103" s="103" t="s">
        <v>288</v>
      </c>
      <c r="C103" s="104" t="s">
        <v>289</v>
      </c>
      <c r="D103" s="105">
        <v>100005.12</v>
      </c>
    </row>
    <row r="104" spans="2:4" ht="94.5">
      <c r="B104" s="103" t="s">
        <v>290</v>
      </c>
      <c r="C104" s="104" t="s">
        <v>291</v>
      </c>
      <c r="D104" s="105">
        <v>36499.160000000003</v>
      </c>
    </row>
    <row r="105" spans="2:4" ht="110.25">
      <c r="B105" s="103" t="s">
        <v>292</v>
      </c>
      <c r="C105" s="104" t="s">
        <v>293</v>
      </c>
      <c r="D105" s="105">
        <v>36499.160000000003</v>
      </c>
    </row>
    <row r="106" spans="2:4" ht="47.25">
      <c r="B106" s="103" t="s">
        <v>294</v>
      </c>
      <c r="C106" s="104" t="s">
        <v>295</v>
      </c>
      <c r="D106" s="105">
        <v>849.33</v>
      </c>
    </row>
    <row r="107" spans="2:4" ht="47.25">
      <c r="B107" s="103" t="s">
        <v>296</v>
      </c>
      <c r="C107" s="104" t="s">
        <v>297</v>
      </c>
      <c r="D107" s="105">
        <v>849.33</v>
      </c>
    </row>
    <row r="108" spans="2:4" ht="15.75">
      <c r="B108" s="103" t="s">
        <v>298</v>
      </c>
      <c r="C108" s="104" t="s">
        <v>299</v>
      </c>
      <c r="D108" s="105">
        <v>62656.63</v>
      </c>
    </row>
    <row r="109" spans="2:4" ht="31.5">
      <c r="B109" s="103" t="s">
        <v>300</v>
      </c>
      <c r="C109" s="104" t="s">
        <v>301</v>
      </c>
      <c r="D109" s="105">
        <v>62656.63</v>
      </c>
    </row>
    <row r="110" spans="2:4" ht="31.5">
      <c r="B110" s="103" t="s">
        <v>302</v>
      </c>
      <c r="C110" s="104" t="s">
        <v>303</v>
      </c>
      <c r="D110" s="105">
        <v>247889.85</v>
      </c>
    </row>
    <row r="111" spans="2:4" ht="47.25">
      <c r="B111" s="103" t="s">
        <v>304</v>
      </c>
      <c r="C111" s="104" t="s">
        <v>305</v>
      </c>
      <c r="D111" s="105">
        <v>232527.8</v>
      </c>
    </row>
    <row r="112" spans="2:4" ht="63">
      <c r="B112" s="103" t="s">
        <v>306</v>
      </c>
      <c r="C112" s="104" t="s">
        <v>307</v>
      </c>
      <c r="D112" s="105">
        <v>232527.8</v>
      </c>
    </row>
    <row r="113" spans="2:4" ht="94.5">
      <c r="B113" s="103" t="s">
        <v>308</v>
      </c>
      <c r="C113" s="104" t="s">
        <v>309</v>
      </c>
      <c r="D113" s="105">
        <v>13175.43</v>
      </c>
    </row>
    <row r="114" spans="2:4" ht="94.5">
      <c r="B114" s="103" t="s">
        <v>310</v>
      </c>
      <c r="C114" s="104" t="s">
        <v>311</v>
      </c>
      <c r="D114" s="105">
        <v>13175.43</v>
      </c>
    </row>
    <row r="115" spans="2:4" ht="78.75">
      <c r="B115" s="103" t="s">
        <v>312</v>
      </c>
      <c r="C115" s="104" t="s">
        <v>313</v>
      </c>
      <c r="D115" s="105">
        <v>3.7</v>
      </c>
    </row>
    <row r="116" spans="2:4" ht="94.5">
      <c r="B116" s="103" t="s">
        <v>314</v>
      </c>
      <c r="C116" s="104" t="s">
        <v>315</v>
      </c>
      <c r="D116" s="105">
        <v>3.7</v>
      </c>
    </row>
    <row r="117" spans="2:4" ht="63">
      <c r="B117" s="103" t="s">
        <v>316</v>
      </c>
      <c r="C117" s="104" t="s">
        <v>317</v>
      </c>
      <c r="D117" s="105">
        <v>45.1</v>
      </c>
    </row>
    <row r="118" spans="2:4" ht="63">
      <c r="B118" s="103" t="s">
        <v>318</v>
      </c>
      <c r="C118" s="104" t="s">
        <v>319</v>
      </c>
      <c r="D118" s="105">
        <v>45.1</v>
      </c>
    </row>
    <row r="119" spans="2:4" ht="33.6" customHeight="1">
      <c r="B119" s="103" t="s">
        <v>320</v>
      </c>
      <c r="C119" s="104" t="s">
        <v>321</v>
      </c>
      <c r="D119" s="105">
        <v>2023.3</v>
      </c>
    </row>
    <row r="120" spans="2:4" ht="47.25">
      <c r="B120" s="103" t="s">
        <v>322</v>
      </c>
      <c r="C120" s="104" t="s">
        <v>323</v>
      </c>
      <c r="D120" s="105">
        <v>2023.3</v>
      </c>
    </row>
    <row r="121" spans="2:4" ht="15.75">
      <c r="B121" s="103" t="s">
        <v>324</v>
      </c>
      <c r="C121" s="104" t="s">
        <v>325</v>
      </c>
      <c r="D121" s="105">
        <v>114.52</v>
      </c>
    </row>
    <row r="122" spans="2:4" ht="31.5">
      <c r="B122" s="103" t="s">
        <v>326</v>
      </c>
      <c r="C122" s="104" t="s">
        <v>327</v>
      </c>
      <c r="D122" s="105">
        <v>114.52</v>
      </c>
    </row>
    <row r="123" spans="2:4" ht="15.75">
      <c r="B123" s="103" t="s">
        <v>328</v>
      </c>
      <c r="C123" s="104" t="s">
        <v>329</v>
      </c>
      <c r="D123" s="105">
        <v>14429.13</v>
      </c>
    </row>
    <row r="124" spans="2:4" ht="78.75">
      <c r="B124" s="103" t="s">
        <v>330</v>
      </c>
      <c r="C124" s="104" t="s">
        <v>331</v>
      </c>
      <c r="D124" s="105">
        <v>13825.58</v>
      </c>
    </row>
    <row r="125" spans="2:4" ht="104.25" customHeight="1">
      <c r="B125" s="103" t="s">
        <v>332</v>
      </c>
      <c r="C125" s="104" t="s">
        <v>333</v>
      </c>
      <c r="D125" s="105">
        <v>13825.58</v>
      </c>
    </row>
    <row r="126" spans="2:4" ht="31.5">
      <c r="B126" s="103" t="s">
        <v>334</v>
      </c>
      <c r="C126" s="104" t="s">
        <v>335</v>
      </c>
      <c r="D126" s="105">
        <v>603.54999999999995</v>
      </c>
    </row>
    <row r="127" spans="2:4" ht="47.25">
      <c r="B127" s="103" t="s">
        <v>336</v>
      </c>
      <c r="C127" s="104" t="s">
        <v>337</v>
      </c>
      <c r="D127" s="105">
        <v>603.54999999999995</v>
      </c>
    </row>
    <row r="128" spans="2:4" ht="31.5">
      <c r="B128" s="100" t="s">
        <v>338</v>
      </c>
      <c r="C128" s="101" t="s">
        <v>339</v>
      </c>
      <c r="D128" s="102">
        <v>160</v>
      </c>
    </row>
    <row r="129" spans="2:5" ht="37.5" customHeight="1">
      <c r="B129" s="103" t="s">
        <v>340</v>
      </c>
      <c r="C129" s="104" t="s">
        <v>341</v>
      </c>
      <c r="D129" s="105">
        <v>160</v>
      </c>
    </row>
    <row r="130" spans="2:5" ht="36" customHeight="1">
      <c r="B130" s="103" t="s">
        <v>342</v>
      </c>
      <c r="C130" s="104" t="s">
        <v>341</v>
      </c>
      <c r="D130" s="105">
        <v>160</v>
      </c>
      <c r="E130" s="109" t="s">
        <v>57</v>
      </c>
    </row>
  </sheetData>
  <mergeCells count="5">
    <mergeCell ref="C9:D9"/>
    <mergeCell ref="B11:D11"/>
    <mergeCell ref="B13:B15"/>
    <mergeCell ref="C13:C15"/>
    <mergeCell ref="D13:D15"/>
  </mergeCells>
  <pageMargins left="0.39370078740157483" right="0.15748031496062992" top="0.15748031496062992" bottom="0.15748031496062992" header="0.15748031496062992" footer="0.15748031496062992"/>
  <pageSetup paperSize="9" scale="90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42"/>
  <sheetViews>
    <sheetView view="pageBreakPreview" topLeftCell="A4" zoomScaleSheetLayoutView="100" workbookViewId="0">
      <selection activeCell="B7" sqref="B7:D7"/>
    </sheetView>
  </sheetViews>
  <sheetFormatPr defaultRowHeight="12.75"/>
  <cols>
    <col min="1" max="1" width="5.7109375" style="1" customWidth="1"/>
    <col min="2" max="2" width="59.7109375" style="1" customWidth="1"/>
    <col min="3" max="3" width="13.7109375" style="1" customWidth="1"/>
    <col min="4" max="4" width="15" style="1" customWidth="1"/>
    <col min="5" max="5" width="3.28515625" style="1" customWidth="1"/>
    <col min="6" max="16384" width="9.140625" style="1"/>
  </cols>
  <sheetData>
    <row r="1" spans="1:4" ht="15">
      <c r="B1" s="187" t="s">
        <v>946</v>
      </c>
      <c r="C1" s="188"/>
      <c r="D1" s="188"/>
    </row>
    <row r="2" spans="1:4" ht="15">
      <c r="B2" s="187" t="s">
        <v>55</v>
      </c>
      <c r="C2" s="188"/>
      <c r="D2" s="188"/>
    </row>
    <row r="3" spans="1:4" ht="15">
      <c r="B3" s="187" t="s">
        <v>18</v>
      </c>
      <c r="C3" s="188"/>
      <c r="D3" s="188"/>
    </row>
    <row r="4" spans="1:4" ht="15">
      <c r="B4" s="187" t="s">
        <v>953</v>
      </c>
      <c r="C4" s="188"/>
      <c r="D4" s="188"/>
    </row>
    <row r="7" spans="1:4" ht="15">
      <c r="A7" s="19"/>
      <c r="B7" s="199" t="s">
        <v>58</v>
      </c>
      <c r="C7" s="197"/>
      <c r="D7" s="202"/>
    </row>
    <row r="8" spans="1:4">
      <c r="A8" s="196" t="s">
        <v>0</v>
      </c>
      <c r="B8" s="197"/>
      <c r="C8" s="197"/>
      <c r="D8" s="202"/>
    </row>
    <row r="9" spans="1:4">
      <c r="A9" s="198" t="s">
        <v>18</v>
      </c>
      <c r="B9" s="197"/>
      <c r="C9" s="197"/>
      <c r="D9" s="202"/>
    </row>
    <row r="10" spans="1:4" ht="15">
      <c r="A10" s="19"/>
      <c r="B10" s="199" t="s">
        <v>2</v>
      </c>
      <c r="C10" s="197"/>
      <c r="D10" s="202"/>
    </row>
    <row r="11" spans="1:4" ht="15">
      <c r="A11" s="19"/>
      <c r="B11" s="20"/>
      <c r="C11" s="21"/>
    </row>
    <row r="12" spans="1:4" ht="99.75" customHeight="1">
      <c r="A12" s="200" t="s">
        <v>19</v>
      </c>
      <c r="B12" s="201"/>
      <c r="C12" s="201"/>
      <c r="D12" s="195"/>
    </row>
    <row r="13" spans="1:4" ht="15" customHeight="1"/>
    <row r="14" spans="1:4" ht="29.25" customHeight="1">
      <c r="A14" s="22" t="s">
        <v>4</v>
      </c>
      <c r="B14" s="23" t="s">
        <v>20</v>
      </c>
      <c r="C14" s="24">
        <v>2020</v>
      </c>
      <c r="D14" s="25">
        <v>2021</v>
      </c>
    </row>
    <row r="15" spans="1:4">
      <c r="A15" s="26">
        <v>1</v>
      </c>
      <c r="B15" s="27">
        <v>2</v>
      </c>
      <c r="C15" s="26">
        <v>3</v>
      </c>
      <c r="D15" s="28">
        <v>4</v>
      </c>
    </row>
    <row r="16" spans="1:4" ht="36.6" customHeight="1">
      <c r="A16" s="29">
        <v>1</v>
      </c>
      <c r="B16" s="30" t="s">
        <v>21</v>
      </c>
      <c r="C16" s="54">
        <v>225820.79999999999</v>
      </c>
      <c r="D16" s="54">
        <v>229276.6</v>
      </c>
    </row>
    <row r="17" spans="1:4" ht="224.25" customHeight="1">
      <c r="A17" s="29">
        <f>A16+1</f>
        <v>2</v>
      </c>
      <c r="B17" s="30" t="s">
        <v>22</v>
      </c>
      <c r="C17" s="54">
        <v>5441.6</v>
      </c>
      <c r="D17" s="54">
        <v>5441.6</v>
      </c>
    </row>
    <row r="18" spans="1:4" ht="51.75" customHeight="1">
      <c r="A18" s="29">
        <f>A17+1</f>
        <v>3</v>
      </c>
      <c r="B18" s="30" t="s">
        <v>23</v>
      </c>
      <c r="C18" s="54">
        <v>883</v>
      </c>
      <c r="D18" s="54">
        <v>883</v>
      </c>
    </row>
    <row r="19" spans="1:4" ht="40.5" customHeight="1">
      <c r="A19" s="29">
        <f>A18+1</f>
        <v>4</v>
      </c>
      <c r="B19" s="30" t="s">
        <v>24</v>
      </c>
      <c r="C19" s="56">
        <v>4</v>
      </c>
      <c r="D19" s="56">
        <v>4</v>
      </c>
    </row>
    <row r="20" spans="1:4" ht="66" customHeight="1">
      <c r="A20" s="29">
        <f>A19+1</f>
        <v>5</v>
      </c>
      <c r="B20" s="30" t="s">
        <v>25</v>
      </c>
      <c r="C20" s="54">
        <v>427.5</v>
      </c>
      <c r="D20" s="54">
        <v>427.5</v>
      </c>
    </row>
    <row r="21" spans="1:4" ht="50.25" customHeight="1">
      <c r="A21" s="29">
        <f t="shared" ref="A21:A41" si="0">A20+1</f>
        <v>6</v>
      </c>
      <c r="B21" s="30" t="s">
        <v>26</v>
      </c>
      <c r="C21" s="54">
        <v>43.8</v>
      </c>
      <c r="D21" s="54">
        <v>43.8</v>
      </c>
    </row>
    <row r="22" spans="1:4" ht="108" customHeight="1">
      <c r="A22" s="29">
        <f t="shared" si="0"/>
        <v>7</v>
      </c>
      <c r="B22" s="30" t="s">
        <v>27</v>
      </c>
      <c r="C22" s="54">
        <v>7446.5</v>
      </c>
      <c r="D22" s="54">
        <v>7446.5</v>
      </c>
    </row>
    <row r="23" spans="1:4" ht="50.25" customHeight="1">
      <c r="A23" s="29">
        <f t="shared" si="0"/>
        <v>8</v>
      </c>
      <c r="B23" s="31" t="s">
        <v>28</v>
      </c>
      <c r="C23" s="54">
        <v>288.39999999999998</v>
      </c>
      <c r="D23" s="54">
        <v>288.39999999999998</v>
      </c>
    </row>
    <row r="24" spans="1:4" ht="70.5" customHeight="1">
      <c r="A24" s="29">
        <f t="shared" si="0"/>
        <v>9</v>
      </c>
      <c r="B24" s="32" t="s">
        <v>29</v>
      </c>
      <c r="C24" s="58">
        <v>20.277000000000001</v>
      </c>
      <c r="D24" s="58">
        <v>6.6509999999999998</v>
      </c>
    </row>
    <row r="25" spans="1:4" ht="70.5" customHeight="1">
      <c r="A25" s="29">
        <f t="shared" si="0"/>
        <v>10</v>
      </c>
      <c r="B25" s="32" t="s">
        <v>30</v>
      </c>
      <c r="C25" s="58">
        <v>1.925</v>
      </c>
      <c r="D25" s="58">
        <v>0.628</v>
      </c>
    </row>
    <row r="26" spans="1:4" ht="79.5" customHeight="1">
      <c r="A26" s="29">
        <f t="shared" si="0"/>
        <v>11</v>
      </c>
      <c r="B26" s="30" t="s">
        <v>31</v>
      </c>
      <c r="C26" s="59">
        <v>0.9</v>
      </c>
      <c r="D26" s="59">
        <v>0.9</v>
      </c>
    </row>
    <row r="27" spans="1:4" ht="54.75" customHeight="1">
      <c r="A27" s="29">
        <f t="shared" si="0"/>
        <v>12</v>
      </c>
      <c r="B27" s="32" t="s">
        <v>32</v>
      </c>
      <c r="C27" s="54">
        <v>6374</v>
      </c>
      <c r="D27" s="54">
        <v>6374</v>
      </c>
    </row>
    <row r="28" spans="1:4" ht="81.75" customHeight="1">
      <c r="A28" s="29">
        <f t="shared" si="0"/>
        <v>13</v>
      </c>
      <c r="B28" s="30" t="s">
        <v>33</v>
      </c>
      <c r="C28" s="56">
        <v>9.4</v>
      </c>
      <c r="D28" s="56">
        <v>9.4</v>
      </c>
    </row>
    <row r="29" spans="1:4" ht="44.25" customHeight="1">
      <c r="A29" s="29">
        <f t="shared" si="0"/>
        <v>14</v>
      </c>
      <c r="B29" s="33" t="s">
        <v>34</v>
      </c>
      <c r="C29" s="54">
        <v>4077.6</v>
      </c>
      <c r="D29" s="54">
        <v>4077.6</v>
      </c>
    </row>
    <row r="30" spans="1:4" ht="79.900000000000006" customHeight="1">
      <c r="A30" s="29">
        <f t="shared" si="0"/>
        <v>15</v>
      </c>
      <c r="B30" s="31" t="s">
        <v>35</v>
      </c>
      <c r="C30" s="58">
        <v>52.2</v>
      </c>
      <c r="D30" s="58">
        <v>52.2</v>
      </c>
    </row>
    <row r="31" spans="1:4" ht="73.5" customHeight="1">
      <c r="A31" s="29">
        <f t="shared" si="0"/>
        <v>16</v>
      </c>
      <c r="B31" s="32" t="s">
        <v>36</v>
      </c>
      <c r="C31" s="57">
        <v>119.46528000000001</v>
      </c>
      <c r="D31" s="58">
        <v>162.09072</v>
      </c>
    </row>
    <row r="32" spans="1:4" ht="116.25" customHeight="1">
      <c r="A32" s="29">
        <f t="shared" si="0"/>
        <v>17</v>
      </c>
      <c r="B32" s="32" t="s">
        <v>37</v>
      </c>
      <c r="C32" s="57">
        <v>14273.37912</v>
      </c>
      <c r="D32" s="57">
        <v>13175.426880000001</v>
      </c>
    </row>
    <row r="33" spans="1:5" ht="80.25" customHeight="1">
      <c r="A33" s="29">
        <f t="shared" si="0"/>
        <v>18</v>
      </c>
      <c r="B33" s="32" t="s">
        <v>38</v>
      </c>
      <c r="C33" s="60">
        <v>13906.3</v>
      </c>
      <c r="D33" s="60">
        <v>13906.3</v>
      </c>
    </row>
    <row r="34" spans="1:5" ht="42.75" customHeight="1">
      <c r="A34" s="29">
        <f t="shared" si="0"/>
        <v>19</v>
      </c>
      <c r="B34" s="32" t="s">
        <v>39</v>
      </c>
      <c r="C34" s="56">
        <v>122</v>
      </c>
      <c r="D34" s="56"/>
    </row>
    <row r="35" spans="1:5" ht="70.5" customHeight="1">
      <c r="A35" s="29">
        <f t="shared" si="0"/>
        <v>20</v>
      </c>
      <c r="B35" s="32" t="s">
        <v>40</v>
      </c>
      <c r="C35" s="56">
        <v>3.8</v>
      </c>
      <c r="D35" s="56">
        <v>4.0999999999999996</v>
      </c>
    </row>
    <row r="36" spans="1:5" ht="48" customHeight="1">
      <c r="A36" s="29">
        <f t="shared" si="0"/>
        <v>21</v>
      </c>
      <c r="B36" s="32" t="s">
        <v>41</v>
      </c>
      <c r="C36" s="56">
        <v>1755.6</v>
      </c>
      <c r="D36" s="56">
        <v>1931.2</v>
      </c>
    </row>
    <row r="37" spans="1:5" ht="87.75" customHeight="1">
      <c r="A37" s="29">
        <f t="shared" si="0"/>
        <v>22</v>
      </c>
      <c r="B37" s="32" t="s">
        <v>42</v>
      </c>
      <c r="C37" s="56"/>
      <c r="D37" s="56">
        <v>729.14400000000001</v>
      </c>
    </row>
    <row r="38" spans="1:5" ht="65.25" customHeight="1">
      <c r="A38" s="29">
        <f t="shared" si="0"/>
        <v>23</v>
      </c>
      <c r="B38" s="49" t="s">
        <v>61</v>
      </c>
      <c r="C38" s="56">
        <v>28579.7</v>
      </c>
      <c r="D38" s="56"/>
    </row>
    <row r="39" spans="1:5" ht="57" customHeight="1">
      <c r="A39" s="29">
        <f t="shared" si="0"/>
        <v>24</v>
      </c>
      <c r="B39" s="49" t="s">
        <v>60</v>
      </c>
      <c r="C39" s="56">
        <v>6200.3</v>
      </c>
      <c r="D39" s="56"/>
    </row>
    <row r="40" spans="1:5" ht="71.25" customHeight="1">
      <c r="A40" s="29">
        <f t="shared" si="0"/>
        <v>25</v>
      </c>
      <c r="B40" s="52" t="s">
        <v>65</v>
      </c>
      <c r="C40" s="50">
        <v>603.54999999999995</v>
      </c>
      <c r="D40" s="50">
        <v>603.54999999999995</v>
      </c>
    </row>
    <row r="41" spans="1:5" ht="51" customHeight="1">
      <c r="A41" s="29">
        <f t="shared" si="0"/>
        <v>26</v>
      </c>
      <c r="B41" s="51" t="s">
        <v>63</v>
      </c>
      <c r="C41" s="50">
        <v>750</v>
      </c>
      <c r="D41" s="50"/>
    </row>
    <row r="42" spans="1:5" ht="20.25" customHeight="1">
      <c r="A42" s="34"/>
      <c r="B42" s="35" t="s">
        <v>43</v>
      </c>
      <c r="C42" s="61">
        <f>C16+C18+C19+C20+C21+C22+C24+C26+C27+C28+C29+C30+C31+C23+C33+C34+C32+C25+C17+C35+C36+C37+C38+C39+C40+C41</f>
        <v>317205.99639999989</v>
      </c>
      <c r="D42" s="61">
        <f>D16+D18+D19+D20+D21+D22+D24+D26+D27+D28+D29+D30+D31+D23+D33+D34+D32+D25+D17+D35+D36+D37+D38+D39+D40</f>
        <v>284844.59059999994</v>
      </c>
      <c r="E42" s="48" t="s">
        <v>57</v>
      </c>
    </row>
  </sheetData>
  <mergeCells count="9">
    <mergeCell ref="A8:D8"/>
    <mergeCell ref="A9:D9"/>
    <mergeCell ref="B10:D10"/>
    <mergeCell ref="A12:D12"/>
    <mergeCell ref="B1:D1"/>
    <mergeCell ref="B2:D2"/>
    <mergeCell ref="B3:D3"/>
    <mergeCell ref="B4:D4"/>
    <mergeCell ref="B7:D7"/>
  </mergeCells>
  <pageMargins left="0.74803149606299213" right="0.23622047244094491" top="0.23622047244094491" bottom="0.19685039370078741" header="0.23622047244094491" footer="0.19685039370078741"/>
  <pageSetup paperSize="9" scale="8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B1:F35"/>
  <sheetViews>
    <sheetView tabSelected="1" view="pageBreakPreview" zoomScaleSheetLayoutView="100" workbookViewId="0">
      <selection activeCell="C7" sqref="C7"/>
    </sheetView>
  </sheetViews>
  <sheetFormatPr defaultRowHeight="12.75"/>
  <cols>
    <col min="1" max="1" width="7.140625" style="1" customWidth="1"/>
    <col min="2" max="2" width="36.140625" style="1" customWidth="1"/>
    <col min="3" max="3" width="45.7109375" style="1" customWidth="1"/>
    <col min="4" max="4" width="21.42578125" style="1" customWidth="1"/>
    <col min="5" max="5" width="2.85546875" style="1" customWidth="1"/>
    <col min="6" max="16384" width="9.140625" style="1"/>
  </cols>
  <sheetData>
    <row r="1" spans="2:6" ht="15">
      <c r="B1" s="187" t="s">
        <v>947</v>
      </c>
      <c r="C1" s="188"/>
      <c r="D1" s="188"/>
    </row>
    <row r="2" spans="2:6" ht="15" customHeight="1">
      <c r="B2" s="187" t="s">
        <v>55</v>
      </c>
      <c r="C2" s="188"/>
      <c r="D2" s="188"/>
    </row>
    <row r="3" spans="2:6" ht="15">
      <c r="B3" s="187" t="s">
        <v>18</v>
      </c>
      <c r="C3" s="188"/>
      <c r="D3" s="188"/>
    </row>
    <row r="4" spans="2:6" ht="15">
      <c r="B4" s="187" t="s">
        <v>951</v>
      </c>
      <c r="C4" s="188"/>
      <c r="D4" s="188"/>
    </row>
    <row r="7" spans="2:6">
      <c r="D7" s="20" t="s">
        <v>108</v>
      </c>
      <c r="E7" s="21"/>
    </row>
    <row r="8" spans="2:6">
      <c r="D8" s="20" t="s">
        <v>0</v>
      </c>
      <c r="E8" s="21"/>
    </row>
    <row r="9" spans="2:6">
      <c r="D9" s="20" t="s">
        <v>1</v>
      </c>
      <c r="E9" s="21"/>
    </row>
    <row r="10" spans="2:6">
      <c r="D10" s="20" t="s">
        <v>2</v>
      </c>
      <c r="E10" s="21"/>
    </row>
    <row r="11" spans="2:6">
      <c r="D11" s="20"/>
      <c r="E11" s="21"/>
    </row>
    <row r="12" spans="2:6" ht="19.5" customHeight="1">
      <c r="B12" s="203" t="s">
        <v>67</v>
      </c>
      <c r="C12" s="203"/>
      <c r="D12" s="204"/>
      <c r="E12" s="21"/>
    </row>
    <row r="13" spans="2:6">
      <c r="D13" s="20"/>
      <c r="E13" s="21"/>
    </row>
    <row r="14" spans="2:6" ht="30.75" customHeight="1">
      <c r="B14" s="62" t="s">
        <v>68</v>
      </c>
      <c r="C14" s="63" t="s">
        <v>69</v>
      </c>
      <c r="D14" s="62" t="s">
        <v>70</v>
      </c>
      <c r="F14" s="64"/>
    </row>
    <row r="15" spans="2:6" ht="14.25" customHeight="1">
      <c r="B15" s="62">
        <v>1</v>
      </c>
      <c r="C15" s="62">
        <v>2</v>
      </c>
      <c r="D15" s="62">
        <v>3</v>
      </c>
      <c r="F15" s="64"/>
    </row>
    <row r="16" spans="2:6" ht="48.6" customHeight="1">
      <c r="B16" s="65" t="s">
        <v>71</v>
      </c>
      <c r="C16" s="65" t="s">
        <v>72</v>
      </c>
      <c r="D16" s="66">
        <f>D17+D26</f>
        <v>29797.81</v>
      </c>
    </row>
    <row r="17" spans="2:4" ht="31.5" customHeight="1">
      <c r="B17" s="4" t="s">
        <v>73</v>
      </c>
      <c r="C17" s="67" t="s">
        <v>74</v>
      </c>
      <c r="D17" s="68">
        <f>D19+D22</f>
        <v>0</v>
      </c>
    </row>
    <row r="18" spans="2:4" ht="34.5" customHeight="1">
      <c r="B18" s="69" t="s">
        <v>75</v>
      </c>
      <c r="C18" s="70" t="s">
        <v>76</v>
      </c>
      <c r="D18" s="71">
        <f>D19</f>
        <v>-3217</v>
      </c>
    </row>
    <row r="19" spans="2:4" ht="36.75" customHeight="1">
      <c r="B19" s="69" t="s">
        <v>77</v>
      </c>
      <c r="C19" s="70" t="s">
        <v>78</v>
      </c>
      <c r="D19" s="71">
        <v>-3217</v>
      </c>
    </row>
    <row r="20" spans="2:4" ht="93.75" customHeight="1">
      <c r="B20" s="69" t="s">
        <v>79</v>
      </c>
      <c r="C20" s="72" t="s">
        <v>80</v>
      </c>
      <c r="D20" s="73">
        <v>3217</v>
      </c>
    </row>
    <row r="21" spans="2:4" ht="81.75" customHeight="1">
      <c r="B21" s="69" t="s">
        <v>81</v>
      </c>
      <c r="C21" s="70" t="s">
        <v>82</v>
      </c>
      <c r="D21" s="73">
        <v>3217</v>
      </c>
    </row>
    <row r="22" spans="2:4" ht="18" customHeight="1">
      <c r="B22" s="74" t="s">
        <v>83</v>
      </c>
      <c r="C22" s="72" t="s">
        <v>84</v>
      </c>
      <c r="D22" s="73">
        <f>D23</f>
        <v>3217</v>
      </c>
    </row>
    <row r="23" spans="2:4" ht="34.5" customHeight="1">
      <c r="B23" s="75" t="s">
        <v>85</v>
      </c>
      <c r="C23" s="72" t="s">
        <v>86</v>
      </c>
      <c r="D23" s="71">
        <f>D25</f>
        <v>3217</v>
      </c>
    </row>
    <row r="24" spans="2:4" ht="27" customHeight="1">
      <c r="B24" s="76" t="s">
        <v>87</v>
      </c>
      <c r="C24" s="72" t="s">
        <v>88</v>
      </c>
      <c r="D24" s="71">
        <f>D25</f>
        <v>3217</v>
      </c>
    </row>
    <row r="25" spans="2:4" ht="37.9" customHeight="1">
      <c r="B25" s="75" t="s">
        <v>89</v>
      </c>
      <c r="C25" s="70" t="s">
        <v>90</v>
      </c>
      <c r="D25" s="73">
        <v>3217</v>
      </c>
    </row>
    <row r="26" spans="2:4" ht="31.5" customHeight="1">
      <c r="B26" s="77" t="s">
        <v>91</v>
      </c>
      <c r="C26" s="78" t="s">
        <v>92</v>
      </c>
      <c r="D26" s="79">
        <f>D31</f>
        <v>29797.81</v>
      </c>
    </row>
    <row r="27" spans="2:4" ht="18.600000000000001" customHeight="1">
      <c r="B27" s="75" t="s">
        <v>93</v>
      </c>
      <c r="C27" s="80" t="s">
        <v>94</v>
      </c>
      <c r="D27" s="81">
        <v>0</v>
      </c>
    </row>
    <row r="28" spans="2:4" ht="19.899999999999999" customHeight="1">
      <c r="B28" s="75" t="s">
        <v>95</v>
      </c>
      <c r="C28" s="80" t="s">
        <v>96</v>
      </c>
      <c r="D28" s="81">
        <v>0</v>
      </c>
    </row>
    <row r="29" spans="2:4" ht="16.899999999999999" customHeight="1">
      <c r="B29" s="75" t="s">
        <v>97</v>
      </c>
      <c r="C29" s="80" t="s">
        <v>96</v>
      </c>
      <c r="D29" s="81">
        <v>0</v>
      </c>
    </row>
    <row r="30" spans="2:4" ht="31.5" customHeight="1">
      <c r="B30" s="82" t="s">
        <v>98</v>
      </c>
      <c r="C30" s="83" t="s">
        <v>99</v>
      </c>
      <c r="D30" s="81">
        <v>0</v>
      </c>
    </row>
    <row r="31" spans="2:4" ht="15">
      <c r="B31" s="75" t="s">
        <v>100</v>
      </c>
      <c r="C31" s="80" t="s">
        <v>101</v>
      </c>
      <c r="D31" s="84">
        <f>D32</f>
        <v>29797.81</v>
      </c>
    </row>
    <row r="32" spans="2:4" ht="19.899999999999999" customHeight="1">
      <c r="B32" s="75" t="s">
        <v>102</v>
      </c>
      <c r="C32" s="80" t="s">
        <v>103</v>
      </c>
      <c r="D32" s="84">
        <f>D33</f>
        <v>29797.81</v>
      </c>
    </row>
    <row r="33" spans="2:5" ht="27" customHeight="1">
      <c r="B33" s="75" t="s">
        <v>104</v>
      </c>
      <c r="C33" s="80" t="s">
        <v>105</v>
      </c>
      <c r="D33" s="84">
        <f>D34</f>
        <v>29797.81</v>
      </c>
    </row>
    <row r="34" spans="2:5" ht="31.5" customHeight="1">
      <c r="B34" s="75" t="s">
        <v>106</v>
      </c>
      <c r="C34" s="80" t="s">
        <v>107</v>
      </c>
      <c r="D34" s="84">
        <v>29797.81</v>
      </c>
      <c r="E34" s="48" t="s">
        <v>57</v>
      </c>
    </row>
    <row r="35" spans="2:5" ht="15.75">
      <c r="D35" s="85"/>
    </row>
  </sheetData>
  <mergeCells count="5">
    <mergeCell ref="B12:D12"/>
    <mergeCell ref="B1:D1"/>
    <mergeCell ref="B2:D2"/>
    <mergeCell ref="B3:D3"/>
    <mergeCell ref="B4:D4"/>
  </mergeCells>
  <pageMargins left="0.43307086614173229" right="0.23622047244094491" top="0.27559055118110237" bottom="0.47244094488188981" header="0.27559055118110237" footer="0.47244094488188981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116"/>
  <sheetViews>
    <sheetView workbookViewId="0">
      <selection activeCell="B10" sqref="B10"/>
    </sheetView>
  </sheetViews>
  <sheetFormatPr defaultRowHeight="15"/>
  <cols>
    <col min="1" max="1" width="29" customWidth="1"/>
    <col min="2" max="2" width="39.140625" customWidth="1"/>
    <col min="3" max="3" width="14.140625" customWidth="1"/>
    <col min="4" max="4" width="14.28515625" customWidth="1"/>
    <col min="5" max="5" width="3" customWidth="1"/>
    <col min="257" max="257" width="29" customWidth="1"/>
    <col min="258" max="258" width="39.140625" customWidth="1"/>
    <col min="259" max="259" width="14.140625" customWidth="1"/>
    <col min="260" max="260" width="14.28515625" customWidth="1"/>
    <col min="513" max="513" width="29" customWidth="1"/>
    <col min="514" max="514" width="39.140625" customWidth="1"/>
    <col min="515" max="515" width="14.140625" customWidth="1"/>
    <col min="516" max="516" width="14.28515625" customWidth="1"/>
    <col min="769" max="769" width="29" customWidth="1"/>
    <col min="770" max="770" width="39.140625" customWidth="1"/>
    <col min="771" max="771" width="14.140625" customWidth="1"/>
    <col min="772" max="772" width="14.28515625" customWidth="1"/>
    <col min="1025" max="1025" width="29" customWidth="1"/>
    <col min="1026" max="1026" width="39.140625" customWidth="1"/>
    <col min="1027" max="1027" width="14.140625" customWidth="1"/>
    <col min="1028" max="1028" width="14.28515625" customWidth="1"/>
    <col min="1281" max="1281" width="29" customWidth="1"/>
    <col min="1282" max="1282" width="39.140625" customWidth="1"/>
    <col min="1283" max="1283" width="14.140625" customWidth="1"/>
    <col min="1284" max="1284" width="14.28515625" customWidth="1"/>
    <col min="1537" max="1537" width="29" customWidth="1"/>
    <col min="1538" max="1538" width="39.140625" customWidth="1"/>
    <col min="1539" max="1539" width="14.140625" customWidth="1"/>
    <col min="1540" max="1540" width="14.28515625" customWidth="1"/>
    <col min="1793" max="1793" width="29" customWidth="1"/>
    <col min="1794" max="1794" width="39.140625" customWidth="1"/>
    <col min="1795" max="1795" width="14.140625" customWidth="1"/>
    <col min="1796" max="1796" width="14.28515625" customWidth="1"/>
    <col min="2049" max="2049" width="29" customWidth="1"/>
    <col min="2050" max="2050" width="39.140625" customWidth="1"/>
    <col min="2051" max="2051" width="14.140625" customWidth="1"/>
    <col min="2052" max="2052" width="14.28515625" customWidth="1"/>
    <col min="2305" max="2305" width="29" customWidth="1"/>
    <col min="2306" max="2306" width="39.140625" customWidth="1"/>
    <col min="2307" max="2307" width="14.140625" customWidth="1"/>
    <col min="2308" max="2308" width="14.28515625" customWidth="1"/>
    <col min="2561" max="2561" width="29" customWidth="1"/>
    <col min="2562" max="2562" width="39.140625" customWidth="1"/>
    <col min="2563" max="2563" width="14.140625" customWidth="1"/>
    <col min="2564" max="2564" width="14.28515625" customWidth="1"/>
    <col min="2817" max="2817" width="29" customWidth="1"/>
    <col min="2818" max="2818" width="39.140625" customWidth="1"/>
    <col min="2819" max="2819" width="14.140625" customWidth="1"/>
    <col min="2820" max="2820" width="14.28515625" customWidth="1"/>
    <col min="3073" max="3073" width="29" customWidth="1"/>
    <col min="3074" max="3074" width="39.140625" customWidth="1"/>
    <col min="3075" max="3075" width="14.140625" customWidth="1"/>
    <col min="3076" max="3076" width="14.28515625" customWidth="1"/>
    <col min="3329" max="3329" width="29" customWidth="1"/>
    <col min="3330" max="3330" width="39.140625" customWidth="1"/>
    <col min="3331" max="3331" width="14.140625" customWidth="1"/>
    <col min="3332" max="3332" width="14.28515625" customWidth="1"/>
    <col min="3585" max="3585" width="29" customWidth="1"/>
    <col min="3586" max="3586" width="39.140625" customWidth="1"/>
    <col min="3587" max="3587" width="14.140625" customWidth="1"/>
    <col min="3588" max="3588" width="14.28515625" customWidth="1"/>
    <col min="3841" max="3841" width="29" customWidth="1"/>
    <col min="3842" max="3842" width="39.140625" customWidth="1"/>
    <col min="3843" max="3843" width="14.140625" customWidth="1"/>
    <col min="3844" max="3844" width="14.28515625" customWidth="1"/>
    <col min="4097" max="4097" width="29" customWidth="1"/>
    <col min="4098" max="4098" width="39.140625" customWidth="1"/>
    <col min="4099" max="4099" width="14.140625" customWidth="1"/>
    <col min="4100" max="4100" width="14.28515625" customWidth="1"/>
    <col min="4353" max="4353" width="29" customWidth="1"/>
    <col min="4354" max="4354" width="39.140625" customWidth="1"/>
    <col min="4355" max="4355" width="14.140625" customWidth="1"/>
    <col min="4356" max="4356" width="14.28515625" customWidth="1"/>
    <col min="4609" max="4609" width="29" customWidth="1"/>
    <col min="4610" max="4610" width="39.140625" customWidth="1"/>
    <col min="4611" max="4611" width="14.140625" customWidth="1"/>
    <col min="4612" max="4612" width="14.28515625" customWidth="1"/>
    <col min="4865" max="4865" width="29" customWidth="1"/>
    <col min="4866" max="4866" width="39.140625" customWidth="1"/>
    <col min="4867" max="4867" width="14.140625" customWidth="1"/>
    <col min="4868" max="4868" width="14.28515625" customWidth="1"/>
    <col min="5121" max="5121" width="29" customWidth="1"/>
    <col min="5122" max="5122" width="39.140625" customWidth="1"/>
    <col min="5123" max="5123" width="14.140625" customWidth="1"/>
    <col min="5124" max="5124" width="14.28515625" customWidth="1"/>
    <col min="5377" max="5377" width="29" customWidth="1"/>
    <col min="5378" max="5378" width="39.140625" customWidth="1"/>
    <col min="5379" max="5379" width="14.140625" customWidth="1"/>
    <col min="5380" max="5380" width="14.28515625" customWidth="1"/>
    <col min="5633" max="5633" width="29" customWidth="1"/>
    <col min="5634" max="5634" width="39.140625" customWidth="1"/>
    <col min="5635" max="5635" width="14.140625" customWidth="1"/>
    <col min="5636" max="5636" width="14.28515625" customWidth="1"/>
    <col min="5889" max="5889" width="29" customWidth="1"/>
    <col min="5890" max="5890" width="39.140625" customWidth="1"/>
    <col min="5891" max="5891" width="14.140625" customWidth="1"/>
    <col min="5892" max="5892" width="14.28515625" customWidth="1"/>
    <col min="6145" max="6145" width="29" customWidth="1"/>
    <col min="6146" max="6146" width="39.140625" customWidth="1"/>
    <col min="6147" max="6147" width="14.140625" customWidth="1"/>
    <col min="6148" max="6148" width="14.28515625" customWidth="1"/>
    <col min="6401" max="6401" width="29" customWidth="1"/>
    <col min="6402" max="6402" width="39.140625" customWidth="1"/>
    <col min="6403" max="6403" width="14.140625" customWidth="1"/>
    <col min="6404" max="6404" width="14.28515625" customWidth="1"/>
    <col min="6657" max="6657" width="29" customWidth="1"/>
    <col min="6658" max="6658" width="39.140625" customWidth="1"/>
    <col min="6659" max="6659" width="14.140625" customWidth="1"/>
    <col min="6660" max="6660" width="14.28515625" customWidth="1"/>
    <col min="6913" max="6913" width="29" customWidth="1"/>
    <col min="6914" max="6914" width="39.140625" customWidth="1"/>
    <col min="6915" max="6915" width="14.140625" customWidth="1"/>
    <col min="6916" max="6916" width="14.28515625" customWidth="1"/>
    <col min="7169" max="7169" width="29" customWidth="1"/>
    <col min="7170" max="7170" width="39.140625" customWidth="1"/>
    <col min="7171" max="7171" width="14.140625" customWidth="1"/>
    <col min="7172" max="7172" width="14.28515625" customWidth="1"/>
    <col min="7425" max="7425" width="29" customWidth="1"/>
    <col min="7426" max="7426" width="39.140625" customWidth="1"/>
    <col min="7427" max="7427" width="14.140625" customWidth="1"/>
    <col min="7428" max="7428" width="14.28515625" customWidth="1"/>
    <col min="7681" max="7681" width="29" customWidth="1"/>
    <col min="7682" max="7682" width="39.140625" customWidth="1"/>
    <col min="7683" max="7683" width="14.140625" customWidth="1"/>
    <col min="7684" max="7684" width="14.28515625" customWidth="1"/>
    <col min="7937" max="7937" width="29" customWidth="1"/>
    <col min="7938" max="7938" width="39.140625" customWidth="1"/>
    <col min="7939" max="7939" width="14.140625" customWidth="1"/>
    <col min="7940" max="7940" width="14.28515625" customWidth="1"/>
    <col min="8193" max="8193" width="29" customWidth="1"/>
    <col min="8194" max="8194" width="39.140625" customWidth="1"/>
    <col min="8195" max="8195" width="14.140625" customWidth="1"/>
    <col min="8196" max="8196" width="14.28515625" customWidth="1"/>
    <col min="8449" max="8449" width="29" customWidth="1"/>
    <col min="8450" max="8450" width="39.140625" customWidth="1"/>
    <col min="8451" max="8451" width="14.140625" customWidth="1"/>
    <col min="8452" max="8452" width="14.28515625" customWidth="1"/>
    <col min="8705" max="8705" width="29" customWidth="1"/>
    <col min="8706" max="8706" width="39.140625" customWidth="1"/>
    <col min="8707" max="8707" width="14.140625" customWidth="1"/>
    <col min="8708" max="8708" width="14.28515625" customWidth="1"/>
    <col min="8961" max="8961" width="29" customWidth="1"/>
    <col min="8962" max="8962" width="39.140625" customWidth="1"/>
    <col min="8963" max="8963" width="14.140625" customWidth="1"/>
    <col min="8964" max="8964" width="14.28515625" customWidth="1"/>
    <col min="9217" max="9217" width="29" customWidth="1"/>
    <col min="9218" max="9218" width="39.140625" customWidth="1"/>
    <col min="9219" max="9219" width="14.140625" customWidth="1"/>
    <col min="9220" max="9220" width="14.28515625" customWidth="1"/>
    <col min="9473" max="9473" width="29" customWidth="1"/>
    <col min="9474" max="9474" width="39.140625" customWidth="1"/>
    <col min="9475" max="9475" width="14.140625" customWidth="1"/>
    <col min="9476" max="9476" width="14.28515625" customWidth="1"/>
    <col min="9729" max="9729" width="29" customWidth="1"/>
    <col min="9730" max="9730" width="39.140625" customWidth="1"/>
    <col min="9731" max="9731" width="14.140625" customWidth="1"/>
    <col min="9732" max="9732" width="14.28515625" customWidth="1"/>
    <col min="9985" max="9985" width="29" customWidth="1"/>
    <col min="9986" max="9986" width="39.140625" customWidth="1"/>
    <col min="9987" max="9987" width="14.140625" customWidth="1"/>
    <col min="9988" max="9988" width="14.28515625" customWidth="1"/>
    <col min="10241" max="10241" width="29" customWidth="1"/>
    <col min="10242" max="10242" width="39.140625" customWidth="1"/>
    <col min="10243" max="10243" width="14.140625" customWidth="1"/>
    <col min="10244" max="10244" width="14.28515625" customWidth="1"/>
    <col min="10497" max="10497" width="29" customWidth="1"/>
    <col min="10498" max="10498" width="39.140625" customWidth="1"/>
    <col min="10499" max="10499" width="14.140625" customWidth="1"/>
    <col min="10500" max="10500" width="14.28515625" customWidth="1"/>
    <col min="10753" max="10753" width="29" customWidth="1"/>
    <col min="10754" max="10754" width="39.140625" customWidth="1"/>
    <col min="10755" max="10755" width="14.140625" customWidth="1"/>
    <col min="10756" max="10756" width="14.28515625" customWidth="1"/>
    <col min="11009" max="11009" width="29" customWidth="1"/>
    <col min="11010" max="11010" width="39.140625" customWidth="1"/>
    <col min="11011" max="11011" width="14.140625" customWidth="1"/>
    <col min="11012" max="11012" width="14.28515625" customWidth="1"/>
    <col min="11265" max="11265" width="29" customWidth="1"/>
    <col min="11266" max="11266" width="39.140625" customWidth="1"/>
    <col min="11267" max="11267" width="14.140625" customWidth="1"/>
    <col min="11268" max="11268" width="14.28515625" customWidth="1"/>
    <col min="11521" max="11521" width="29" customWidth="1"/>
    <col min="11522" max="11522" width="39.140625" customWidth="1"/>
    <col min="11523" max="11523" width="14.140625" customWidth="1"/>
    <col min="11524" max="11524" width="14.28515625" customWidth="1"/>
    <col min="11777" max="11777" width="29" customWidth="1"/>
    <col min="11778" max="11778" width="39.140625" customWidth="1"/>
    <col min="11779" max="11779" width="14.140625" customWidth="1"/>
    <col min="11780" max="11780" width="14.28515625" customWidth="1"/>
    <col min="12033" max="12033" width="29" customWidth="1"/>
    <col min="12034" max="12034" width="39.140625" customWidth="1"/>
    <col min="12035" max="12035" width="14.140625" customWidth="1"/>
    <col min="12036" max="12036" width="14.28515625" customWidth="1"/>
    <col min="12289" max="12289" width="29" customWidth="1"/>
    <col min="12290" max="12290" width="39.140625" customWidth="1"/>
    <col min="12291" max="12291" width="14.140625" customWidth="1"/>
    <col min="12292" max="12292" width="14.28515625" customWidth="1"/>
    <col min="12545" max="12545" width="29" customWidth="1"/>
    <col min="12546" max="12546" width="39.140625" customWidth="1"/>
    <col min="12547" max="12547" width="14.140625" customWidth="1"/>
    <col min="12548" max="12548" width="14.28515625" customWidth="1"/>
    <col min="12801" max="12801" width="29" customWidth="1"/>
    <col min="12802" max="12802" width="39.140625" customWidth="1"/>
    <col min="12803" max="12803" width="14.140625" customWidth="1"/>
    <col min="12804" max="12804" width="14.28515625" customWidth="1"/>
    <col min="13057" max="13057" width="29" customWidth="1"/>
    <col min="13058" max="13058" width="39.140625" customWidth="1"/>
    <col min="13059" max="13059" width="14.140625" customWidth="1"/>
    <col min="13060" max="13060" width="14.28515625" customWidth="1"/>
    <col min="13313" max="13313" width="29" customWidth="1"/>
    <col min="13314" max="13314" width="39.140625" customWidth="1"/>
    <col min="13315" max="13315" width="14.140625" customWidth="1"/>
    <col min="13316" max="13316" width="14.28515625" customWidth="1"/>
    <col min="13569" max="13569" width="29" customWidth="1"/>
    <col min="13570" max="13570" width="39.140625" customWidth="1"/>
    <col min="13571" max="13571" width="14.140625" customWidth="1"/>
    <col min="13572" max="13572" width="14.28515625" customWidth="1"/>
    <col min="13825" max="13825" width="29" customWidth="1"/>
    <col min="13826" max="13826" width="39.140625" customWidth="1"/>
    <col min="13827" max="13827" width="14.140625" customWidth="1"/>
    <col min="13828" max="13828" width="14.28515625" customWidth="1"/>
    <col min="14081" max="14081" width="29" customWidth="1"/>
    <col min="14082" max="14082" width="39.140625" customWidth="1"/>
    <col min="14083" max="14083" width="14.140625" customWidth="1"/>
    <col min="14084" max="14084" width="14.28515625" customWidth="1"/>
    <col min="14337" max="14337" width="29" customWidth="1"/>
    <col min="14338" max="14338" width="39.140625" customWidth="1"/>
    <col min="14339" max="14339" width="14.140625" customWidth="1"/>
    <col min="14340" max="14340" width="14.28515625" customWidth="1"/>
    <col min="14593" max="14593" width="29" customWidth="1"/>
    <col min="14594" max="14594" width="39.140625" customWidth="1"/>
    <col min="14595" max="14595" width="14.140625" customWidth="1"/>
    <col min="14596" max="14596" width="14.28515625" customWidth="1"/>
    <col min="14849" max="14849" width="29" customWidth="1"/>
    <col min="14850" max="14850" width="39.140625" customWidth="1"/>
    <col min="14851" max="14851" width="14.140625" customWidth="1"/>
    <col min="14852" max="14852" width="14.28515625" customWidth="1"/>
    <col min="15105" max="15105" width="29" customWidth="1"/>
    <col min="15106" max="15106" width="39.140625" customWidth="1"/>
    <col min="15107" max="15107" width="14.140625" customWidth="1"/>
    <col min="15108" max="15108" width="14.28515625" customWidth="1"/>
    <col min="15361" max="15361" width="29" customWidth="1"/>
    <col min="15362" max="15362" width="39.140625" customWidth="1"/>
    <col min="15363" max="15363" width="14.140625" customWidth="1"/>
    <col min="15364" max="15364" width="14.28515625" customWidth="1"/>
    <col min="15617" max="15617" width="29" customWidth="1"/>
    <col min="15618" max="15618" width="39.140625" customWidth="1"/>
    <col min="15619" max="15619" width="14.140625" customWidth="1"/>
    <col min="15620" max="15620" width="14.28515625" customWidth="1"/>
    <col min="15873" max="15873" width="29" customWidth="1"/>
    <col min="15874" max="15874" width="39.140625" customWidth="1"/>
    <col min="15875" max="15875" width="14.140625" customWidth="1"/>
    <col min="15876" max="15876" width="14.28515625" customWidth="1"/>
    <col min="16129" max="16129" width="29" customWidth="1"/>
    <col min="16130" max="16130" width="39.140625" customWidth="1"/>
    <col min="16131" max="16131" width="14.140625" customWidth="1"/>
    <col min="16132" max="16132" width="14.28515625" customWidth="1"/>
  </cols>
  <sheetData>
    <row r="1" spans="1:4" s="90" customFormat="1">
      <c r="A1" s="88"/>
      <c r="B1" s="88"/>
      <c r="C1" s="89"/>
      <c r="D1" s="89" t="s">
        <v>343</v>
      </c>
    </row>
    <row r="2" spans="1:4" s="90" customFormat="1">
      <c r="A2" s="88"/>
      <c r="B2" s="88"/>
      <c r="C2" s="89"/>
      <c r="D2" s="89" t="s">
        <v>110</v>
      </c>
    </row>
    <row r="3" spans="1:4" s="90" customFormat="1">
      <c r="A3" s="88"/>
      <c r="B3" s="88"/>
      <c r="C3" s="89"/>
      <c r="D3" s="89" t="s">
        <v>1</v>
      </c>
    </row>
    <row r="4" spans="1:4" s="90" customFormat="1">
      <c r="A4" s="88"/>
      <c r="B4" s="88"/>
      <c r="C4" s="89"/>
      <c r="D4" s="172" t="s">
        <v>951</v>
      </c>
    </row>
    <row r="5" spans="1:4" ht="15.75">
      <c r="A5" s="91"/>
      <c r="B5" s="92"/>
      <c r="C5" s="93"/>
      <c r="D5" s="93"/>
    </row>
    <row r="6" spans="1:4">
      <c r="A6" s="91"/>
      <c r="B6" s="88"/>
      <c r="C6" s="89"/>
      <c r="D6" s="89" t="s">
        <v>352</v>
      </c>
    </row>
    <row r="7" spans="1:4">
      <c r="A7" s="91"/>
      <c r="B7" s="88"/>
      <c r="C7" s="89"/>
      <c r="D7" s="89" t="s">
        <v>110</v>
      </c>
    </row>
    <row r="8" spans="1:4">
      <c r="A8" s="91"/>
      <c r="B8" s="88"/>
      <c r="C8" s="89"/>
      <c r="D8" s="89" t="s">
        <v>1</v>
      </c>
    </row>
    <row r="9" spans="1:4">
      <c r="A9" s="91"/>
      <c r="B9" s="88"/>
      <c r="C9" s="89"/>
      <c r="D9" s="89" t="s">
        <v>2</v>
      </c>
    </row>
    <row r="10" spans="1:4">
      <c r="A10" s="91"/>
      <c r="B10" s="88"/>
      <c r="C10" s="89"/>
      <c r="D10" s="89"/>
    </row>
    <row r="11" spans="1:4" ht="61.9" customHeight="1">
      <c r="A11" s="175" t="s">
        <v>344</v>
      </c>
      <c r="B11" s="175"/>
      <c r="C11" s="175"/>
      <c r="D11" s="175"/>
    </row>
    <row r="13" spans="1:4" ht="18.75">
      <c r="A13" s="110"/>
      <c r="B13" s="110"/>
      <c r="D13" s="110"/>
    </row>
    <row r="14" spans="1:4" ht="15" customHeight="1">
      <c r="A14" s="176" t="s">
        <v>113</v>
      </c>
      <c r="B14" s="176" t="s">
        <v>114</v>
      </c>
      <c r="C14" s="177" t="s">
        <v>6</v>
      </c>
      <c r="D14" s="177" t="s">
        <v>7</v>
      </c>
    </row>
    <row r="15" spans="1:4" ht="15" customHeight="1">
      <c r="A15" s="176"/>
      <c r="B15" s="176"/>
      <c r="C15" s="177"/>
      <c r="D15" s="177"/>
    </row>
    <row r="16" spans="1:4" ht="67.900000000000006" customHeight="1">
      <c r="A16" s="176"/>
      <c r="B16" s="176"/>
      <c r="C16" s="177"/>
      <c r="D16" s="177"/>
    </row>
    <row r="17" spans="1:4" ht="15.75">
      <c r="A17" s="96" t="s">
        <v>115</v>
      </c>
      <c r="B17" s="96" t="s">
        <v>116</v>
      </c>
      <c r="C17" s="96" t="s">
        <v>117</v>
      </c>
      <c r="D17" s="96" t="s">
        <v>347</v>
      </c>
    </row>
    <row r="18" spans="1:4" ht="18.75">
      <c r="A18" s="111"/>
      <c r="B18" s="98" t="s">
        <v>118</v>
      </c>
      <c r="C18" s="99">
        <v>547234.6</v>
      </c>
      <c r="D18" s="99">
        <v>515352.69</v>
      </c>
    </row>
    <row r="19" spans="1:4" ht="39" customHeight="1">
      <c r="A19" s="106" t="s">
        <v>119</v>
      </c>
      <c r="B19" s="107" t="s">
        <v>120</v>
      </c>
      <c r="C19" s="108">
        <v>115998.3</v>
      </c>
      <c r="D19" s="108">
        <v>118521.4</v>
      </c>
    </row>
    <row r="20" spans="1:4" ht="31.5">
      <c r="A20" s="100" t="s">
        <v>121</v>
      </c>
      <c r="B20" s="101" t="s">
        <v>122</v>
      </c>
      <c r="C20" s="102">
        <v>93536.1</v>
      </c>
      <c r="D20" s="102">
        <v>92567.3</v>
      </c>
    </row>
    <row r="21" spans="1:4" ht="15.75">
      <c r="A21" s="103" t="s">
        <v>123</v>
      </c>
      <c r="B21" s="104" t="s">
        <v>124</v>
      </c>
      <c r="C21" s="105">
        <v>93536.1</v>
      </c>
      <c r="D21" s="105">
        <v>92567.3</v>
      </c>
    </row>
    <row r="22" spans="1:4" ht="126">
      <c r="A22" s="103" t="s">
        <v>125</v>
      </c>
      <c r="B22" s="104" t="s">
        <v>126</v>
      </c>
      <c r="C22" s="105">
        <v>92820.6</v>
      </c>
      <c r="D22" s="105">
        <v>91739.3</v>
      </c>
    </row>
    <row r="23" spans="1:4" ht="172.9" customHeight="1">
      <c r="A23" s="103" t="s">
        <v>127</v>
      </c>
      <c r="B23" s="104" t="s">
        <v>128</v>
      </c>
      <c r="C23" s="105">
        <v>92820.6</v>
      </c>
      <c r="D23" s="105">
        <v>91739.3</v>
      </c>
    </row>
    <row r="24" spans="1:4" ht="194.45" customHeight="1">
      <c r="A24" s="103" t="s">
        <v>129</v>
      </c>
      <c r="B24" s="104" t="s">
        <v>130</v>
      </c>
      <c r="C24" s="105">
        <v>361.5</v>
      </c>
      <c r="D24" s="105">
        <v>450</v>
      </c>
    </row>
    <row r="25" spans="1:4" ht="268.5" customHeight="1">
      <c r="A25" s="103" t="s">
        <v>131</v>
      </c>
      <c r="B25" s="104" t="s">
        <v>132</v>
      </c>
      <c r="C25" s="105">
        <v>361.5</v>
      </c>
      <c r="D25" s="105">
        <v>450</v>
      </c>
    </row>
    <row r="26" spans="1:4" ht="78.75">
      <c r="A26" s="103" t="s">
        <v>133</v>
      </c>
      <c r="B26" s="104" t="s">
        <v>134</v>
      </c>
      <c r="C26" s="105">
        <v>292</v>
      </c>
      <c r="D26" s="105">
        <v>310</v>
      </c>
    </row>
    <row r="27" spans="1:4" ht="141.75">
      <c r="A27" s="103" t="s">
        <v>135</v>
      </c>
      <c r="B27" s="104" t="s">
        <v>136</v>
      </c>
      <c r="C27" s="105">
        <v>292</v>
      </c>
      <c r="D27" s="105">
        <v>310</v>
      </c>
    </row>
    <row r="28" spans="1:4" ht="169.5" customHeight="1">
      <c r="A28" s="103" t="s">
        <v>137</v>
      </c>
      <c r="B28" s="104" t="s">
        <v>138</v>
      </c>
      <c r="C28" s="105">
        <v>62</v>
      </c>
      <c r="D28" s="105">
        <v>68</v>
      </c>
    </row>
    <row r="29" spans="1:4" ht="227.25" customHeight="1">
      <c r="A29" s="103" t="s">
        <v>139</v>
      </c>
      <c r="B29" s="104" t="s">
        <v>140</v>
      </c>
      <c r="C29" s="105">
        <v>62</v>
      </c>
      <c r="D29" s="105">
        <v>68</v>
      </c>
    </row>
    <row r="30" spans="1:4" ht="63">
      <c r="A30" s="100" t="s">
        <v>141</v>
      </c>
      <c r="B30" s="101" t="s">
        <v>142</v>
      </c>
      <c r="C30" s="102">
        <v>5218</v>
      </c>
      <c r="D30" s="102">
        <v>8195</v>
      </c>
    </row>
    <row r="31" spans="1:4" ht="47.25">
      <c r="A31" s="103" t="s">
        <v>143</v>
      </c>
      <c r="B31" s="104" t="s">
        <v>144</v>
      </c>
      <c r="C31" s="105">
        <v>5218</v>
      </c>
      <c r="D31" s="105">
        <v>8195</v>
      </c>
    </row>
    <row r="32" spans="1:4" ht="126">
      <c r="A32" s="103" t="s">
        <v>145</v>
      </c>
      <c r="B32" s="104" t="s">
        <v>146</v>
      </c>
      <c r="C32" s="105">
        <v>2655.1</v>
      </c>
      <c r="D32" s="105">
        <v>4175</v>
      </c>
    </row>
    <row r="33" spans="1:4" ht="204.75">
      <c r="A33" s="103" t="s">
        <v>147</v>
      </c>
      <c r="B33" s="104" t="s">
        <v>148</v>
      </c>
      <c r="C33" s="105">
        <v>2655.1</v>
      </c>
      <c r="D33" s="105">
        <v>4175</v>
      </c>
    </row>
    <row r="34" spans="1:4" ht="157.5">
      <c r="A34" s="103" t="s">
        <v>149</v>
      </c>
      <c r="B34" s="104" t="s">
        <v>150</v>
      </c>
      <c r="C34" s="105">
        <v>17.8</v>
      </c>
      <c r="D34" s="105">
        <v>28</v>
      </c>
    </row>
    <row r="35" spans="1:4" ht="236.25">
      <c r="A35" s="103" t="s">
        <v>151</v>
      </c>
      <c r="B35" s="104" t="s">
        <v>152</v>
      </c>
      <c r="C35" s="105">
        <v>17.8</v>
      </c>
      <c r="D35" s="105">
        <v>28</v>
      </c>
    </row>
    <row r="36" spans="1:4" ht="126">
      <c r="A36" s="103" t="s">
        <v>153</v>
      </c>
      <c r="B36" s="104" t="s">
        <v>154</v>
      </c>
      <c r="C36" s="105">
        <v>2985.6</v>
      </c>
      <c r="D36" s="105">
        <v>4694.8</v>
      </c>
    </row>
    <row r="37" spans="1:4" ht="204.75">
      <c r="A37" s="103" t="s">
        <v>155</v>
      </c>
      <c r="B37" s="104" t="s">
        <v>156</v>
      </c>
      <c r="C37" s="105">
        <v>2985.6</v>
      </c>
      <c r="D37" s="105">
        <v>4694.8</v>
      </c>
    </row>
    <row r="38" spans="1:4" ht="126">
      <c r="A38" s="103" t="s">
        <v>157</v>
      </c>
      <c r="B38" s="104" t="s">
        <v>158</v>
      </c>
      <c r="C38" s="105">
        <v>-440.5</v>
      </c>
      <c r="D38" s="105">
        <v>-702.8</v>
      </c>
    </row>
    <row r="39" spans="1:4" ht="204.75">
      <c r="A39" s="103" t="s">
        <v>159</v>
      </c>
      <c r="B39" s="104" t="s">
        <v>160</v>
      </c>
      <c r="C39" s="105">
        <v>-440.5</v>
      </c>
      <c r="D39" s="105">
        <v>-702.8</v>
      </c>
    </row>
    <row r="40" spans="1:4" ht="31.5">
      <c r="A40" s="100" t="s">
        <v>161</v>
      </c>
      <c r="B40" s="101" t="s">
        <v>162</v>
      </c>
      <c r="C40" s="102">
        <v>2990</v>
      </c>
      <c r="D40" s="102">
        <v>2970</v>
      </c>
    </row>
    <row r="41" spans="1:4" ht="31.5">
      <c r="A41" s="103" t="s">
        <v>163</v>
      </c>
      <c r="B41" s="104" t="s">
        <v>164</v>
      </c>
      <c r="C41" s="105">
        <v>2970</v>
      </c>
      <c r="D41" s="105">
        <v>0</v>
      </c>
    </row>
    <row r="42" spans="1:4" ht="31.5">
      <c r="A42" s="103" t="s">
        <v>165</v>
      </c>
      <c r="B42" s="104" t="s">
        <v>164</v>
      </c>
      <c r="C42" s="105">
        <v>2970</v>
      </c>
      <c r="D42" s="105">
        <v>0</v>
      </c>
    </row>
    <row r="43" spans="1:4" ht="94.5">
      <c r="A43" s="103" t="s">
        <v>166</v>
      </c>
      <c r="B43" s="104" t="s">
        <v>167</v>
      </c>
      <c r="C43" s="105">
        <v>2970</v>
      </c>
      <c r="D43" s="105">
        <v>0</v>
      </c>
    </row>
    <row r="44" spans="1:4" ht="47.25">
      <c r="A44" s="103" t="s">
        <v>168</v>
      </c>
      <c r="B44" s="104" t="s">
        <v>169</v>
      </c>
      <c r="C44" s="105">
        <v>20</v>
      </c>
      <c r="D44" s="105">
        <v>2970</v>
      </c>
    </row>
    <row r="45" spans="1:4" ht="63">
      <c r="A45" s="103" t="s">
        <v>170</v>
      </c>
      <c r="B45" s="104" t="s">
        <v>171</v>
      </c>
      <c r="C45" s="105">
        <v>20</v>
      </c>
      <c r="D45" s="105">
        <v>2970</v>
      </c>
    </row>
    <row r="46" spans="1:4" ht="126">
      <c r="A46" s="103" t="s">
        <v>172</v>
      </c>
      <c r="B46" s="104" t="s">
        <v>173</v>
      </c>
      <c r="C46" s="105">
        <v>20</v>
      </c>
      <c r="D46" s="105">
        <v>2970</v>
      </c>
    </row>
    <row r="47" spans="1:4" ht="15.75">
      <c r="A47" s="100" t="s">
        <v>174</v>
      </c>
      <c r="B47" s="101" t="s">
        <v>175</v>
      </c>
      <c r="C47" s="102">
        <v>8367.7000000000007</v>
      </c>
      <c r="D47" s="102">
        <v>8752.6</v>
      </c>
    </row>
    <row r="48" spans="1:4" ht="15.75">
      <c r="A48" s="103" t="s">
        <v>176</v>
      </c>
      <c r="B48" s="104" t="s">
        <v>177</v>
      </c>
      <c r="C48" s="105">
        <v>8367.7000000000007</v>
      </c>
      <c r="D48" s="105">
        <v>8752.6</v>
      </c>
    </row>
    <row r="49" spans="1:4" ht="15.75">
      <c r="A49" s="103" t="s">
        <v>178</v>
      </c>
      <c r="B49" s="104" t="s">
        <v>179</v>
      </c>
      <c r="C49" s="105">
        <v>626.4</v>
      </c>
      <c r="D49" s="105">
        <v>655.20000000000005</v>
      </c>
    </row>
    <row r="50" spans="1:4" ht="78.75">
      <c r="A50" s="103" t="s">
        <v>180</v>
      </c>
      <c r="B50" s="104" t="s">
        <v>181</v>
      </c>
      <c r="C50" s="105">
        <v>626.4</v>
      </c>
      <c r="D50" s="105">
        <v>655.20000000000005</v>
      </c>
    </row>
    <row r="51" spans="1:4" ht="31.5">
      <c r="A51" s="103" t="s">
        <v>182</v>
      </c>
      <c r="B51" s="104" t="s">
        <v>183</v>
      </c>
      <c r="C51" s="105">
        <v>7741.3</v>
      </c>
      <c r="D51" s="105">
        <v>8097.4</v>
      </c>
    </row>
    <row r="52" spans="1:4" ht="78.75">
      <c r="A52" s="103" t="s">
        <v>184</v>
      </c>
      <c r="B52" s="104" t="s">
        <v>185</v>
      </c>
      <c r="C52" s="105">
        <v>7741.3</v>
      </c>
      <c r="D52" s="105">
        <v>8097.4</v>
      </c>
    </row>
    <row r="53" spans="1:4" ht="15.75">
      <c r="A53" s="100" t="s">
        <v>186</v>
      </c>
      <c r="B53" s="101" t="s">
        <v>187</v>
      </c>
      <c r="C53" s="102">
        <v>1070</v>
      </c>
      <c r="D53" s="102">
        <v>1120</v>
      </c>
    </row>
    <row r="54" spans="1:4" ht="47.25">
      <c r="A54" s="103" t="s">
        <v>188</v>
      </c>
      <c r="B54" s="104" t="s">
        <v>189</v>
      </c>
      <c r="C54" s="105">
        <v>1070</v>
      </c>
      <c r="D54" s="105">
        <v>1120</v>
      </c>
    </row>
    <row r="55" spans="1:4" ht="78.75">
      <c r="A55" s="103" t="s">
        <v>190</v>
      </c>
      <c r="B55" s="104" t="s">
        <v>191</v>
      </c>
      <c r="C55" s="105">
        <v>1070</v>
      </c>
      <c r="D55" s="105">
        <v>1120</v>
      </c>
    </row>
    <row r="56" spans="1:4" ht="141.75">
      <c r="A56" s="103" t="s">
        <v>192</v>
      </c>
      <c r="B56" s="104" t="s">
        <v>193</v>
      </c>
      <c r="C56" s="105">
        <v>1070</v>
      </c>
      <c r="D56" s="105">
        <v>1120</v>
      </c>
    </row>
    <row r="57" spans="1:4" ht="94.5">
      <c r="A57" s="100" t="s">
        <v>194</v>
      </c>
      <c r="B57" s="101" t="s">
        <v>195</v>
      </c>
      <c r="C57" s="102">
        <v>2864</v>
      </c>
      <c r="D57" s="102">
        <v>2864</v>
      </c>
    </row>
    <row r="58" spans="1:4" ht="142.15" customHeight="1">
      <c r="A58" s="103" t="s">
        <v>196</v>
      </c>
      <c r="B58" s="104" t="s">
        <v>197</v>
      </c>
      <c r="C58" s="105">
        <v>2754</v>
      </c>
      <c r="D58" s="105">
        <v>2754</v>
      </c>
    </row>
    <row r="59" spans="1:4" ht="110.25">
      <c r="A59" s="103" t="s">
        <v>198</v>
      </c>
      <c r="B59" s="104" t="s">
        <v>199</v>
      </c>
      <c r="C59" s="105">
        <v>1694</v>
      </c>
      <c r="D59" s="105">
        <v>1694</v>
      </c>
    </row>
    <row r="60" spans="1:4" ht="157.5">
      <c r="A60" s="103" t="s">
        <v>200</v>
      </c>
      <c r="B60" s="104" t="s">
        <v>201</v>
      </c>
      <c r="C60" s="105">
        <v>1194</v>
      </c>
      <c r="D60" s="105">
        <v>1194</v>
      </c>
    </row>
    <row r="61" spans="1:4" ht="141.75">
      <c r="A61" s="103" t="s">
        <v>202</v>
      </c>
      <c r="B61" s="104" t="s">
        <v>203</v>
      </c>
      <c r="C61" s="105">
        <v>500</v>
      </c>
      <c r="D61" s="105">
        <v>500</v>
      </c>
    </row>
    <row r="62" spans="1:4" ht="141.75">
      <c r="A62" s="103" t="s">
        <v>204</v>
      </c>
      <c r="B62" s="104" t="s">
        <v>205</v>
      </c>
      <c r="C62" s="105">
        <v>1060</v>
      </c>
      <c r="D62" s="105">
        <v>1060</v>
      </c>
    </row>
    <row r="63" spans="1:4" ht="113.45" customHeight="1">
      <c r="A63" s="103" t="s">
        <v>206</v>
      </c>
      <c r="B63" s="104" t="s">
        <v>207</v>
      </c>
      <c r="C63" s="105">
        <v>1060</v>
      </c>
      <c r="D63" s="105">
        <v>1060</v>
      </c>
    </row>
    <row r="64" spans="1:4" ht="47.25">
      <c r="A64" s="103" t="s">
        <v>208</v>
      </c>
      <c r="B64" s="104" t="s">
        <v>209</v>
      </c>
      <c r="C64" s="105">
        <v>110</v>
      </c>
      <c r="D64" s="105">
        <v>110</v>
      </c>
    </row>
    <row r="65" spans="1:4" ht="94.5">
      <c r="A65" s="103" t="s">
        <v>210</v>
      </c>
      <c r="B65" s="104" t="s">
        <v>211</v>
      </c>
      <c r="C65" s="105">
        <v>110</v>
      </c>
      <c r="D65" s="105">
        <v>110</v>
      </c>
    </row>
    <row r="66" spans="1:4" ht="94.5">
      <c r="A66" s="103" t="s">
        <v>212</v>
      </c>
      <c r="B66" s="104" t="s">
        <v>213</v>
      </c>
      <c r="C66" s="105">
        <v>110</v>
      </c>
      <c r="D66" s="105">
        <v>110</v>
      </c>
    </row>
    <row r="67" spans="1:4" ht="31.5">
      <c r="A67" s="100" t="s">
        <v>214</v>
      </c>
      <c r="B67" s="101" t="s">
        <v>215</v>
      </c>
      <c r="C67" s="102">
        <v>80</v>
      </c>
      <c r="D67" s="102">
        <v>80</v>
      </c>
    </row>
    <row r="68" spans="1:4" ht="31.5">
      <c r="A68" s="103" t="s">
        <v>216</v>
      </c>
      <c r="B68" s="104" t="s">
        <v>217</v>
      </c>
      <c r="C68" s="105">
        <v>80</v>
      </c>
      <c r="D68" s="105">
        <v>80</v>
      </c>
    </row>
    <row r="69" spans="1:4" ht="47.25">
      <c r="A69" s="103" t="s">
        <v>218</v>
      </c>
      <c r="B69" s="104" t="s">
        <v>219</v>
      </c>
      <c r="C69" s="105">
        <v>30</v>
      </c>
      <c r="D69" s="105">
        <v>30</v>
      </c>
    </row>
    <row r="70" spans="1:4" ht="31.5">
      <c r="A70" s="103" t="s">
        <v>220</v>
      </c>
      <c r="B70" s="104" t="s">
        <v>221</v>
      </c>
      <c r="C70" s="105">
        <v>38</v>
      </c>
      <c r="D70" s="105">
        <v>38</v>
      </c>
    </row>
    <row r="71" spans="1:4" ht="31.5">
      <c r="A71" s="103" t="s">
        <v>222</v>
      </c>
      <c r="B71" s="104" t="s">
        <v>223</v>
      </c>
      <c r="C71" s="105">
        <v>12</v>
      </c>
      <c r="D71" s="105">
        <v>12</v>
      </c>
    </row>
    <row r="72" spans="1:4" ht="31.5">
      <c r="A72" s="103" t="s">
        <v>224</v>
      </c>
      <c r="B72" s="104" t="s">
        <v>225</v>
      </c>
      <c r="C72" s="105">
        <v>12</v>
      </c>
      <c r="D72" s="105">
        <v>12</v>
      </c>
    </row>
    <row r="73" spans="1:4" ht="47.25">
      <c r="A73" s="100" t="s">
        <v>240</v>
      </c>
      <c r="B73" s="101" t="s">
        <v>241</v>
      </c>
      <c r="C73" s="102">
        <v>672.5</v>
      </c>
      <c r="D73" s="102">
        <v>672.5</v>
      </c>
    </row>
    <row r="74" spans="1:4" ht="63">
      <c r="A74" s="103" t="s">
        <v>248</v>
      </c>
      <c r="B74" s="104" t="s">
        <v>249</v>
      </c>
      <c r="C74" s="105">
        <v>599.5</v>
      </c>
      <c r="D74" s="105">
        <v>599.5</v>
      </c>
    </row>
    <row r="75" spans="1:4" ht="63">
      <c r="A75" s="103" t="s">
        <v>250</v>
      </c>
      <c r="B75" s="104" t="s">
        <v>251</v>
      </c>
      <c r="C75" s="105">
        <v>599.5</v>
      </c>
      <c r="D75" s="105">
        <v>599.5</v>
      </c>
    </row>
    <row r="76" spans="1:4" ht="110.25">
      <c r="A76" s="103" t="s">
        <v>252</v>
      </c>
      <c r="B76" s="104" t="s">
        <v>253</v>
      </c>
      <c r="C76" s="105">
        <v>123</v>
      </c>
      <c r="D76" s="105">
        <v>123</v>
      </c>
    </row>
    <row r="77" spans="1:4" ht="94.5">
      <c r="A77" s="103" t="s">
        <v>254</v>
      </c>
      <c r="B77" s="104" t="s">
        <v>255</v>
      </c>
      <c r="C77" s="105">
        <v>476.5</v>
      </c>
      <c r="D77" s="105">
        <v>476.5</v>
      </c>
    </row>
    <row r="78" spans="1:4" ht="126">
      <c r="A78" s="103" t="s">
        <v>256</v>
      </c>
      <c r="B78" s="104" t="s">
        <v>257</v>
      </c>
      <c r="C78" s="105">
        <v>73</v>
      </c>
      <c r="D78" s="105">
        <v>73</v>
      </c>
    </row>
    <row r="79" spans="1:4" ht="126">
      <c r="A79" s="103" t="s">
        <v>258</v>
      </c>
      <c r="B79" s="104" t="s">
        <v>259</v>
      </c>
      <c r="C79" s="105">
        <v>73</v>
      </c>
      <c r="D79" s="105">
        <v>73</v>
      </c>
    </row>
    <row r="80" spans="1:4" ht="173.25">
      <c r="A80" s="103" t="s">
        <v>260</v>
      </c>
      <c r="B80" s="104" t="s">
        <v>261</v>
      </c>
      <c r="C80" s="105">
        <v>43</v>
      </c>
      <c r="D80" s="105">
        <v>43</v>
      </c>
    </row>
    <row r="81" spans="1:4" ht="157.5">
      <c r="A81" s="103" t="s">
        <v>262</v>
      </c>
      <c r="B81" s="104" t="s">
        <v>263</v>
      </c>
      <c r="C81" s="105">
        <v>30</v>
      </c>
      <c r="D81" s="105">
        <v>30</v>
      </c>
    </row>
    <row r="82" spans="1:4" ht="31.5">
      <c r="A82" s="100" t="s">
        <v>264</v>
      </c>
      <c r="B82" s="101" t="s">
        <v>265</v>
      </c>
      <c r="C82" s="102">
        <v>1200</v>
      </c>
      <c r="D82" s="102">
        <v>1300</v>
      </c>
    </row>
    <row r="83" spans="1:4" ht="47.25">
      <c r="A83" s="103" t="s">
        <v>266</v>
      </c>
      <c r="B83" s="104" t="s">
        <v>267</v>
      </c>
      <c r="C83" s="105">
        <v>5</v>
      </c>
      <c r="D83" s="105">
        <v>5</v>
      </c>
    </row>
    <row r="84" spans="1:4" ht="126">
      <c r="A84" s="103" t="s">
        <v>268</v>
      </c>
      <c r="B84" s="104" t="s">
        <v>269</v>
      </c>
      <c r="C84" s="105">
        <v>5</v>
      </c>
      <c r="D84" s="105">
        <v>5</v>
      </c>
    </row>
    <row r="85" spans="1:4" ht="63">
      <c r="A85" s="103" t="s">
        <v>270</v>
      </c>
      <c r="B85" s="104" t="s">
        <v>271</v>
      </c>
      <c r="C85" s="105">
        <v>25</v>
      </c>
      <c r="D85" s="105">
        <v>25</v>
      </c>
    </row>
    <row r="86" spans="1:4" ht="63">
      <c r="A86" s="103" t="s">
        <v>272</v>
      </c>
      <c r="B86" s="104" t="s">
        <v>273</v>
      </c>
      <c r="C86" s="105">
        <v>25</v>
      </c>
      <c r="D86" s="105">
        <v>25</v>
      </c>
    </row>
    <row r="87" spans="1:4" ht="47.25">
      <c r="A87" s="103" t="s">
        <v>274</v>
      </c>
      <c r="B87" s="104" t="s">
        <v>275</v>
      </c>
      <c r="C87" s="105">
        <v>1170</v>
      </c>
      <c r="D87" s="105">
        <v>1270</v>
      </c>
    </row>
    <row r="88" spans="1:4" ht="63">
      <c r="A88" s="103" t="s">
        <v>276</v>
      </c>
      <c r="B88" s="104" t="s">
        <v>277</v>
      </c>
      <c r="C88" s="105">
        <v>1170</v>
      </c>
      <c r="D88" s="105">
        <v>1270</v>
      </c>
    </row>
    <row r="89" spans="1:4" ht="31.5">
      <c r="A89" s="106" t="s">
        <v>278</v>
      </c>
      <c r="B89" s="107" t="s">
        <v>279</v>
      </c>
      <c r="C89" s="108">
        <v>431236.3</v>
      </c>
      <c r="D89" s="108">
        <v>396831.29</v>
      </c>
    </row>
    <row r="90" spans="1:4" ht="78.75">
      <c r="A90" s="100" t="s">
        <v>280</v>
      </c>
      <c r="B90" s="101" t="s">
        <v>281</v>
      </c>
      <c r="C90" s="102">
        <v>431236.3</v>
      </c>
      <c r="D90" s="102">
        <v>396831.29</v>
      </c>
    </row>
    <row r="91" spans="1:4" ht="31.5">
      <c r="A91" s="103" t="s">
        <v>282</v>
      </c>
      <c r="B91" s="104" t="s">
        <v>283</v>
      </c>
      <c r="C91" s="105">
        <v>111392.2</v>
      </c>
      <c r="D91" s="105">
        <v>111506.7</v>
      </c>
    </row>
    <row r="92" spans="1:4" ht="31.5">
      <c r="A92" s="103" t="s">
        <v>284</v>
      </c>
      <c r="B92" s="104" t="s">
        <v>285</v>
      </c>
      <c r="C92" s="105">
        <v>111392.2</v>
      </c>
      <c r="D92" s="105">
        <v>111506.7</v>
      </c>
    </row>
    <row r="93" spans="1:4" ht="47.25">
      <c r="A93" s="103" t="s">
        <v>286</v>
      </c>
      <c r="B93" s="104" t="s">
        <v>287</v>
      </c>
      <c r="C93" s="105">
        <v>111392.2</v>
      </c>
      <c r="D93" s="105">
        <v>111506.7</v>
      </c>
    </row>
    <row r="94" spans="1:4" ht="47.25">
      <c r="A94" s="103" t="s">
        <v>288</v>
      </c>
      <c r="B94" s="104" t="s">
        <v>289</v>
      </c>
      <c r="C94" s="105">
        <v>54999.9</v>
      </c>
      <c r="D94" s="105">
        <v>19347.900000000001</v>
      </c>
    </row>
    <row r="95" spans="1:4" ht="15.75">
      <c r="A95" s="103" t="s">
        <v>298</v>
      </c>
      <c r="B95" s="104" t="s">
        <v>299</v>
      </c>
      <c r="C95" s="105">
        <v>54999.9</v>
      </c>
      <c r="D95" s="105">
        <v>19347.900000000001</v>
      </c>
    </row>
    <row r="96" spans="1:4" ht="31.5">
      <c r="A96" s="103" t="s">
        <v>300</v>
      </c>
      <c r="B96" s="104" t="s">
        <v>301</v>
      </c>
      <c r="C96" s="105">
        <v>54999.9</v>
      </c>
      <c r="D96" s="105">
        <v>19347.900000000001</v>
      </c>
    </row>
    <row r="97" spans="1:4" ht="31.5">
      <c r="A97" s="103" t="s">
        <v>302</v>
      </c>
      <c r="B97" s="104" t="s">
        <v>303</v>
      </c>
      <c r="C97" s="105">
        <v>261602.55</v>
      </c>
      <c r="D97" s="105">
        <v>264893.14</v>
      </c>
    </row>
    <row r="98" spans="1:4" ht="51.6" customHeight="1">
      <c r="A98" s="103" t="s">
        <v>304</v>
      </c>
      <c r="B98" s="104" t="s">
        <v>305</v>
      </c>
      <c r="C98" s="105">
        <v>245428.1</v>
      </c>
      <c r="D98" s="105">
        <v>248883.9</v>
      </c>
    </row>
    <row r="99" spans="1:4" ht="78.75">
      <c r="A99" s="103" t="s">
        <v>306</v>
      </c>
      <c r="B99" s="104" t="s">
        <v>307</v>
      </c>
      <c r="C99" s="105">
        <v>245428.1</v>
      </c>
      <c r="D99" s="105">
        <v>248883.9</v>
      </c>
    </row>
    <row r="100" spans="1:4" ht="126">
      <c r="A100" s="103" t="s">
        <v>308</v>
      </c>
      <c r="B100" s="104" t="s">
        <v>309</v>
      </c>
      <c r="C100" s="105">
        <v>14273.38</v>
      </c>
      <c r="D100" s="105">
        <v>13175.43</v>
      </c>
    </row>
    <row r="101" spans="1:4" ht="126">
      <c r="A101" s="103" t="s">
        <v>310</v>
      </c>
      <c r="B101" s="104" t="s">
        <v>311</v>
      </c>
      <c r="C101" s="105">
        <v>14273.38</v>
      </c>
      <c r="D101" s="105">
        <v>13175.43</v>
      </c>
    </row>
    <row r="102" spans="1:4" ht="110.25">
      <c r="A102" s="103" t="s">
        <v>312</v>
      </c>
      <c r="B102" s="104" t="s">
        <v>313</v>
      </c>
      <c r="C102" s="105">
        <v>3.8</v>
      </c>
      <c r="D102" s="105">
        <v>4.0999999999999996</v>
      </c>
    </row>
    <row r="103" spans="1:4" ht="98.45" customHeight="1">
      <c r="A103" s="103" t="s">
        <v>314</v>
      </c>
      <c r="B103" s="104" t="s">
        <v>315</v>
      </c>
      <c r="C103" s="105">
        <v>3.8</v>
      </c>
      <c r="D103" s="105">
        <v>4.0999999999999996</v>
      </c>
    </row>
    <row r="104" spans="1:4" ht="126">
      <c r="A104" s="103" t="s">
        <v>348</v>
      </c>
      <c r="B104" s="104" t="s">
        <v>349</v>
      </c>
      <c r="C104" s="105">
        <v>0</v>
      </c>
      <c r="D104" s="105">
        <v>729.14</v>
      </c>
    </row>
    <row r="105" spans="1:4" ht="141.75">
      <c r="A105" s="103" t="s">
        <v>350</v>
      </c>
      <c r="B105" s="104" t="s">
        <v>351</v>
      </c>
      <c r="C105" s="105">
        <v>0</v>
      </c>
      <c r="D105" s="105">
        <v>729.14</v>
      </c>
    </row>
    <row r="106" spans="1:4" ht="94.5">
      <c r="A106" s="103" t="s">
        <v>316</v>
      </c>
      <c r="B106" s="104" t="s">
        <v>317</v>
      </c>
      <c r="C106" s="105">
        <v>22.2</v>
      </c>
      <c r="D106" s="105">
        <v>7.28</v>
      </c>
    </row>
    <row r="107" spans="1:4" ht="94.5">
      <c r="A107" s="103" t="s">
        <v>318</v>
      </c>
      <c r="B107" s="104" t="s">
        <v>319</v>
      </c>
      <c r="C107" s="105">
        <v>22.2</v>
      </c>
      <c r="D107" s="105">
        <v>7.28</v>
      </c>
    </row>
    <row r="108" spans="1:4" ht="47.25">
      <c r="A108" s="103" t="s">
        <v>320</v>
      </c>
      <c r="B108" s="104" t="s">
        <v>321</v>
      </c>
      <c r="C108" s="105">
        <v>1755.6</v>
      </c>
      <c r="D108" s="105">
        <v>1931.2</v>
      </c>
    </row>
    <row r="109" spans="1:4" ht="63">
      <c r="A109" s="103" t="s">
        <v>322</v>
      </c>
      <c r="B109" s="104" t="s">
        <v>323</v>
      </c>
      <c r="C109" s="105">
        <v>1755.6</v>
      </c>
      <c r="D109" s="105">
        <v>1931.2</v>
      </c>
    </row>
    <row r="110" spans="1:4" ht="15.75">
      <c r="A110" s="103" t="s">
        <v>324</v>
      </c>
      <c r="B110" s="104" t="s">
        <v>325</v>
      </c>
      <c r="C110" s="105">
        <v>119.47</v>
      </c>
      <c r="D110" s="105">
        <v>162.09</v>
      </c>
    </row>
    <row r="111" spans="1:4" ht="31.5">
      <c r="A111" s="103" t="s">
        <v>326</v>
      </c>
      <c r="B111" s="104" t="s">
        <v>327</v>
      </c>
      <c r="C111" s="105">
        <v>119.47</v>
      </c>
      <c r="D111" s="105">
        <v>162.09</v>
      </c>
    </row>
    <row r="112" spans="1:4" ht="15.75">
      <c r="A112" s="103" t="s">
        <v>328</v>
      </c>
      <c r="B112" s="104" t="s">
        <v>329</v>
      </c>
      <c r="C112" s="105">
        <v>3241.65</v>
      </c>
      <c r="D112" s="105">
        <v>1083.55</v>
      </c>
    </row>
    <row r="113" spans="1:5" ht="110.25">
      <c r="A113" s="103" t="s">
        <v>330</v>
      </c>
      <c r="B113" s="104" t="s">
        <v>331</v>
      </c>
      <c r="C113" s="105">
        <v>2638.1</v>
      </c>
      <c r="D113" s="105">
        <v>480</v>
      </c>
    </row>
    <row r="114" spans="1:5" ht="126">
      <c r="A114" s="103" t="s">
        <v>332</v>
      </c>
      <c r="B114" s="104" t="s">
        <v>333</v>
      </c>
      <c r="C114" s="105">
        <v>2638.1</v>
      </c>
      <c r="D114" s="105">
        <v>480</v>
      </c>
    </row>
    <row r="115" spans="1:5" ht="31.5">
      <c r="A115" s="103" t="s">
        <v>334</v>
      </c>
      <c r="B115" s="104" t="s">
        <v>335</v>
      </c>
      <c r="C115" s="105">
        <v>603.54999999999995</v>
      </c>
      <c r="D115" s="105">
        <v>603.54999999999995</v>
      </c>
    </row>
    <row r="116" spans="1:5" ht="47.25">
      <c r="A116" s="103" t="s">
        <v>336</v>
      </c>
      <c r="B116" s="104" t="s">
        <v>337</v>
      </c>
      <c r="C116" s="105">
        <v>603.54999999999995</v>
      </c>
      <c r="D116" s="105">
        <v>603.54999999999995</v>
      </c>
      <c r="E116" s="109" t="s">
        <v>57</v>
      </c>
    </row>
  </sheetData>
  <mergeCells count="5">
    <mergeCell ref="A11:D11"/>
    <mergeCell ref="A14:A16"/>
    <mergeCell ref="B14:B16"/>
    <mergeCell ref="C14:C16"/>
    <mergeCell ref="D14:D16"/>
  </mergeCells>
  <pageMargins left="0.39370078740157483" right="0.17" top="0.17" bottom="0.17" header="0.17" footer="0.17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A383"/>
  <sheetViews>
    <sheetView zoomScale="80" zoomScaleNormal="80" workbookViewId="0">
      <selection activeCell="F4" sqref="F4"/>
    </sheetView>
  </sheetViews>
  <sheetFormatPr defaultRowHeight="14.45" customHeight="1"/>
  <cols>
    <col min="1" max="1" width="16" customWidth="1"/>
    <col min="2" max="2" width="9.7109375" customWidth="1"/>
    <col min="3" max="3" width="80.7109375" style="153" customWidth="1"/>
    <col min="4" max="5" width="8" hidden="1" customWidth="1"/>
    <col min="6" max="6" width="16.7109375" customWidth="1"/>
    <col min="7" max="26" width="8" hidden="1" customWidth="1"/>
    <col min="27" max="27" width="2.7109375" customWidth="1"/>
    <col min="257" max="257" width="16" customWidth="1"/>
    <col min="258" max="258" width="9.7109375" customWidth="1"/>
    <col min="259" max="259" width="80.7109375" customWidth="1"/>
    <col min="260" max="261" width="0" hidden="1" customWidth="1"/>
    <col min="262" max="262" width="16.7109375" customWidth="1"/>
    <col min="263" max="282" width="0" hidden="1" customWidth="1"/>
    <col min="513" max="513" width="16" customWidth="1"/>
    <col min="514" max="514" width="9.7109375" customWidth="1"/>
    <col min="515" max="515" width="80.7109375" customWidth="1"/>
    <col min="516" max="517" width="0" hidden="1" customWidth="1"/>
    <col min="518" max="518" width="16.7109375" customWidth="1"/>
    <col min="519" max="538" width="0" hidden="1" customWidth="1"/>
    <col min="769" max="769" width="16" customWidth="1"/>
    <col min="770" max="770" width="9.7109375" customWidth="1"/>
    <col min="771" max="771" width="80.7109375" customWidth="1"/>
    <col min="772" max="773" width="0" hidden="1" customWidth="1"/>
    <col min="774" max="774" width="16.7109375" customWidth="1"/>
    <col min="775" max="794" width="0" hidden="1" customWidth="1"/>
    <col min="1025" max="1025" width="16" customWidth="1"/>
    <col min="1026" max="1026" width="9.7109375" customWidth="1"/>
    <col min="1027" max="1027" width="80.7109375" customWidth="1"/>
    <col min="1028" max="1029" width="0" hidden="1" customWidth="1"/>
    <col min="1030" max="1030" width="16.7109375" customWidth="1"/>
    <col min="1031" max="1050" width="0" hidden="1" customWidth="1"/>
    <col min="1281" max="1281" width="16" customWidth="1"/>
    <col min="1282" max="1282" width="9.7109375" customWidth="1"/>
    <col min="1283" max="1283" width="80.7109375" customWidth="1"/>
    <col min="1284" max="1285" width="0" hidden="1" customWidth="1"/>
    <col min="1286" max="1286" width="16.7109375" customWidth="1"/>
    <col min="1287" max="1306" width="0" hidden="1" customWidth="1"/>
    <col min="1537" max="1537" width="16" customWidth="1"/>
    <col min="1538" max="1538" width="9.7109375" customWidth="1"/>
    <col min="1539" max="1539" width="80.7109375" customWidth="1"/>
    <col min="1540" max="1541" width="0" hidden="1" customWidth="1"/>
    <col min="1542" max="1542" width="16.7109375" customWidth="1"/>
    <col min="1543" max="1562" width="0" hidden="1" customWidth="1"/>
    <col min="1793" max="1793" width="16" customWidth="1"/>
    <col min="1794" max="1794" width="9.7109375" customWidth="1"/>
    <col min="1795" max="1795" width="80.7109375" customWidth="1"/>
    <col min="1796" max="1797" width="0" hidden="1" customWidth="1"/>
    <col min="1798" max="1798" width="16.7109375" customWidth="1"/>
    <col min="1799" max="1818" width="0" hidden="1" customWidth="1"/>
    <col min="2049" max="2049" width="16" customWidth="1"/>
    <col min="2050" max="2050" width="9.7109375" customWidth="1"/>
    <col min="2051" max="2051" width="80.7109375" customWidth="1"/>
    <col min="2052" max="2053" width="0" hidden="1" customWidth="1"/>
    <col min="2054" max="2054" width="16.7109375" customWidth="1"/>
    <col min="2055" max="2074" width="0" hidden="1" customWidth="1"/>
    <col min="2305" max="2305" width="16" customWidth="1"/>
    <col min="2306" max="2306" width="9.7109375" customWidth="1"/>
    <col min="2307" max="2307" width="80.7109375" customWidth="1"/>
    <col min="2308" max="2309" width="0" hidden="1" customWidth="1"/>
    <col min="2310" max="2310" width="16.7109375" customWidth="1"/>
    <col min="2311" max="2330" width="0" hidden="1" customWidth="1"/>
    <col min="2561" max="2561" width="16" customWidth="1"/>
    <col min="2562" max="2562" width="9.7109375" customWidth="1"/>
    <col min="2563" max="2563" width="80.7109375" customWidth="1"/>
    <col min="2564" max="2565" width="0" hidden="1" customWidth="1"/>
    <col min="2566" max="2566" width="16.7109375" customWidth="1"/>
    <col min="2567" max="2586" width="0" hidden="1" customWidth="1"/>
    <col min="2817" max="2817" width="16" customWidth="1"/>
    <col min="2818" max="2818" width="9.7109375" customWidth="1"/>
    <col min="2819" max="2819" width="80.7109375" customWidth="1"/>
    <col min="2820" max="2821" width="0" hidden="1" customWidth="1"/>
    <col min="2822" max="2822" width="16.7109375" customWidth="1"/>
    <col min="2823" max="2842" width="0" hidden="1" customWidth="1"/>
    <col min="3073" max="3073" width="16" customWidth="1"/>
    <col min="3074" max="3074" width="9.7109375" customWidth="1"/>
    <col min="3075" max="3075" width="80.7109375" customWidth="1"/>
    <col min="3076" max="3077" width="0" hidden="1" customWidth="1"/>
    <col min="3078" max="3078" width="16.7109375" customWidth="1"/>
    <col min="3079" max="3098" width="0" hidden="1" customWidth="1"/>
    <col min="3329" max="3329" width="16" customWidth="1"/>
    <col min="3330" max="3330" width="9.7109375" customWidth="1"/>
    <col min="3331" max="3331" width="80.7109375" customWidth="1"/>
    <col min="3332" max="3333" width="0" hidden="1" customWidth="1"/>
    <col min="3334" max="3334" width="16.7109375" customWidth="1"/>
    <col min="3335" max="3354" width="0" hidden="1" customWidth="1"/>
    <col min="3585" max="3585" width="16" customWidth="1"/>
    <col min="3586" max="3586" width="9.7109375" customWidth="1"/>
    <col min="3587" max="3587" width="80.7109375" customWidth="1"/>
    <col min="3588" max="3589" width="0" hidden="1" customWidth="1"/>
    <col min="3590" max="3590" width="16.7109375" customWidth="1"/>
    <col min="3591" max="3610" width="0" hidden="1" customWidth="1"/>
    <col min="3841" max="3841" width="16" customWidth="1"/>
    <col min="3842" max="3842" width="9.7109375" customWidth="1"/>
    <col min="3843" max="3843" width="80.7109375" customWidth="1"/>
    <col min="3844" max="3845" width="0" hidden="1" customWidth="1"/>
    <col min="3846" max="3846" width="16.7109375" customWidth="1"/>
    <col min="3847" max="3866" width="0" hidden="1" customWidth="1"/>
    <col min="4097" max="4097" width="16" customWidth="1"/>
    <col min="4098" max="4098" width="9.7109375" customWidth="1"/>
    <col min="4099" max="4099" width="80.7109375" customWidth="1"/>
    <col min="4100" max="4101" width="0" hidden="1" customWidth="1"/>
    <col min="4102" max="4102" width="16.7109375" customWidth="1"/>
    <col min="4103" max="4122" width="0" hidden="1" customWidth="1"/>
    <col min="4353" max="4353" width="16" customWidth="1"/>
    <col min="4354" max="4354" width="9.7109375" customWidth="1"/>
    <col min="4355" max="4355" width="80.7109375" customWidth="1"/>
    <col min="4356" max="4357" width="0" hidden="1" customWidth="1"/>
    <col min="4358" max="4358" width="16.7109375" customWidth="1"/>
    <col min="4359" max="4378" width="0" hidden="1" customWidth="1"/>
    <col min="4609" max="4609" width="16" customWidth="1"/>
    <col min="4610" max="4610" width="9.7109375" customWidth="1"/>
    <col min="4611" max="4611" width="80.7109375" customWidth="1"/>
    <col min="4612" max="4613" width="0" hidden="1" customWidth="1"/>
    <col min="4614" max="4614" width="16.7109375" customWidth="1"/>
    <col min="4615" max="4634" width="0" hidden="1" customWidth="1"/>
    <col min="4865" max="4865" width="16" customWidth="1"/>
    <col min="4866" max="4866" width="9.7109375" customWidth="1"/>
    <col min="4867" max="4867" width="80.7109375" customWidth="1"/>
    <col min="4868" max="4869" width="0" hidden="1" customWidth="1"/>
    <col min="4870" max="4870" width="16.7109375" customWidth="1"/>
    <col min="4871" max="4890" width="0" hidden="1" customWidth="1"/>
    <col min="5121" max="5121" width="16" customWidth="1"/>
    <col min="5122" max="5122" width="9.7109375" customWidth="1"/>
    <col min="5123" max="5123" width="80.7109375" customWidth="1"/>
    <col min="5124" max="5125" width="0" hidden="1" customWidth="1"/>
    <col min="5126" max="5126" width="16.7109375" customWidth="1"/>
    <col min="5127" max="5146" width="0" hidden="1" customWidth="1"/>
    <col min="5377" max="5377" width="16" customWidth="1"/>
    <col min="5378" max="5378" width="9.7109375" customWidth="1"/>
    <col min="5379" max="5379" width="80.7109375" customWidth="1"/>
    <col min="5380" max="5381" width="0" hidden="1" customWidth="1"/>
    <col min="5382" max="5382" width="16.7109375" customWidth="1"/>
    <col min="5383" max="5402" width="0" hidden="1" customWidth="1"/>
    <col min="5633" max="5633" width="16" customWidth="1"/>
    <col min="5634" max="5634" width="9.7109375" customWidth="1"/>
    <col min="5635" max="5635" width="80.7109375" customWidth="1"/>
    <col min="5636" max="5637" width="0" hidden="1" customWidth="1"/>
    <col min="5638" max="5638" width="16.7109375" customWidth="1"/>
    <col min="5639" max="5658" width="0" hidden="1" customWidth="1"/>
    <col min="5889" max="5889" width="16" customWidth="1"/>
    <col min="5890" max="5890" width="9.7109375" customWidth="1"/>
    <col min="5891" max="5891" width="80.7109375" customWidth="1"/>
    <col min="5892" max="5893" width="0" hidden="1" customWidth="1"/>
    <col min="5894" max="5894" width="16.7109375" customWidth="1"/>
    <col min="5895" max="5914" width="0" hidden="1" customWidth="1"/>
    <col min="6145" max="6145" width="16" customWidth="1"/>
    <col min="6146" max="6146" width="9.7109375" customWidth="1"/>
    <col min="6147" max="6147" width="80.7109375" customWidth="1"/>
    <col min="6148" max="6149" width="0" hidden="1" customWidth="1"/>
    <col min="6150" max="6150" width="16.7109375" customWidth="1"/>
    <col min="6151" max="6170" width="0" hidden="1" customWidth="1"/>
    <col min="6401" max="6401" width="16" customWidth="1"/>
    <col min="6402" max="6402" width="9.7109375" customWidth="1"/>
    <col min="6403" max="6403" width="80.7109375" customWidth="1"/>
    <col min="6404" max="6405" width="0" hidden="1" customWidth="1"/>
    <col min="6406" max="6406" width="16.7109375" customWidth="1"/>
    <col min="6407" max="6426" width="0" hidden="1" customWidth="1"/>
    <col min="6657" max="6657" width="16" customWidth="1"/>
    <col min="6658" max="6658" width="9.7109375" customWidth="1"/>
    <col min="6659" max="6659" width="80.7109375" customWidth="1"/>
    <col min="6660" max="6661" width="0" hidden="1" customWidth="1"/>
    <col min="6662" max="6662" width="16.7109375" customWidth="1"/>
    <col min="6663" max="6682" width="0" hidden="1" customWidth="1"/>
    <col min="6913" max="6913" width="16" customWidth="1"/>
    <col min="6914" max="6914" width="9.7109375" customWidth="1"/>
    <col min="6915" max="6915" width="80.7109375" customWidth="1"/>
    <col min="6916" max="6917" width="0" hidden="1" customWidth="1"/>
    <col min="6918" max="6918" width="16.7109375" customWidth="1"/>
    <col min="6919" max="6938" width="0" hidden="1" customWidth="1"/>
    <col min="7169" max="7169" width="16" customWidth="1"/>
    <col min="7170" max="7170" width="9.7109375" customWidth="1"/>
    <col min="7171" max="7171" width="80.7109375" customWidth="1"/>
    <col min="7172" max="7173" width="0" hidden="1" customWidth="1"/>
    <col min="7174" max="7174" width="16.7109375" customWidth="1"/>
    <col min="7175" max="7194" width="0" hidden="1" customWidth="1"/>
    <col min="7425" max="7425" width="16" customWidth="1"/>
    <col min="7426" max="7426" width="9.7109375" customWidth="1"/>
    <col min="7427" max="7427" width="80.7109375" customWidth="1"/>
    <col min="7428" max="7429" width="0" hidden="1" customWidth="1"/>
    <col min="7430" max="7430" width="16.7109375" customWidth="1"/>
    <col min="7431" max="7450" width="0" hidden="1" customWidth="1"/>
    <col min="7681" max="7681" width="16" customWidth="1"/>
    <col min="7682" max="7682" width="9.7109375" customWidth="1"/>
    <col min="7683" max="7683" width="80.7109375" customWidth="1"/>
    <col min="7684" max="7685" width="0" hidden="1" customWidth="1"/>
    <col min="7686" max="7686" width="16.7109375" customWidth="1"/>
    <col min="7687" max="7706" width="0" hidden="1" customWidth="1"/>
    <col min="7937" max="7937" width="16" customWidth="1"/>
    <col min="7938" max="7938" width="9.7109375" customWidth="1"/>
    <col min="7939" max="7939" width="80.7109375" customWidth="1"/>
    <col min="7940" max="7941" width="0" hidden="1" customWidth="1"/>
    <col min="7942" max="7942" width="16.7109375" customWidth="1"/>
    <col min="7943" max="7962" width="0" hidden="1" customWidth="1"/>
    <col min="8193" max="8193" width="16" customWidth="1"/>
    <col min="8194" max="8194" width="9.7109375" customWidth="1"/>
    <col min="8195" max="8195" width="80.7109375" customWidth="1"/>
    <col min="8196" max="8197" width="0" hidden="1" customWidth="1"/>
    <col min="8198" max="8198" width="16.7109375" customWidth="1"/>
    <col min="8199" max="8218" width="0" hidden="1" customWidth="1"/>
    <col min="8449" max="8449" width="16" customWidth="1"/>
    <col min="8450" max="8450" width="9.7109375" customWidth="1"/>
    <col min="8451" max="8451" width="80.7109375" customWidth="1"/>
    <col min="8452" max="8453" width="0" hidden="1" customWidth="1"/>
    <col min="8454" max="8454" width="16.7109375" customWidth="1"/>
    <col min="8455" max="8474" width="0" hidden="1" customWidth="1"/>
    <col min="8705" max="8705" width="16" customWidth="1"/>
    <col min="8706" max="8706" width="9.7109375" customWidth="1"/>
    <col min="8707" max="8707" width="80.7109375" customWidth="1"/>
    <col min="8708" max="8709" width="0" hidden="1" customWidth="1"/>
    <col min="8710" max="8710" width="16.7109375" customWidth="1"/>
    <col min="8711" max="8730" width="0" hidden="1" customWidth="1"/>
    <col min="8961" max="8961" width="16" customWidth="1"/>
    <col min="8962" max="8962" width="9.7109375" customWidth="1"/>
    <col min="8963" max="8963" width="80.7109375" customWidth="1"/>
    <col min="8964" max="8965" width="0" hidden="1" customWidth="1"/>
    <col min="8966" max="8966" width="16.7109375" customWidth="1"/>
    <col min="8967" max="8986" width="0" hidden="1" customWidth="1"/>
    <col min="9217" max="9217" width="16" customWidth="1"/>
    <col min="9218" max="9218" width="9.7109375" customWidth="1"/>
    <col min="9219" max="9219" width="80.7109375" customWidth="1"/>
    <col min="9220" max="9221" width="0" hidden="1" customWidth="1"/>
    <col min="9222" max="9222" width="16.7109375" customWidth="1"/>
    <col min="9223" max="9242" width="0" hidden="1" customWidth="1"/>
    <col min="9473" max="9473" width="16" customWidth="1"/>
    <col min="9474" max="9474" width="9.7109375" customWidth="1"/>
    <col min="9475" max="9475" width="80.7109375" customWidth="1"/>
    <col min="9476" max="9477" width="0" hidden="1" customWidth="1"/>
    <col min="9478" max="9478" width="16.7109375" customWidth="1"/>
    <col min="9479" max="9498" width="0" hidden="1" customWidth="1"/>
    <col min="9729" max="9729" width="16" customWidth="1"/>
    <col min="9730" max="9730" width="9.7109375" customWidth="1"/>
    <col min="9731" max="9731" width="80.7109375" customWidth="1"/>
    <col min="9732" max="9733" width="0" hidden="1" customWidth="1"/>
    <col min="9734" max="9734" width="16.7109375" customWidth="1"/>
    <col min="9735" max="9754" width="0" hidden="1" customWidth="1"/>
    <col min="9985" max="9985" width="16" customWidth="1"/>
    <col min="9986" max="9986" width="9.7109375" customWidth="1"/>
    <col min="9987" max="9987" width="80.7109375" customWidth="1"/>
    <col min="9988" max="9989" width="0" hidden="1" customWidth="1"/>
    <col min="9990" max="9990" width="16.7109375" customWidth="1"/>
    <col min="9991" max="10010" width="0" hidden="1" customWidth="1"/>
    <col min="10241" max="10241" width="16" customWidth="1"/>
    <col min="10242" max="10242" width="9.7109375" customWidth="1"/>
    <col min="10243" max="10243" width="80.7109375" customWidth="1"/>
    <col min="10244" max="10245" width="0" hidden="1" customWidth="1"/>
    <col min="10246" max="10246" width="16.7109375" customWidth="1"/>
    <col min="10247" max="10266" width="0" hidden="1" customWidth="1"/>
    <col min="10497" max="10497" width="16" customWidth="1"/>
    <col min="10498" max="10498" width="9.7109375" customWidth="1"/>
    <col min="10499" max="10499" width="80.7109375" customWidth="1"/>
    <col min="10500" max="10501" width="0" hidden="1" customWidth="1"/>
    <col min="10502" max="10502" width="16.7109375" customWidth="1"/>
    <col min="10503" max="10522" width="0" hidden="1" customWidth="1"/>
    <col min="10753" max="10753" width="16" customWidth="1"/>
    <col min="10754" max="10754" width="9.7109375" customWidth="1"/>
    <col min="10755" max="10755" width="80.7109375" customWidth="1"/>
    <col min="10756" max="10757" width="0" hidden="1" customWidth="1"/>
    <col min="10758" max="10758" width="16.7109375" customWidth="1"/>
    <col min="10759" max="10778" width="0" hidden="1" customWidth="1"/>
    <col min="11009" max="11009" width="16" customWidth="1"/>
    <col min="11010" max="11010" width="9.7109375" customWidth="1"/>
    <col min="11011" max="11011" width="80.7109375" customWidth="1"/>
    <col min="11012" max="11013" width="0" hidden="1" customWidth="1"/>
    <col min="11014" max="11014" width="16.7109375" customWidth="1"/>
    <col min="11015" max="11034" width="0" hidden="1" customWidth="1"/>
    <col min="11265" max="11265" width="16" customWidth="1"/>
    <col min="11266" max="11266" width="9.7109375" customWidth="1"/>
    <col min="11267" max="11267" width="80.7109375" customWidth="1"/>
    <col min="11268" max="11269" width="0" hidden="1" customWidth="1"/>
    <col min="11270" max="11270" width="16.7109375" customWidth="1"/>
    <col min="11271" max="11290" width="0" hidden="1" customWidth="1"/>
    <col min="11521" max="11521" width="16" customWidth="1"/>
    <col min="11522" max="11522" width="9.7109375" customWidth="1"/>
    <col min="11523" max="11523" width="80.7109375" customWidth="1"/>
    <col min="11524" max="11525" width="0" hidden="1" customWidth="1"/>
    <col min="11526" max="11526" width="16.7109375" customWidth="1"/>
    <col min="11527" max="11546" width="0" hidden="1" customWidth="1"/>
    <col min="11777" max="11777" width="16" customWidth="1"/>
    <col min="11778" max="11778" width="9.7109375" customWidth="1"/>
    <col min="11779" max="11779" width="80.7109375" customWidth="1"/>
    <col min="11780" max="11781" width="0" hidden="1" customWidth="1"/>
    <col min="11782" max="11782" width="16.7109375" customWidth="1"/>
    <col min="11783" max="11802" width="0" hidden="1" customWidth="1"/>
    <col min="12033" max="12033" width="16" customWidth="1"/>
    <col min="12034" max="12034" width="9.7109375" customWidth="1"/>
    <col min="12035" max="12035" width="80.7109375" customWidth="1"/>
    <col min="12036" max="12037" width="0" hidden="1" customWidth="1"/>
    <col min="12038" max="12038" width="16.7109375" customWidth="1"/>
    <col min="12039" max="12058" width="0" hidden="1" customWidth="1"/>
    <col min="12289" max="12289" width="16" customWidth="1"/>
    <col min="12290" max="12290" width="9.7109375" customWidth="1"/>
    <col min="12291" max="12291" width="80.7109375" customWidth="1"/>
    <col min="12292" max="12293" width="0" hidden="1" customWidth="1"/>
    <col min="12294" max="12294" width="16.7109375" customWidth="1"/>
    <col min="12295" max="12314" width="0" hidden="1" customWidth="1"/>
    <col min="12545" max="12545" width="16" customWidth="1"/>
    <col min="12546" max="12546" width="9.7109375" customWidth="1"/>
    <col min="12547" max="12547" width="80.7109375" customWidth="1"/>
    <col min="12548" max="12549" width="0" hidden="1" customWidth="1"/>
    <col min="12550" max="12550" width="16.7109375" customWidth="1"/>
    <col min="12551" max="12570" width="0" hidden="1" customWidth="1"/>
    <col min="12801" max="12801" width="16" customWidth="1"/>
    <col min="12802" max="12802" width="9.7109375" customWidth="1"/>
    <col min="12803" max="12803" width="80.7109375" customWidth="1"/>
    <col min="12804" max="12805" width="0" hidden="1" customWidth="1"/>
    <col min="12806" max="12806" width="16.7109375" customWidth="1"/>
    <col min="12807" max="12826" width="0" hidden="1" customWidth="1"/>
    <col min="13057" max="13057" width="16" customWidth="1"/>
    <col min="13058" max="13058" width="9.7109375" customWidth="1"/>
    <col min="13059" max="13059" width="80.7109375" customWidth="1"/>
    <col min="13060" max="13061" width="0" hidden="1" customWidth="1"/>
    <col min="13062" max="13062" width="16.7109375" customWidth="1"/>
    <col min="13063" max="13082" width="0" hidden="1" customWidth="1"/>
    <col min="13313" max="13313" width="16" customWidth="1"/>
    <col min="13314" max="13314" width="9.7109375" customWidth="1"/>
    <col min="13315" max="13315" width="80.7109375" customWidth="1"/>
    <col min="13316" max="13317" width="0" hidden="1" customWidth="1"/>
    <col min="13318" max="13318" width="16.7109375" customWidth="1"/>
    <col min="13319" max="13338" width="0" hidden="1" customWidth="1"/>
    <col min="13569" max="13569" width="16" customWidth="1"/>
    <col min="13570" max="13570" width="9.7109375" customWidth="1"/>
    <col min="13571" max="13571" width="80.7109375" customWidth="1"/>
    <col min="13572" max="13573" width="0" hidden="1" customWidth="1"/>
    <col min="13574" max="13574" width="16.7109375" customWidth="1"/>
    <col min="13575" max="13594" width="0" hidden="1" customWidth="1"/>
    <col min="13825" max="13825" width="16" customWidth="1"/>
    <col min="13826" max="13826" width="9.7109375" customWidth="1"/>
    <col min="13827" max="13827" width="80.7109375" customWidth="1"/>
    <col min="13828" max="13829" width="0" hidden="1" customWidth="1"/>
    <col min="13830" max="13830" width="16.7109375" customWidth="1"/>
    <col min="13831" max="13850" width="0" hidden="1" customWidth="1"/>
    <col min="14081" max="14081" width="16" customWidth="1"/>
    <col min="14082" max="14082" width="9.7109375" customWidth="1"/>
    <col min="14083" max="14083" width="80.7109375" customWidth="1"/>
    <col min="14084" max="14085" width="0" hidden="1" customWidth="1"/>
    <col min="14086" max="14086" width="16.7109375" customWidth="1"/>
    <col min="14087" max="14106" width="0" hidden="1" customWidth="1"/>
    <col min="14337" max="14337" width="16" customWidth="1"/>
    <col min="14338" max="14338" width="9.7109375" customWidth="1"/>
    <col min="14339" max="14339" width="80.7109375" customWidth="1"/>
    <col min="14340" max="14341" width="0" hidden="1" customWidth="1"/>
    <col min="14342" max="14342" width="16.7109375" customWidth="1"/>
    <col min="14343" max="14362" width="0" hidden="1" customWidth="1"/>
    <col min="14593" max="14593" width="16" customWidth="1"/>
    <col min="14594" max="14594" width="9.7109375" customWidth="1"/>
    <col min="14595" max="14595" width="80.7109375" customWidth="1"/>
    <col min="14596" max="14597" width="0" hidden="1" customWidth="1"/>
    <col min="14598" max="14598" width="16.7109375" customWidth="1"/>
    <col min="14599" max="14618" width="0" hidden="1" customWidth="1"/>
    <col min="14849" max="14849" width="16" customWidth="1"/>
    <col min="14850" max="14850" width="9.7109375" customWidth="1"/>
    <col min="14851" max="14851" width="80.7109375" customWidth="1"/>
    <col min="14852" max="14853" width="0" hidden="1" customWidth="1"/>
    <col min="14854" max="14854" width="16.7109375" customWidth="1"/>
    <col min="14855" max="14874" width="0" hidden="1" customWidth="1"/>
    <col min="15105" max="15105" width="16" customWidth="1"/>
    <col min="15106" max="15106" width="9.7109375" customWidth="1"/>
    <col min="15107" max="15107" width="80.7109375" customWidth="1"/>
    <col min="15108" max="15109" width="0" hidden="1" customWidth="1"/>
    <col min="15110" max="15110" width="16.7109375" customWidth="1"/>
    <col min="15111" max="15130" width="0" hidden="1" customWidth="1"/>
    <col min="15361" max="15361" width="16" customWidth="1"/>
    <col min="15362" max="15362" width="9.7109375" customWidth="1"/>
    <col min="15363" max="15363" width="80.7109375" customWidth="1"/>
    <col min="15364" max="15365" width="0" hidden="1" customWidth="1"/>
    <col min="15366" max="15366" width="16.7109375" customWidth="1"/>
    <col min="15367" max="15386" width="0" hidden="1" customWidth="1"/>
    <col min="15617" max="15617" width="16" customWidth="1"/>
    <col min="15618" max="15618" width="9.7109375" customWidth="1"/>
    <col min="15619" max="15619" width="80.7109375" customWidth="1"/>
    <col min="15620" max="15621" width="0" hidden="1" customWidth="1"/>
    <col min="15622" max="15622" width="16.7109375" customWidth="1"/>
    <col min="15623" max="15642" width="0" hidden="1" customWidth="1"/>
    <col min="15873" max="15873" width="16" customWidth="1"/>
    <col min="15874" max="15874" width="9.7109375" customWidth="1"/>
    <col min="15875" max="15875" width="80.7109375" customWidth="1"/>
    <col min="15876" max="15877" width="0" hidden="1" customWidth="1"/>
    <col min="15878" max="15878" width="16.7109375" customWidth="1"/>
    <col min="15879" max="15898" width="0" hidden="1" customWidth="1"/>
    <col min="16129" max="16129" width="16" customWidth="1"/>
    <col min="16130" max="16130" width="9.7109375" customWidth="1"/>
    <col min="16131" max="16131" width="80.7109375" customWidth="1"/>
    <col min="16132" max="16133" width="0" hidden="1" customWidth="1"/>
    <col min="16134" max="16134" width="16.7109375" customWidth="1"/>
    <col min="16135" max="16154" width="0" hidden="1" customWidth="1"/>
  </cols>
  <sheetData>
    <row r="1" spans="1:26" ht="15">
      <c r="A1" s="134"/>
      <c r="B1" s="134"/>
      <c r="C1" s="147"/>
      <c r="D1" s="134"/>
      <c r="E1" s="134"/>
      <c r="F1" s="94" t="s">
        <v>940</v>
      </c>
    </row>
    <row r="2" spans="1:26" ht="15">
      <c r="A2" s="134"/>
      <c r="B2" s="134"/>
      <c r="C2" s="147"/>
      <c r="D2" s="134"/>
      <c r="E2" s="134"/>
      <c r="F2" s="89" t="s">
        <v>110</v>
      </c>
    </row>
    <row r="3" spans="1:26" ht="15">
      <c r="A3" s="134"/>
      <c r="B3" s="134"/>
      <c r="C3" s="147"/>
      <c r="D3" s="134"/>
      <c r="E3" s="134"/>
      <c r="F3" s="89" t="s">
        <v>1</v>
      </c>
    </row>
    <row r="4" spans="1:26" ht="15">
      <c r="A4" s="134"/>
      <c r="B4" s="134"/>
      <c r="C4" s="147"/>
      <c r="D4" s="134"/>
      <c r="E4" s="134"/>
      <c r="F4" s="172" t="s">
        <v>951</v>
      </c>
    </row>
    <row r="5" spans="1:26" ht="15.75">
      <c r="A5" s="134"/>
      <c r="B5" s="134"/>
      <c r="C5" s="147"/>
      <c r="D5" s="134"/>
      <c r="E5" s="134"/>
      <c r="F5" s="93"/>
    </row>
    <row r="6" spans="1:26" ht="15">
      <c r="A6" s="134"/>
      <c r="B6" s="134"/>
      <c r="C6" s="147"/>
      <c r="D6" s="134"/>
      <c r="E6" s="134"/>
      <c r="F6" s="89" t="s">
        <v>938</v>
      </c>
    </row>
    <row r="7" spans="1:26" ht="15">
      <c r="A7" s="134"/>
      <c r="B7" s="134"/>
      <c r="C7" s="147"/>
      <c r="D7" s="134"/>
      <c r="E7" s="134"/>
      <c r="F7" s="89" t="s">
        <v>110</v>
      </c>
    </row>
    <row r="8" spans="1:26" ht="15">
      <c r="A8" s="134"/>
      <c r="B8" s="134"/>
      <c r="C8" s="147"/>
      <c r="D8" s="134"/>
      <c r="E8" s="134"/>
      <c r="F8" s="89" t="s">
        <v>1</v>
      </c>
    </row>
    <row r="9" spans="1:26" ht="15.75">
      <c r="A9" s="135"/>
      <c r="B9" s="135"/>
      <c r="C9" s="148"/>
      <c r="D9" s="135"/>
      <c r="E9" s="135"/>
      <c r="F9" s="89" t="s">
        <v>2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</row>
    <row r="10" spans="1:26" ht="15.75">
      <c r="A10" s="135"/>
      <c r="B10" s="135"/>
      <c r="C10" s="148"/>
      <c r="D10" s="135"/>
      <c r="E10" s="135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</row>
    <row r="11" spans="1:26" ht="15.75">
      <c r="A11" s="135"/>
      <c r="B11" s="135"/>
      <c r="C11" s="148"/>
      <c r="D11" s="135"/>
      <c r="E11" s="135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</row>
    <row r="12" spans="1:26" ht="63.75" customHeight="1" thickBot="1">
      <c r="A12" s="175" t="s">
        <v>914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38"/>
      <c r="X12" s="138"/>
      <c r="Y12" s="138"/>
      <c r="Z12" s="138"/>
    </row>
    <row r="13" spans="1:26" ht="15" customHeight="1" thickBot="1">
      <c r="A13" s="137"/>
      <c r="B13" s="137"/>
      <c r="C13" s="149"/>
      <c r="D13" s="137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78" t="s">
        <v>919</v>
      </c>
      <c r="X13" s="178" t="s">
        <v>920</v>
      </c>
      <c r="Y13" s="178" t="s">
        <v>921</v>
      </c>
      <c r="Z13" s="178" t="s">
        <v>922</v>
      </c>
    </row>
    <row r="14" spans="1:26" ht="15" customHeight="1" thickBot="1">
      <c r="A14" s="180" t="s">
        <v>359</v>
      </c>
      <c r="B14" s="180" t="s">
        <v>360</v>
      </c>
      <c r="C14" s="181" t="s">
        <v>356</v>
      </c>
      <c r="D14" s="180" t="s">
        <v>371</v>
      </c>
      <c r="E14" s="180" t="s">
        <v>372</v>
      </c>
      <c r="F14" s="180" t="s">
        <v>899</v>
      </c>
      <c r="G14" s="178" t="s">
        <v>899</v>
      </c>
      <c r="H14" s="178" t="s">
        <v>900</v>
      </c>
      <c r="I14" s="178" t="s">
        <v>901</v>
      </c>
      <c r="J14" s="178" t="s">
        <v>902</v>
      </c>
      <c r="K14" s="178" t="s">
        <v>903</v>
      </c>
      <c r="L14" s="178" t="s">
        <v>899</v>
      </c>
      <c r="M14" s="178" t="s">
        <v>900</v>
      </c>
      <c r="N14" s="178" t="s">
        <v>901</v>
      </c>
      <c r="O14" s="178" t="s">
        <v>902</v>
      </c>
      <c r="P14" s="178" t="s">
        <v>903</v>
      </c>
      <c r="Q14" s="178" t="s">
        <v>345</v>
      </c>
      <c r="R14" s="178" t="s">
        <v>915</v>
      </c>
      <c r="S14" s="178" t="s">
        <v>916</v>
      </c>
      <c r="T14" s="178" t="s">
        <v>917</v>
      </c>
      <c r="U14" s="178" t="s">
        <v>918</v>
      </c>
      <c r="V14" s="178" t="s">
        <v>346</v>
      </c>
      <c r="W14" s="178" t="s">
        <v>366</v>
      </c>
      <c r="X14" s="178" t="s">
        <v>367</v>
      </c>
      <c r="Y14" s="178" t="s">
        <v>368</v>
      </c>
      <c r="Z14" s="178" t="s">
        <v>369</v>
      </c>
    </row>
    <row r="15" spans="1:26" ht="17.25" customHeight="1" thickBot="1">
      <c r="A15" s="180" t="s">
        <v>359</v>
      </c>
      <c r="B15" s="180" t="s">
        <v>360</v>
      </c>
      <c r="C15" s="182"/>
      <c r="D15" s="180" t="s">
        <v>371</v>
      </c>
      <c r="E15" s="180" t="s">
        <v>904</v>
      </c>
      <c r="F15" s="180" t="s">
        <v>46</v>
      </c>
      <c r="G15" s="178" t="s">
        <v>46</v>
      </c>
      <c r="H15" s="178" t="s">
        <v>366</v>
      </c>
      <c r="I15" s="178" t="s">
        <v>367</v>
      </c>
      <c r="J15" s="178" t="s">
        <v>368</v>
      </c>
      <c r="K15" s="178" t="s">
        <v>369</v>
      </c>
      <c r="L15" s="178" t="s">
        <v>46</v>
      </c>
      <c r="M15" s="178" t="s">
        <v>366</v>
      </c>
      <c r="N15" s="178" t="s">
        <v>367</v>
      </c>
      <c r="O15" s="178" t="s">
        <v>368</v>
      </c>
      <c r="P15" s="178" t="s">
        <v>369</v>
      </c>
      <c r="Q15" s="178" t="s">
        <v>46</v>
      </c>
      <c r="R15" s="178" t="s">
        <v>366</v>
      </c>
      <c r="S15" s="178" t="s">
        <v>367</v>
      </c>
      <c r="T15" s="178" t="s">
        <v>368</v>
      </c>
      <c r="U15" s="178" t="s">
        <v>369</v>
      </c>
      <c r="V15" s="178" t="s">
        <v>46</v>
      </c>
      <c r="W15" s="150"/>
      <c r="X15" s="150"/>
      <c r="Y15" s="150"/>
      <c r="Z15" s="150"/>
    </row>
    <row r="16" spans="1:26" ht="18" customHeight="1" thickBot="1">
      <c r="A16" s="140">
        <v>1</v>
      </c>
      <c r="B16" s="140">
        <v>2</v>
      </c>
      <c r="C16" s="140">
        <v>3</v>
      </c>
      <c r="D16" s="140"/>
      <c r="E16" s="140"/>
      <c r="F16" s="140">
        <v>4</v>
      </c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42"/>
      <c r="X16" s="142"/>
      <c r="Y16" s="142"/>
      <c r="Z16" s="142"/>
    </row>
    <row r="17" spans="1:26" ht="33.4" customHeight="1">
      <c r="A17" s="118" t="s">
        <v>476</v>
      </c>
      <c r="B17" s="141"/>
      <c r="C17" s="129" t="s">
        <v>475</v>
      </c>
      <c r="D17" s="118"/>
      <c r="E17" s="118"/>
      <c r="F17" s="142">
        <f>F18+F30+F41+F65</f>
        <v>17467.082000000002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2">
        <v>9171.5</v>
      </c>
      <c r="R17" s="142"/>
      <c r="S17" s="142"/>
      <c r="T17" s="142"/>
      <c r="U17" s="142"/>
      <c r="V17" s="142">
        <v>7941.5</v>
      </c>
      <c r="W17" s="142"/>
      <c r="X17" s="142"/>
      <c r="Y17" s="142"/>
      <c r="Z17" s="142"/>
    </row>
    <row r="18" spans="1:26" ht="33.4" customHeight="1">
      <c r="A18" s="118" t="s">
        <v>668</v>
      </c>
      <c r="B18" s="141"/>
      <c r="C18" s="129" t="s">
        <v>667</v>
      </c>
      <c r="D18" s="118"/>
      <c r="E18" s="118"/>
      <c r="F18" s="142">
        <f>F19+F22+F27</f>
        <v>9787.7000000000007</v>
      </c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2">
        <v>3023</v>
      </c>
      <c r="R18" s="142"/>
      <c r="S18" s="142"/>
      <c r="T18" s="142"/>
      <c r="U18" s="142"/>
      <c r="V18" s="142">
        <v>2983</v>
      </c>
      <c r="W18" s="142"/>
      <c r="X18" s="142"/>
      <c r="Y18" s="142"/>
      <c r="Z18" s="142"/>
    </row>
    <row r="19" spans="1:26" ht="33.4" customHeight="1">
      <c r="A19" s="118" t="s">
        <v>670</v>
      </c>
      <c r="B19" s="141"/>
      <c r="C19" s="129" t="s">
        <v>671</v>
      </c>
      <c r="D19" s="118"/>
      <c r="E19" s="118"/>
      <c r="F19" s="142">
        <f>F20</f>
        <v>9461</v>
      </c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2">
        <v>2983</v>
      </c>
      <c r="R19" s="142"/>
      <c r="S19" s="142"/>
      <c r="T19" s="142"/>
      <c r="U19" s="142"/>
      <c r="V19" s="142">
        <v>2983</v>
      </c>
      <c r="W19" s="142"/>
      <c r="X19" s="142"/>
      <c r="Y19" s="142"/>
      <c r="Z19" s="142"/>
    </row>
    <row r="20" spans="1:26" ht="33.4" customHeight="1">
      <c r="A20" s="118" t="s">
        <v>672</v>
      </c>
      <c r="B20" s="141"/>
      <c r="C20" s="129" t="s">
        <v>569</v>
      </c>
      <c r="D20" s="118"/>
      <c r="E20" s="118"/>
      <c r="F20" s="142">
        <f>F21</f>
        <v>9461</v>
      </c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2">
        <v>2983</v>
      </c>
      <c r="R20" s="142"/>
      <c r="S20" s="142"/>
      <c r="T20" s="142"/>
      <c r="U20" s="142"/>
      <c r="V20" s="142">
        <v>2983</v>
      </c>
      <c r="W20" s="142"/>
      <c r="X20" s="142"/>
      <c r="Y20" s="142"/>
      <c r="Z20" s="142"/>
    </row>
    <row r="21" spans="1:26" ht="50.1" customHeight="1">
      <c r="A21" s="118" t="s">
        <v>672</v>
      </c>
      <c r="B21" s="141" t="s">
        <v>494</v>
      </c>
      <c r="C21" s="129" t="s">
        <v>493</v>
      </c>
      <c r="D21" s="118"/>
      <c r="E21" s="118"/>
      <c r="F21" s="142">
        <v>9461</v>
      </c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2">
        <v>2983</v>
      </c>
      <c r="R21" s="142"/>
      <c r="S21" s="142"/>
      <c r="T21" s="142"/>
      <c r="U21" s="142"/>
      <c r="V21" s="142">
        <v>2983</v>
      </c>
      <c r="W21" s="142"/>
      <c r="X21" s="142"/>
      <c r="Y21" s="142"/>
      <c r="Z21" s="142"/>
    </row>
    <row r="22" spans="1:26" ht="33.4" customHeight="1">
      <c r="A22" s="118" t="s">
        <v>674</v>
      </c>
      <c r="B22" s="141"/>
      <c r="C22" s="129" t="s">
        <v>673</v>
      </c>
      <c r="D22" s="118"/>
      <c r="E22" s="118"/>
      <c r="F22" s="142">
        <v>40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2">
        <v>40</v>
      </c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33.4" customHeight="1">
      <c r="A23" s="118" t="s">
        <v>676</v>
      </c>
      <c r="B23" s="141"/>
      <c r="C23" s="129" t="s">
        <v>675</v>
      </c>
      <c r="D23" s="118"/>
      <c r="E23" s="118"/>
      <c r="F23" s="142">
        <v>15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2">
        <v>15</v>
      </c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ht="33.4" customHeight="1">
      <c r="A24" s="118" t="s">
        <v>676</v>
      </c>
      <c r="B24" s="141" t="s">
        <v>494</v>
      </c>
      <c r="C24" s="129" t="s">
        <v>493</v>
      </c>
      <c r="D24" s="118"/>
      <c r="E24" s="118"/>
      <c r="F24" s="142">
        <v>15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2">
        <v>15</v>
      </c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ht="33.4" customHeight="1">
      <c r="A25" s="118" t="s">
        <v>678</v>
      </c>
      <c r="B25" s="141"/>
      <c r="C25" s="129" t="s">
        <v>677</v>
      </c>
      <c r="D25" s="118"/>
      <c r="E25" s="118"/>
      <c r="F25" s="142">
        <v>25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2">
        <v>25</v>
      </c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ht="47.25" customHeight="1">
      <c r="A26" s="118" t="s">
        <v>678</v>
      </c>
      <c r="B26" s="141" t="s">
        <v>494</v>
      </c>
      <c r="C26" s="129" t="s">
        <v>493</v>
      </c>
      <c r="D26" s="118"/>
      <c r="E26" s="118"/>
      <c r="F26" s="142">
        <v>25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2">
        <v>25</v>
      </c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ht="83.65" customHeight="1">
      <c r="A27" s="118" t="s">
        <v>702</v>
      </c>
      <c r="B27" s="141"/>
      <c r="C27" s="104" t="s">
        <v>701</v>
      </c>
      <c r="D27" s="118"/>
      <c r="E27" s="118"/>
      <c r="F27" s="142">
        <v>286.7</v>
      </c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ht="87" customHeight="1">
      <c r="A28" s="118" t="s">
        <v>704</v>
      </c>
      <c r="B28" s="141"/>
      <c r="C28" s="104" t="s">
        <v>703</v>
      </c>
      <c r="D28" s="118"/>
      <c r="E28" s="118"/>
      <c r="F28" s="142">
        <v>286.7</v>
      </c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ht="33.4" customHeight="1">
      <c r="A29" s="118" t="s">
        <v>704</v>
      </c>
      <c r="B29" s="141" t="s">
        <v>494</v>
      </c>
      <c r="C29" s="129" t="s">
        <v>493</v>
      </c>
      <c r="D29" s="118"/>
      <c r="E29" s="118"/>
      <c r="F29" s="142">
        <v>286.7</v>
      </c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ht="33.75" customHeight="1">
      <c r="A30" s="118" t="s">
        <v>680</v>
      </c>
      <c r="B30" s="141"/>
      <c r="C30" s="129" t="s">
        <v>679</v>
      </c>
      <c r="D30" s="118"/>
      <c r="E30" s="118"/>
      <c r="F30" s="142">
        <v>905</v>
      </c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2">
        <v>905</v>
      </c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ht="33.4" customHeight="1">
      <c r="A31" s="118" t="s">
        <v>682</v>
      </c>
      <c r="B31" s="141"/>
      <c r="C31" s="129" t="s">
        <v>681</v>
      </c>
      <c r="D31" s="118"/>
      <c r="E31" s="118"/>
      <c r="F31" s="142">
        <v>830</v>
      </c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2">
        <v>830</v>
      </c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ht="33.4" customHeight="1">
      <c r="A32" s="118" t="s">
        <v>684</v>
      </c>
      <c r="B32" s="141"/>
      <c r="C32" s="129" t="s">
        <v>683</v>
      </c>
      <c r="D32" s="118"/>
      <c r="E32" s="118"/>
      <c r="F32" s="142">
        <v>800</v>
      </c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2">
        <v>800</v>
      </c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ht="33.4" customHeight="1">
      <c r="A33" s="118" t="s">
        <v>684</v>
      </c>
      <c r="B33" s="141" t="s">
        <v>494</v>
      </c>
      <c r="C33" s="129" t="s">
        <v>493</v>
      </c>
      <c r="D33" s="118"/>
      <c r="E33" s="118"/>
      <c r="F33" s="142">
        <v>800</v>
      </c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2">
        <v>800</v>
      </c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ht="33.4" customHeight="1">
      <c r="A34" s="118" t="s">
        <v>686</v>
      </c>
      <c r="B34" s="141"/>
      <c r="C34" s="129" t="s">
        <v>685</v>
      </c>
      <c r="D34" s="118"/>
      <c r="E34" s="118"/>
      <c r="F34" s="142">
        <v>30</v>
      </c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2">
        <v>30</v>
      </c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ht="33.4" customHeight="1">
      <c r="A35" s="118" t="s">
        <v>686</v>
      </c>
      <c r="B35" s="141" t="s">
        <v>494</v>
      </c>
      <c r="C35" s="129" t="s">
        <v>493</v>
      </c>
      <c r="D35" s="118"/>
      <c r="E35" s="118"/>
      <c r="F35" s="142">
        <v>30</v>
      </c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2">
        <v>30</v>
      </c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ht="33.4" customHeight="1">
      <c r="A36" s="118" t="s">
        <v>688</v>
      </c>
      <c r="B36" s="141"/>
      <c r="C36" s="129" t="s">
        <v>687</v>
      </c>
      <c r="D36" s="118"/>
      <c r="E36" s="118"/>
      <c r="F36" s="142">
        <v>75</v>
      </c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2">
        <v>75</v>
      </c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ht="33.4" customHeight="1">
      <c r="A37" s="118" t="s">
        <v>690</v>
      </c>
      <c r="B37" s="141"/>
      <c r="C37" s="129" t="s">
        <v>689</v>
      </c>
      <c r="D37" s="118"/>
      <c r="E37" s="118"/>
      <c r="F37" s="142">
        <v>25</v>
      </c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2">
        <v>25</v>
      </c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ht="33.4" customHeight="1">
      <c r="A38" s="118" t="s">
        <v>690</v>
      </c>
      <c r="B38" s="141" t="s">
        <v>494</v>
      </c>
      <c r="C38" s="129" t="s">
        <v>493</v>
      </c>
      <c r="D38" s="118"/>
      <c r="E38" s="118"/>
      <c r="F38" s="142">
        <v>25</v>
      </c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2">
        <v>25</v>
      </c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ht="33.4" customHeight="1">
      <c r="A39" s="118" t="s">
        <v>692</v>
      </c>
      <c r="B39" s="141"/>
      <c r="C39" s="129" t="s">
        <v>691</v>
      </c>
      <c r="D39" s="118"/>
      <c r="E39" s="118"/>
      <c r="F39" s="142">
        <v>50</v>
      </c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2">
        <v>50</v>
      </c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ht="33.4" customHeight="1">
      <c r="A40" s="118" t="s">
        <v>692</v>
      </c>
      <c r="B40" s="141" t="s">
        <v>494</v>
      </c>
      <c r="C40" s="129" t="s">
        <v>493</v>
      </c>
      <c r="D40" s="118"/>
      <c r="E40" s="118"/>
      <c r="F40" s="142">
        <v>50</v>
      </c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2">
        <v>50</v>
      </c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26" ht="33.4" customHeight="1">
      <c r="A41" s="118" t="s">
        <v>641</v>
      </c>
      <c r="B41" s="141"/>
      <c r="C41" s="129" t="s">
        <v>640</v>
      </c>
      <c r="D41" s="118"/>
      <c r="E41" s="118"/>
      <c r="F41" s="142">
        <f>F42+F47+F52+F57+F62</f>
        <v>6764.3819999999996</v>
      </c>
      <c r="G41" s="143"/>
      <c r="H41" s="143"/>
      <c r="I41" s="143"/>
      <c r="J41" s="143"/>
      <c r="K41" s="143"/>
      <c r="L41" s="143"/>
      <c r="M41" s="143"/>
      <c r="N41" s="143"/>
      <c r="O41" s="143"/>
      <c r="P41" s="143"/>
      <c r="Q41" s="142">
        <v>5233.5</v>
      </c>
      <c r="R41" s="142"/>
      <c r="S41" s="142"/>
      <c r="T41" s="142"/>
      <c r="U41" s="142"/>
      <c r="V41" s="142">
        <v>4958.5</v>
      </c>
      <c r="W41" s="142"/>
      <c r="X41" s="142"/>
      <c r="Y41" s="142"/>
      <c r="Z41" s="142"/>
    </row>
    <row r="42" spans="1:26" ht="33.4" customHeight="1">
      <c r="A42" s="118" t="s">
        <v>643</v>
      </c>
      <c r="B42" s="141"/>
      <c r="C42" s="129" t="s">
        <v>642</v>
      </c>
      <c r="D42" s="118"/>
      <c r="E42" s="118"/>
      <c r="F42" s="142">
        <v>30</v>
      </c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2">
        <v>30</v>
      </c>
      <c r="R42" s="142"/>
      <c r="S42" s="142"/>
      <c r="T42" s="142"/>
      <c r="U42" s="142"/>
      <c r="V42" s="142"/>
      <c r="W42" s="142"/>
      <c r="X42" s="142"/>
      <c r="Y42" s="142"/>
      <c r="Z42" s="142"/>
    </row>
    <row r="43" spans="1:26" ht="33.4" customHeight="1">
      <c r="A43" s="118" t="s">
        <v>645</v>
      </c>
      <c r="B43" s="141"/>
      <c r="C43" s="129" t="s">
        <v>644</v>
      </c>
      <c r="D43" s="118"/>
      <c r="E43" s="118"/>
      <c r="F43" s="142">
        <v>20</v>
      </c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2">
        <v>20</v>
      </c>
      <c r="R43" s="142"/>
      <c r="S43" s="142"/>
      <c r="T43" s="142"/>
      <c r="U43" s="142"/>
      <c r="V43" s="142"/>
      <c r="W43" s="142"/>
      <c r="X43" s="142"/>
      <c r="Y43" s="142"/>
      <c r="Z43" s="142"/>
    </row>
    <row r="44" spans="1:26" ht="33.4" customHeight="1">
      <c r="A44" s="118" t="s">
        <v>645</v>
      </c>
      <c r="B44" s="141" t="s">
        <v>494</v>
      </c>
      <c r="C44" s="129" t="s">
        <v>493</v>
      </c>
      <c r="D44" s="118"/>
      <c r="E44" s="118"/>
      <c r="F44" s="142">
        <v>20</v>
      </c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2">
        <v>20</v>
      </c>
      <c r="R44" s="142"/>
      <c r="S44" s="142"/>
      <c r="T44" s="142"/>
      <c r="U44" s="142"/>
      <c r="V44" s="142"/>
      <c r="W44" s="142"/>
      <c r="X44" s="142"/>
      <c r="Y44" s="142"/>
      <c r="Z44" s="142"/>
    </row>
    <row r="45" spans="1:26" ht="33.4" customHeight="1">
      <c r="A45" s="118" t="s">
        <v>647</v>
      </c>
      <c r="B45" s="141"/>
      <c r="C45" s="129" t="s">
        <v>646</v>
      </c>
      <c r="D45" s="118"/>
      <c r="E45" s="118"/>
      <c r="F45" s="142">
        <v>10</v>
      </c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2">
        <v>10</v>
      </c>
      <c r="R45" s="142"/>
      <c r="S45" s="142"/>
      <c r="T45" s="142"/>
      <c r="U45" s="142"/>
      <c r="V45" s="142"/>
      <c r="W45" s="142"/>
      <c r="X45" s="142"/>
      <c r="Y45" s="142"/>
      <c r="Z45" s="142"/>
    </row>
    <row r="46" spans="1:26" ht="33.4" customHeight="1">
      <c r="A46" s="118" t="s">
        <v>647</v>
      </c>
      <c r="B46" s="141" t="s">
        <v>494</v>
      </c>
      <c r="C46" s="129" t="s">
        <v>493</v>
      </c>
      <c r="D46" s="118"/>
      <c r="E46" s="118"/>
      <c r="F46" s="142">
        <v>10</v>
      </c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2">
        <v>10</v>
      </c>
      <c r="R46" s="142"/>
      <c r="S46" s="142"/>
      <c r="T46" s="142"/>
      <c r="U46" s="142"/>
      <c r="V46" s="142"/>
      <c r="W46" s="142"/>
      <c r="X46" s="142"/>
      <c r="Y46" s="142"/>
      <c r="Z46" s="142"/>
    </row>
    <row r="47" spans="1:26" ht="33.4" customHeight="1">
      <c r="A47" s="118" t="s">
        <v>649</v>
      </c>
      <c r="B47" s="141"/>
      <c r="C47" s="129" t="s">
        <v>648</v>
      </c>
      <c r="D47" s="118"/>
      <c r="E47" s="118"/>
      <c r="F47" s="142">
        <v>70</v>
      </c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2">
        <v>70</v>
      </c>
      <c r="R47" s="142"/>
      <c r="S47" s="142"/>
      <c r="T47" s="142"/>
      <c r="U47" s="142"/>
      <c r="V47" s="142"/>
      <c r="W47" s="142"/>
      <c r="X47" s="142"/>
      <c r="Y47" s="142"/>
      <c r="Z47" s="142"/>
    </row>
    <row r="48" spans="1:26" ht="33.4" customHeight="1">
      <c r="A48" s="118" t="s">
        <v>651</v>
      </c>
      <c r="B48" s="141"/>
      <c r="C48" s="129" t="s">
        <v>650</v>
      </c>
      <c r="D48" s="118"/>
      <c r="E48" s="118"/>
      <c r="F48" s="142">
        <v>30</v>
      </c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2">
        <v>30</v>
      </c>
      <c r="R48" s="142"/>
      <c r="S48" s="142"/>
      <c r="T48" s="142"/>
      <c r="U48" s="142"/>
      <c r="V48" s="142"/>
      <c r="W48" s="142"/>
      <c r="X48" s="142"/>
      <c r="Y48" s="142"/>
      <c r="Z48" s="142"/>
    </row>
    <row r="49" spans="1:26" ht="33.4" customHeight="1">
      <c r="A49" s="118" t="s">
        <v>651</v>
      </c>
      <c r="B49" s="141" t="s">
        <v>494</v>
      </c>
      <c r="C49" s="129" t="s">
        <v>493</v>
      </c>
      <c r="D49" s="118"/>
      <c r="E49" s="118"/>
      <c r="F49" s="142">
        <v>30</v>
      </c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2">
        <v>30</v>
      </c>
      <c r="R49" s="142"/>
      <c r="S49" s="142"/>
      <c r="T49" s="142"/>
      <c r="U49" s="142"/>
      <c r="V49" s="142"/>
      <c r="W49" s="142"/>
      <c r="X49" s="142"/>
      <c r="Y49" s="142"/>
      <c r="Z49" s="142"/>
    </row>
    <row r="50" spans="1:26" ht="33.4" customHeight="1">
      <c r="A50" s="118" t="s">
        <v>653</v>
      </c>
      <c r="B50" s="141"/>
      <c r="C50" s="129" t="s">
        <v>652</v>
      </c>
      <c r="D50" s="118"/>
      <c r="E50" s="118"/>
      <c r="F50" s="142">
        <v>40</v>
      </c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2">
        <v>40</v>
      </c>
      <c r="R50" s="142"/>
      <c r="S50" s="142"/>
      <c r="T50" s="142"/>
      <c r="U50" s="142"/>
      <c r="V50" s="142"/>
      <c r="W50" s="142"/>
      <c r="X50" s="142"/>
      <c r="Y50" s="142"/>
      <c r="Z50" s="142"/>
    </row>
    <row r="51" spans="1:26" ht="33.4" customHeight="1">
      <c r="A51" s="118" t="s">
        <v>653</v>
      </c>
      <c r="B51" s="141" t="s">
        <v>494</v>
      </c>
      <c r="C51" s="129" t="s">
        <v>493</v>
      </c>
      <c r="D51" s="118"/>
      <c r="E51" s="118"/>
      <c r="F51" s="142">
        <v>40</v>
      </c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2">
        <v>40</v>
      </c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 ht="50.1" customHeight="1">
      <c r="A52" s="118" t="s">
        <v>655</v>
      </c>
      <c r="B52" s="141"/>
      <c r="C52" s="129" t="s">
        <v>654</v>
      </c>
      <c r="D52" s="118"/>
      <c r="E52" s="118"/>
      <c r="F52" s="142">
        <v>175</v>
      </c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2">
        <v>175</v>
      </c>
      <c r="R52" s="142"/>
      <c r="S52" s="142"/>
      <c r="T52" s="142"/>
      <c r="U52" s="142"/>
      <c r="V52" s="142"/>
      <c r="W52" s="142"/>
      <c r="X52" s="142"/>
      <c r="Y52" s="142"/>
      <c r="Z52" s="142"/>
    </row>
    <row r="53" spans="1:26" ht="33.4" customHeight="1">
      <c r="A53" s="118" t="s">
        <v>657</v>
      </c>
      <c r="B53" s="141"/>
      <c r="C53" s="129" t="s">
        <v>656</v>
      </c>
      <c r="D53" s="118"/>
      <c r="E53" s="118"/>
      <c r="F53" s="142">
        <v>155</v>
      </c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2">
        <v>155</v>
      </c>
      <c r="R53" s="142"/>
      <c r="S53" s="142"/>
      <c r="T53" s="142"/>
      <c r="U53" s="142"/>
      <c r="V53" s="142"/>
      <c r="W53" s="142"/>
      <c r="X53" s="142"/>
      <c r="Y53" s="142"/>
      <c r="Z53" s="142"/>
    </row>
    <row r="54" spans="1:26" ht="33.4" customHeight="1">
      <c r="A54" s="118" t="s">
        <v>657</v>
      </c>
      <c r="B54" s="141" t="s">
        <v>494</v>
      </c>
      <c r="C54" s="129" t="s">
        <v>493</v>
      </c>
      <c r="D54" s="118"/>
      <c r="E54" s="118"/>
      <c r="F54" s="142">
        <v>155</v>
      </c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2">
        <v>155</v>
      </c>
      <c r="R54" s="142"/>
      <c r="S54" s="142"/>
      <c r="T54" s="142"/>
      <c r="U54" s="142"/>
      <c r="V54" s="142"/>
      <c r="W54" s="142"/>
      <c r="X54" s="142"/>
      <c r="Y54" s="142"/>
      <c r="Z54" s="142"/>
    </row>
    <row r="55" spans="1:26" ht="33.4" customHeight="1">
      <c r="A55" s="118" t="s">
        <v>659</v>
      </c>
      <c r="B55" s="141"/>
      <c r="C55" s="129" t="s">
        <v>658</v>
      </c>
      <c r="D55" s="118"/>
      <c r="E55" s="118"/>
      <c r="F55" s="142">
        <v>20</v>
      </c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2">
        <v>20</v>
      </c>
      <c r="R55" s="142"/>
      <c r="S55" s="142"/>
      <c r="T55" s="142"/>
      <c r="U55" s="142"/>
      <c r="V55" s="142"/>
      <c r="W55" s="142"/>
      <c r="X55" s="142"/>
      <c r="Y55" s="142"/>
      <c r="Z55" s="142"/>
    </row>
    <row r="56" spans="1:26" ht="33.4" customHeight="1">
      <c r="A56" s="118" t="s">
        <v>659</v>
      </c>
      <c r="B56" s="141" t="s">
        <v>494</v>
      </c>
      <c r="C56" s="129" t="s">
        <v>493</v>
      </c>
      <c r="D56" s="118"/>
      <c r="E56" s="118"/>
      <c r="F56" s="142">
        <v>20</v>
      </c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2">
        <v>20</v>
      </c>
      <c r="R56" s="142"/>
      <c r="S56" s="142"/>
      <c r="T56" s="142"/>
      <c r="U56" s="142"/>
      <c r="V56" s="142"/>
      <c r="W56" s="142"/>
      <c r="X56" s="142"/>
      <c r="Y56" s="142"/>
      <c r="Z56" s="142"/>
    </row>
    <row r="57" spans="1:26" ht="45" customHeight="1">
      <c r="A57" s="118" t="s">
        <v>706</v>
      </c>
      <c r="B57" s="141"/>
      <c r="C57" s="129" t="s">
        <v>705</v>
      </c>
      <c r="D57" s="118"/>
      <c r="E57" s="118"/>
      <c r="F57" s="142">
        <f>F58+F60</f>
        <v>2002.8820000000001</v>
      </c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2"/>
      <c r="R57" s="142"/>
      <c r="S57" s="142"/>
      <c r="T57" s="142"/>
      <c r="U57" s="142"/>
      <c r="V57" s="142"/>
      <c r="W57" s="142"/>
      <c r="X57" s="142"/>
      <c r="Y57" s="142"/>
      <c r="Z57" s="142"/>
    </row>
    <row r="58" spans="1:26" ht="63" customHeight="1">
      <c r="A58" s="118" t="s">
        <v>708</v>
      </c>
      <c r="B58" s="141"/>
      <c r="C58" s="129" t="s">
        <v>707</v>
      </c>
      <c r="D58" s="118"/>
      <c r="E58" s="118"/>
      <c r="F58" s="142">
        <f>F59</f>
        <v>1399.3320000000001</v>
      </c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2"/>
      <c r="R58" s="142"/>
      <c r="S58" s="142"/>
      <c r="T58" s="142"/>
      <c r="U58" s="142"/>
      <c r="V58" s="142"/>
      <c r="W58" s="142"/>
      <c r="X58" s="142"/>
      <c r="Y58" s="142"/>
      <c r="Z58" s="142"/>
    </row>
    <row r="59" spans="1:26" ht="33.4" customHeight="1">
      <c r="A59" s="118" t="s">
        <v>708</v>
      </c>
      <c r="B59" s="141" t="s">
        <v>484</v>
      </c>
      <c r="C59" s="129" t="s">
        <v>483</v>
      </c>
      <c r="D59" s="118"/>
      <c r="E59" s="118"/>
      <c r="F59" s="142">
        <v>1399.3320000000001</v>
      </c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2"/>
      <c r="R59" s="142"/>
      <c r="S59" s="142"/>
      <c r="T59" s="142"/>
      <c r="U59" s="142"/>
      <c r="V59" s="142"/>
      <c r="W59" s="142"/>
      <c r="X59" s="142"/>
      <c r="Y59" s="142"/>
      <c r="Z59" s="142"/>
    </row>
    <row r="60" spans="1:26" ht="33.4" customHeight="1">
      <c r="A60" s="118" t="s">
        <v>924</v>
      </c>
      <c r="B60" s="141"/>
      <c r="C60" s="161" t="s">
        <v>923</v>
      </c>
      <c r="D60" s="118"/>
      <c r="E60" s="118"/>
      <c r="F60" s="142">
        <f>F61</f>
        <v>603.54999999999995</v>
      </c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2"/>
      <c r="R60" s="142"/>
      <c r="S60" s="142"/>
      <c r="T60" s="142"/>
      <c r="U60" s="142"/>
      <c r="V60" s="142"/>
      <c r="W60" s="142"/>
      <c r="X60" s="142"/>
      <c r="Y60" s="142"/>
      <c r="Z60" s="142"/>
    </row>
    <row r="61" spans="1:26" ht="33.4" customHeight="1">
      <c r="A61" s="118" t="s">
        <v>924</v>
      </c>
      <c r="B61" s="141" t="s">
        <v>484</v>
      </c>
      <c r="C61" s="129" t="s">
        <v>483</v>
      </c>
      <c r="D61" s="118"/>
      <c r="E61" s="118"/>
      <c r="F61" s="142">
        <v>603.54999999999995</v>
      </c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2"/>
      <c r="R61" s="142"/>
      <c r="S61" s="142"/>
      <c r="T61" s="142"/>
      <c r="U61" s="142"/>
      <c r="V61" s="142"/>
      <c r="W61" s="142"/>
      <c r="X61" s="142"/>
      <c r="Y61" s="142"/>
      <c r="Z61" s="142"/>
    </row>
    <row r="62" spans="1:26" ht="39.75" customHeight="1">
      <c r="A62" s="118" t="s">
        <v>661</v>
      </c>
      <c r="B62" s="141"/>
      <c r="C62" s="129" t="s">
        <v>660</v>
      </c>
      <c r="D62" s="118"/>
      <c r="E62" s="118"/>
      <c r="F62" s="142">
        <f>F63</f>
        <v>4486.5</v>
      </c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2">
        <v>4958.5</v>
      </c>
      <c r="R62" s="142"/>
      <c r="S62" s="142"/>
      <c r="T62" s="142"/>
      <c r="U62" s="142"/>
      <c r="V62" s="142">
        <v>4958.5</v>
      </c>
      <c r="W62" s="142"/>
      <c r="X62" s="142"/>
      <c r="Y62" s="142"/>
      <c r="Z62" s="142"/>
    </row>
    <row r="63" spans="1:26" ht="39" customHeight="1">
      <c r="A63" s="118" t="s">
        <v>662</v>
      </c>
      <c r="B63" s="141"/>
      <c r="C63" s="129" t="s">
        <v>569</v>
      </c>
      <c r="D63" s="118"/>
      <c r="E63" s="118"/>
      <c r="F63" s="142">
        <f>F64</f>
        <v>4486.5</v>
      </c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2">
        <v>4958.5</v>
      </c>
      <c r="R63" s="142"/>
      <c r="S63" s="142"/>
      <c r="T63" s="142"/>
      <c r="U63" s="142"/>
      <c r="V63" s="142">
        <v>4958.5</v>
      </c>
      <c r="W63" s="142"/>
      <c r="X63" s="142"/>
      <c r="Y63" s="142"/>
      <c r="Z63" s="142"/>
    </row>
    <row r="64" spans="1:26" ht="33.4" customHeight="1">
      <c r="A64" s="118" t="s">
        <v>662</v>
      </c>
      <c r="B64" s="141" t="s">
        <v>494</v>
      </c>
      <c r="C64" s="129" t="s">
        <v>493</v>
      </c>
      <c r="D64" s="118"/>
      <c r="E64" s="118"/>
      <c r="F64" s="142">
        <v>4486.5</v>
      </c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2">
        <v>4958.5</v>
      </c>
      <c r="R64" s="142"/>
      <c r="S64" s="142"/>
      <c r="T64" s="142"/>
      <c r="U64" s="142"/>
      <c r="V64" s="142">
        <v>4958.5</v>
      </c>
      <c r="W64" s="142"/>
      <c r="X64" s="142"/>
      <c r="Y64" s="142"/>
      <c r="Z64" s="142"/>
    </row>
    <row r="65" spans="1:26" ht="33.4" customHeight="1">
      <c r="A65" s="118" t="s">
        <v>478</v>
      </c>
      <c r="B65" s="141"/>
      <c r="C65" s="129" t="s">
        <v>477</v>
      </c>
      <c r="D65" s="118"/>
      <c r="E65" s="118"/>
      <c r="F65" s="142">
        <v>10</v>
      </c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2">
        <v>10</v>
      </c>
      <c r="R65" s="142"/>
      <c r="S65" s="142"/>
      <c r="T65" s="142"/>
      <c r="U65" s="142"/>
      <c r="V65" s="142"/>
      <c r="W65" s="142"/>
      <c r="X65" s="142"/>
      <c r="Y65" s="142"/>
      <c r="Z65" s="142"/>
    </row>
    <row r="66" spans="1:26" ht="33.4" customHeight="1">
      <c r="A66" s="118" t="s">
        <v>480</v>
      </c>
      <c r="B66" s="141"/>
      <c r="C66" s="129" t="s">
        <v>479</v>
      </c>
      <c r="D66" s="118"/>
      <c r="E66" s="118"/>
      <c r="F66" s="142">
        <v>10</v>
      </c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2">
        <v>10</v>
      </c>
      <c r="R66" s="142"/>
      <c r="S66" s="142"/>
      <c r="T66" s="142"/>
      <c r="U66" s="142"/>
      <c r="V66" s="142"/>
      <c r="W66" s="142"/>
      <c r="X66" s="142"/>
      <c r="Y66" s="142"/>
      <c r="Z66" s="142"/>
    </row>
    <row r="67" spans="1:26" ht="33.4" customHeight="1">
      <c r="A67" s="118" t="s">
        <v>482</v>
      </c>
      <c r="B67" s="141"/>
      <c r="C67" s="129" t="s">
        <v>481</v>
      </c>
      <c r="D67" s="118"/>
      <c r="E67" s="118"/>
      <c r="F67" s="142">
        <v>10</v>
      </c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2">
        <v>10</v>
      </c>
      <c r="R67" s="142"/>
      <c r="S67" s="142"/>
      <c r="T67" s="142"/>
      <c r="U67" s="142"/>
      <c r="V67" s="142"/>
      <c r="W67" s="142"/>
      <c r="X67" s="142"/>
      <c r="Y67" s="142"/>
      <c r="Z67" s="142"/>
    </row>
    <row r="68" spans="1:26" ht="33.4" customHeight="1">
      <c r="A68" s="118" t="s">
        <v>482</v>
      </c>
      <c r="B68" s="141" t="s">
        <v>484</v>
      </c>
      <c r="C68" s="129" t="s">
        <v>483</v>
      </c>
      <c r="D68" s="118"/>
      <c r="E68" s="118"/>
      <c r="F68" s="142">
        <v>10</v>
      </c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2">
        <v>10</v>
      </c>
      <c r="R68" s="142"/>
      <c r="S68" s="142"/>
      <c r="T68" s="142"/>
      <c r="U68" s="142"/>
      <c r="V68" s="142"/>
      <c r="W68" s="142"/>
      <c r="X68" s="142"/>
      <c r="Y68" s="142"/>
      <c r="Z68" s="142"/>
    </row>
    <row r="69" spans="1:26" ht="33.4" customHeight="1">
      <c r="A69" s="118" t="s">
        <v>718</v>
      </c>
      <c r="B69" s="141"/>
      <c r="C69" s="129" t="s">
        <v>717</v>
      </c>
      <c r="D69" s="118"/>
      <c r="E69" s="118"/>
      <c r="F69" s="142">
        <f>F70+F84+F93</f>
        <v>10343.256590000001</v>
      </c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2">
        <v>7087.1</v>
      </c>
      <c r="R69" s="142"/>
      <c r="S69" s="142"/>
      <c r="T69" s="142">
        <v>250</v>
      </c>
      <c r="U69" s="142"/>
      <c r="V69" s="142">
        <v>5801.1</v>
      </c>
      <c r="W69" s="142"/>
      <c r="X69" s="142"/>
      <c r="Y69" s="142"/>
      <c r="Z69" s="142"/>
    </row>
    <row r="70" spans="1:26" ht="33.4" customHeight="1">
      <c r="A70" s="118" t="s">
        <v>720</v>
      </c>
      <c r="B70" s="141"/>
      <c r="C70" s="129" t="s">
        <v>719</v>
      </c>
      <c r="D70" s="118"/>
      <c r="E70" s="118"/>
      <c r="F70" s="142">
        <f>F71+F74+F79</f>
        <v>9732.2565900000009</v>
      </c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2">
        <v>6476.1</v>
      </c>
      <c r="R70" s="142"/>
      <c r="S70" s="142"/>
      <c r="T70" s="142">
        <v>250</v>
      </c>
      <c r="U70" s="142"/>
      <c r="V70" s="142">
        <v>5801.1</v>
      </c>
      <c r="W70" s="142"/>
      <c r="X70" s="142"/>
      <c r="Y70" s="142"/>
      <c r="Z70" s="142"/>
    </row>
    <row r="71" spans="1:26" ht="33.4" customHeight="1">
      <c r="A71" s="118" t="s">
        <v>722</v>
      </c>
      <c r="B71" s="141"/>
      <c r="C71" s="129" t="s">
        <v>721</v>
      </c>
      <c r="D71" s="118"/>
      <c r="E71" s="118"/>
      <c r="F71" s="142">
        <v>5837.1</v>
      </c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2">
        <v>5801.1</v>
      </c>
      <c r="R71" s="142"/>
      <c r="S71" s="142"/>
      <c r="T71" s="142"/>
      <c r="U71" s="142"/>
      <c r="V71" s="142">
        <v>5801.1</v>
      </c>
      <c r="W71" s="142"/>
      <c r="X71" s="142"/>
      <c r="Y71" s="142"/>
      <c r="Z71" s="142"/>
    </row>
    <row r="72" spans="1:26" ht="33.4" customHeight="1">
      <c r="A72" s="118" t="s">
        <v>723</v>
      </c>
      <c r="B72" s="141"/>
      <c r="C72" s="129" t="s">
        <v>569</v>
      </c>
      <c r="D72" s="118"/>
      <c r="E72" s="118"/>
      <c r="F72" s="142">
        <v>5837.1</v>
      </c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2">
        <v>5801.1</v>
      </c>
      <c r="R72" s="142"/>
      <c r="S72" s="142"/>
      <c r="T72" s="142"/>
      <c r="U72" s="142"/>
      <c r="V72" s="142">
        <v>5801.1</v>
      </c>
      <c r="W72" s="142"/>
      <c r="X72" s="142"/>
      <c r="Y72" s="142"/>
      <c r="Z72" s="142"/>
    </row>
    <row r="73" spans="1:26" ht="50.1" customHeight="1">
      <c r="A73" s="118" t="s">
        <v>723</v>
      </c>
      <c r="B73" s="141" t="s">
        <v>494</v>
      </c>
      <c r="C73" s="129" t="s">
        <v>493</v>
      </c>
      <c r="D73" s="118"/>
      <c r="E73" s="118"/>
      <c r="F73" s="142">
        <v>5837.1</v>
      </c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2">
        <v>5801.1</v>
      </c>
      <c r="R73" s="142"/>
      <c r="S73" s="142"/>
      <c r="T73" s="142"/>
      <c r="U73" s="142"/>
      <c r="V73" s="142">
        <v>5801.1</v>
      </c>
      <c r="W73" s="142"/>
      <c r="X73" s="142"/>
      <c r="Y73" s="142"/>
      <c r="Z73" s="142"/>
    </row>
    <row r="74" spans="1:26" ht="33.4" customHeight="1">
      <c r="A74" s="118" t="s">
        <v>725</v>
      </c>
      <c r="B74" s="141"/>
      <c r="C74" s="129" t="s">
        <v>724</v>
      </c>
      <c r="D74" s="118"/>
      <c r="E74" s="118"/>
      <c r="F74" s="142">
        <v>380</v>
      </c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2">
        <v>380</v>
      </c>
      <c r="R74" s="142"/>
      <c r="S74" s="142"/>
      <c r="T74" s="142"/>
      <c r="U74" s="142"/>
      <c r="V74" s="142"/>
      <c r="W74" s="142"/>
      <c r="X74" s="142"/>
      <c r="Y74" s="142"/>
      <c r="Z74" s="142"/>
    </row>
    <row r="75" spans="1:26" ht="36" customHeight="1">
      <c r="A75" s="118" t="s">
        <v>727</v>
      </c>
      <c r="B75" s="141"/>
      <c r="C75" s="129" t="s">
        <v>726</v>
      </c>
      <c r="D75" s="118"/>
      <c r="E75" s="118"/>
      <c r="F75" s="142">
        <f>F76</f>
        <v>310</v>
      </c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2">
        <v>380</v>
      </c>
      <c r="R75" s="142"/>
      <c r="S75" s="142"/>
      <c r="T75" s="142"/>
      <c r="U75" s="142"/>
      <c r="V75" s="142"/>
      <c r="W75" s="142"/>
      <c r="X75" s="142"/>
      <c r="Y75" s="142"/>
      <c r="Z75" s="142"/>
    </row>
    <row r="76" spans="1:26" ht="36" customHeight="1">
      <c r="A76" s="118" t="s">
        <v>727</v>
      </c>
      <c r="B76" s="141" t="s">
        <v>494</v>
      </c>
      <c r="C76" s="129" t="s">
        <v>493</v>
      </c>
      <c r="D76" s="118"/>
      <c r="E76" s="118"/>
      <c r="F76" s="142">
        <v>310</v>
      </c>
      <c r="G76" s="143"/>
      <c r="H76" s="143"/>
      <c r="I76" s="143"/>
      <c r="J76" s="143"/>
      <c r="K76" s="143"/>
      <c r="L76" s="143"/>
      <c r="M76" s="143"/>
      <c r="N76" s="143"/>
      <c r="O76" s="143"/>
      <c r="P76" s="143"/>
      <c r="Q76" s="142">
        <v>380</v>
      </c>
      <c r="R76" s="142"/>
      <c r="S76" s="142"/>
      <c r="T76" s="142"/>
      <c r="U76" s="142"/>
      <c r="V76" s="142"/>
      <c r="W76" s="142"/>
      <c r="X76" s="142"/>
      <c r="Y76" s="142"/>
      <c r="Z76" s="142"/>
    </row>
    <row r="77" spans="1:26" ht="36" customHeight="1">
      <c r="A77" s="118" t="s">
        <v>728</v>
      </c>
      <c r="B77" s="118"/>
      <c r="C77" s="129" t="s">
        <v>729</v>
      </c>
      <c r="D77" s="118"/>
      <c r="E77" s="118"/>
      <c r="F77" s="142">
        <f>F78</f>
        <v>70</v>
      </c>
      <c r="G77" s="103"/>
      <c r="H77" s="103"/>
      <c r="I77" s="103"/>
      <c r="J77" s="103"/>
      <c r="K77" s="103"/>
      <c r="L77" s="103"/>
      <c r="M77" s="103"/>
      <c r="N77" s="103"/>
      <c r="O77" s="103"/>
      <c r="P77" s="141"/>
      <c r="Q77" s="103"/>
      <c r="R77" s="103"/>
      <c r="S77" s="129" t="s">
        <v>729</v>
      </c>
      <c r="T77" s="142">
        <v>70</v>
      </c>
      <c r="U77" s="142"/>
      <c r="V77" s="142"/>
      <c r="W77" s="142"/>
      <c r="X77" s="142"/>
      <c r="Y77" s="142"/>
      <c r="Z77" s="142"/>
    </row>
    <row r="78" spans="1:26" ht="50.1" customHeight="1">
      <c r="A78" s="118" t="s">
        <v>728</v>
      </c>
      <c r="B78" s="141" t="s">
        <v>494</v>
      </c>
      <c r="C78" s="129" t="s">
        <v>493</v>
      </c>
      <c r="D78" s="118"/>
      <c r="E78" s="118"/>
      <c r="F78" s="142">
        <v>70</v>
      </c>
      <c r="G78" s="103"/>
      <c r="H78" s="103"/>
      <c r="I78" s="103"/>
      <c r="J78" s="103"/>
      <c r="K78" s="103"/>
      <c r="L78" s="103"/>
      <c r="M78" s="103"/>
      <c r="N78" s="103"/>
      <c r="O78" s="103"/>
      <c r="P78" s="141" t="s">
        <v>494</v>
      </c>
      <c r="Q78" s="103"/>
      <c r="R78" s="103"/>
      <c r="S78" s="129" t="s">
        <v>493</v>
      </c>
      <c r="T78" s="142">
        <v>70</v>
      </c>
      <c r="U78" s="142"/>
      <c r="V78" s="142"/>
      <c r="W78" s="142"/>
      <c r="X78" s="142"/>
      <c r="Y78" s="142"/>
      <c r="Z78" s="142"/>
    </row>
    <row r="79" spans="1:26" ht="54" customHeight="1">
      <c r="A79" s="118" t="s">
        <v>731</v>
      </c>
      <c r="B79" s="141"/>
      <c r="C79" s="129" t="s">
        <v>730</v>
      </c>
      <c r="D79" s="118"/>
      <c r="E79" s="118"/>
      <c r="F79" s="142">
        <f>F80+F82</f>
        <v>3515.1565900000001</v>
      </c>
      <c r="G79" s="143"/>
      <c r="H79" s="143"/>
      <c r="I79" s="143"/>
      <c r="J79" s="143"/>
      <c r="K79" s="143"/>
      <c r="L79" s="143"/>
      <c r="M79" s="143"/>
      <c r="N79" s="143"/>
      <c r="O79" s="143"/>
      <c r="P79" s="143"/>
      <c r="Q79" s="142">
        <v>295</v>
      </c>
      <c r="R79" s="142"/>
      <c r="S79" s="142"/>
      <c r="T79" s="142">
        <v>250</v>
      </c>
      <c r="U79" s="142"/>
      <c r="V79" s="142"/>
      <c r="W79" s="142"/>
      <c r="X79" s="142"/>
      <c r="Y79" s="142"/>
      <c r="Z79" s="142"/>
    </row>
    <row r="80" spans="1:26" ht="33.4" customHeight="1">
      <c r="A80" s="118" t="s">
        <v>733</v>
      </c>
      <c r="B80" s="141"/>
      <c r="C80" s="129" t="s">
        <v>732</v>
      </c>
      <c r="D80" s="118"/>
      <c r="E80" s="118"/>
      <c r="F80" s="142">
        <v>45</v>
      </c>
      <c r="G80" s="143"/>
      <c r="H80" s="143"/>
      <c r="I80" s="143"/>
      <c r="J80" s="143"/>
      <c r="K80" s="143"/>
      <c r="L80" s="143"/>
      <c r="M80" s="143"/>
      <c r="N80" s="143"/>
      <c r="O80" s="143"/>
      <c r="P80" s="143"/>
      <c r="Q80" s="142">
        <v>45</v>
      </c>
      <c r="R80" s="142"/>
      <c r="S80" s="142"/>
      <c r="T80" s="142"/>
      <c r="U80" s="142"/>
      <c r="V80" s="142"/>
      <c r="W80" s="142"/>
      <c r="X80" s="142"/>
      <c r="Y80" s="142"/>
      <c r="Z80" s="142"/>
    </row>
    <row r="81" spans="1:26" ht="50.1" customHeight="1">
      <c r="A81" s="118" t="s">
        <v>733</v>
      </c>
      <c r="B81" s="141" t="s">
        <v>494</v>
      </c>
      <c r="C81" s="129" t="s">
        <v>493</v>
      </c>
      <c r="D81" s="118"/>
      <c r="E81" s="118"/>
      <c r="F81" s="142">
        <v>45</v>
      </c>
      <c r="G81" s="143"/>
      <c r="H81" s="143"/>
      <c r="I81" s="143"/>
      <c r="J81" s="143"/>
      <c r="K81" s="143"/>
      <c r="L81" s="143"/>
      <c r="M81" s="143"/>
      <c r="N81" s="143"/>
      <c r="O81" s="143"/>
      <c r="P81" s="143"/>
      <c r="Q81" s="142">
        <v>45</v>
      </c>
      <c r="R81" s="142"/>
      <c r="S81" s="142"/>
      <c r="T81" s="142"/>
      <c r="U81" s="142"/>
      <c r="V81" s="142"/>
      <c r="W81" s="142"/>
      <c r="X81" s="142"/>
      <c r="Y81" s="142"/>
      <c r="Z81" s="142"/>
    </row>
    <row r="82" spans="1:26" ht="46.5" customHeight="1">
      <c r="A82" s="118" t="s">
        <v>857</v>
      </c>
      <c r="B82" s="141"/>
      <c r="C82" s="129" t="s">
        <v>856</v>
      </c>
      <c r="D82" s="118"/>
      <c r="E82" s="118"/>
      <c r="F82" s="142">
        <f>F83</f>
        <v>3470.1565900000001</v>
      </c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2">
        <v>250</v>
      </c>
      <c r="R82" s="142"/>
      <c r="S82" s="142"/>
      <c r="T82" s="142">
        <v>250</v>
      </c>
      <c r="U82" s="142"/>
      <c r="V82" s="142"/>
      <c r="W82" s="142"/>
      <c r="X82" s="142"/>
      <c r="Y82" s="142"/>
      <c r="Z82" s="142"/>
    </row>
    <row r="83" spans="1:26" ht="33.4" customHeight="1">
      <c r="A83" s="118" t="s">
        <v>857</v>
      </c>
      <c r="B83" s="141" t="s">
        <v>494</v>
      </c>
      <c r="C83" s="129" t="s">
        <v>493</v>
      </c>
      <c r="D83" s="118"/>
      <c r="E83" s="118"/>
      <c r="F83" s="142">
        <f>2770.15659+700</f>
        <v>3470.1565900000001</v>
      </c>
      <c r="G83" s="143"/>
      <c r="H83" s="143"/>
      <c r="I83" s="143"/>
      <c r="J83" s="143"/>
      <c r="K83" s="143"/>
      <c r="L83" s="143"/>
      <c r="M83" s="143"/>
      <c r="N83" s="143"/>
      <c r="O83" s="143"/>
      <c r="P83" s="143"/>
      <c r="Q83" s="142">
        <v>250</v>
      </c>
      <c r="R83" s="142"/>
      <c r="S83" s="142"/>
      <c r="T83" s="142">
        <v>250</v>
      </c>
      <c r="U83" s="142"/>
      <c r="V83" s="142"/>
      <c r="W83" s="142"/>
      <c r="X83" s="142"/>
      <c r="Y83" s="142"/>
      <c r="Z83" s="142"/>
    </row>
    <row r="84" spans="1:26" ht="48" customHeight="1">
      <c r="A84" s="118" t="s">
        <v>735</v>
      </c>
      <c r="B84" s="141"/>
      <c r="C84" s="129" t="s">
        <v>734</v>
      </c>
      <c r="D84" s="118"/>
      <c r="E84" s="118"/>
      <c r="F84" s="142">
        <v>525</v>
      </c>
      <c r="G84" s="143"/>
      <c r="H84" s="143"/>
      <c r="I84" s="143"/>
      <c r="J84" s="143"/>
      <c r="K84" s="143"/>
      <c r="L84" s="143"/>
      <c r="M84" s="143"/>
      <c r="N84" s="143"/>
      <c r="O84" s="143"/>
      <c r="P84" s="143"/>
      <c r="Q84" s="142">
        <v>525</v>
      </c>
      <c r="R84" s="142"/>
      <c r="S84" s="142"/>
      <c r="T84" s="142"/>
      <c r="U84" s="142"/>
      <c r="V84" s="142"/>
      <c r="W84" s="142"/>
      <c r="X84" s="142"/>
      <c r="Y84" s="142"/>
      <c r="Z84" s="142"/>
    </row>
    <row r="85" spans="1:26" ht="48" customHeight="1">
      <c r="A85" s="118" t="s">
        <v>737</v>
      </c>
      <c r="B85" s="141"/>
      <c r="C85" s="129" t="s">
        <v>736</v>
      </c>
      <c r="D85" s="118"/>
      <c r="E85" s="118"/>
      <c r="F85" s="142">
        <v>495</v>
      </c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2">
        <v>495</v>
      </c>
      <c r="R85" s="142"/>
      <c r="S85" s="142"/>
      <c r="T85" s="142"/>
      <c r="U85" s="142"/>
      <c r="V85" s="142"/>
      <c r="W85" s="142"/>
      <c r="X85" s="142"/>
      <c r="Y85" s="142"/>
      <c r="Z85" s="142"/>
    </row>
    <row r="86" spans="1:26" ht="33.4" customHeight="1">
      <c r="A86" s="118" t="s">
        <v>739</v>
      </c>
      <c r="B86" s="141"/>
      <c r="C86" s="129" t="s">
        <v>738</v>
      </c>
      <c r="D86" s="118"/>
      <c r="E86" s="118"/>
      <c r="F86" s="142">
        <v>450</v>
      </c>
      <c r="G86" s="143"/>
      <c r="H86" s="143"/>
      <c r="I86" s="143"/>
      <c r="J86" s="143"/>
      <c r="K86" s="143"/>
      <c r="L86" s="143"/>
      <c r="M86" s="143"/>
      <c r="N86" s="143"/>
      <c r="O86" s="143"/>
      <c r="P86" s="143"/>
      <c r="Q86" s="142">
        <v>450</v>
      </c>
      <c r="R86" s="142"/>
      <c r="S86" s="142"/>
      <c r="T86" s="142"/>
      <c r="U86" s="142"/>
      <c r="V86" s="142"/>
      <c r="W86" s="142"/>
      <c r="X86" s="142"/>
      <c r="Y86" s="142"/>
      <c r="Z86" s="142"/>
    </row>
    <row r="87" spans="1:26" ht="33.4" customHeight="1">
      <c r="A87" s="118" t="s">
        <v>739</v>
      </c>
      <c r="B87" s="141" t="s">
        <v>494</v>
      </c>
      <c r="C87" s="129" t="s">
        <v>493</v>
      </c>
      <c r="D87" s="118"/>
      <c r="E87" s="118"/>
      <c r="F87" s="142">
        <v>450</v>
      </c>
      <c r="G87" s="143"/>
      <c r="H87" s="143"/>
      <c r="I87" s="143"/>
      <c r="J87" s="143"/>
      <c r="K87" s="143"/>
      <c r="L87" s="143"/>
      <c r="M87" s="143"/>
      <c r="N87" s="143"/>
      <c r="O87" s="143"/>
      <c r="P87" s="143"/>
      <c r="Q87" s="142">
        <v>450</v>
      </c>
      <c r="R87" s="142"/>
      <c r="S87" s="142"/>
      <c r="T87" s="142"/>
      <c r="U87" s="142"/>
      <c r="V87" s="142"/>
      <c r="W87" s="142"/>
      <c r="X87" s="142"/>
      <c r="Y87" s="142"/>
      <c r="Z87" s="142"/>
    </row>
    <row r="88" spans="1:26" ht="33.4" customHeight="1">
      <c r="A88" s="118" t="s">
        <v>741</v>
      </c>
      <c r="B88" s="141"/>
      <c r="C88" s="129" t="s">
        <v>740</v>
      </c>
      <c r="D88" s="118"/>
      <c r="E88" s="118"/>
      <c r="F88" s="142">
        <v>45</v>
      </c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2">
        <v>45</v>
      </c>
      <c r="R88" s="142"/>
      <c r="S88" s="142"/>
      <c r="T88" s="142"/>
      <c r="U88" s="142"/>
      <c r="V88" s="142"/>
      <c r="W88" s="142"/>
      <c r="X88" s="142"/>
      <c r="Y88" s="142"/>
      <c r="Z88" s="142"/>
    </row>
    <row r="89" spans="1:26" ht="33.4" customHeight="1">
      <c r="A89" s="118" t="s">
        <v>741</v>
      </c>
      <c r="B89" s="141" t="s">
        <v>494</v>
      </c>
      <c r="C89" s="129" t="s">
        <v>493</v>
      </c>
      <c r="D89" s="118"/>
      <c r="E89" s="118"/>
      <c r="F89" s="142">
        <v>45</v>
      </c>
      <c r="G89" s="143"/>
      <c r="H89" s="143"/>
      <c r="I89" s="143"/>
      <c r="J89" s="143"/>
      <c r="K89" s="143"/>
      <c r="L89" s="143"/>
      <c r="M89" s="143"/>
      <c r="N89" s="143"/>
      <c r="O89" s="143"/>
      <c r="P89" s="143"/>
      <c r="Q89" s="142">
        <v>45</v>
      </c>
      <c r="R89" s="142"/>
      <c r="S89" s="142"/>
      <c r="T89" s="142"/>
      <c r="U89" s="142"/>
      <c r="V89" s="142"/>
      <c r="W89" s="142"/>
      <c r="X89" s="142"/>
      <c r="Y89" s="142"/>
      <c r="Z89" s="142"/>
    </row>
    <row r="90" spans="1:26" ht="36.75" customHeight="1">
      <c r="A90" s="118" t="s">
        <v>743</v>
      </c>
      <c r="B90" s="141"/>
      <c r="C90" s="129" t="s">
        <v>742</v>
      </c>
      <c r="D90" s="118"/>
      <c r="E90" s="118"/>
      <c r="F90" s="142">
        <v>30</v>
      </c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2">
        <v>30</v>
      </c>
      <c r="R90" s="142"/>
      <c r="S90" s="142"/>
      <c r="T90" s="142"/>
      <c r="U90" s="142"/>
      <c r="V90" s="142"/>
      <c r="W90" s="142"/>
      <c r="X90" s="142"/>
      <c r="Y90" s="142"/>
      <c r="Z90" s="142"/>
    </row>
    <row r="91" spans="1:26" ht="41.25" customHeight="1">
      <c r="A91" s="118" t="s">
        <v>745</v>
      </c>
      <c r="B91" s="141"/>
      <c r="C91" s="129" t="s">
        <v>744</v>
      </c>
      <c r="D91" s="118"/>
      <c r="E91" s="118"/>
      <c r="F91" s="142">
        <v>30</v>
      </c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2">
        <v>30</v>
      </c>
      <c r="R91" s="142"/>
      <c r="S91" s="142"/>
      <c r="T91" s="142"/>
      <c r="U91" s="142"/>
      <c r="V91" s="142"/>
      <c r="W91" s="142"/>
      <c r="X91" s="142"/>
      <c r="Y91" s="142"/>
      <c r="Z91" s="142"/>
    </row>
    <row r="92" spans="1:26" ht="39" customHeight="1">
      <c r="A92" s="118" t="s">
        <v>745</v>
      </c>
      <c r="B92" s="141" t="s">
        <v>494</v>
      </c>
      <c r="C92" s="129" t="s">
        <v>493</v>
      </c>
      <c r="D92" s="118"/>
      <c r="E92" s="118"/>
      <c r="F92" s="142">
        <v>30</v>
      </c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2">
        <v>30</v>
      </c>
      <c r="R92" s="142"/>
      <c r="S92" s="142"/>
      <c r="T92" s="142"/>
      <c r="U92" s="142"/>
      <c r="V92" s="142"/>
      <c r="W92" s="142"/>
      <c r="X92" s="142"/>
      <c r="Y92" s="142"/>
      <c r="Z92" s="142"/>
    </row>
    <row r="93" spans="1:26" ht="50.1" customHeight="1">
      <c r="A93" s="118" t="s">
        <v>747</v>
      </c>
      <c r="B93" s="141"/>
      <c r="C93" s="129" t="s">
        <v>746</v>
      </c>
      <c r="D93" s="118"/>
      <c r="E93" s="118"/>
      <c r="F93" s="142">
        <v>86</v>
      </c>
      <c r="G93" s="143"/>
      <c r="H93" s="143"/>
      <c r="I93" s="143"/>
      <c r="J93" s="143"/>
      <c r="K93" s="143"/>
      <c r="L93" s="143"/>
      <c r="M93" s="143"/>
      <c r="N93" s="143"/>
      <c r="O93" s="143"/>
      <c r="P93" s="143"/>
      <c r="Q93" s="142">
        <v>86</v>
      </c>
      <c r="R93" s="142"/>
      <c r="S93" s="142"/>
      <c r="T93" s="142"/>
      <c r="U93" s="142"/>
      <c r="V93" s="142"/>
      <c r="W93" s="142"/>
      <c r="X93" s="142"/>
      <c r="Y93" s="142"/>
      <c r="Z93" s="142"/>
    </row>
    <row r="94" spans="1:26" ht="51" customHeight="1">
      <c r="A94" s="118" t="s">
        <v>749</v>
      </c>
      <c r="B94" s="141"/>
      <c r="C94" s="129" t="s">
        <v>748</v>
      </c>
      <c r="D94" s="118"/>
      <c r="E94" s="118"/>
      <c r="F94" s="142">
        <v>46</v>
      </c>
      <c r="G94" s="143"/>
      <c r="H94" s="143"/>
      <c r="I94" s="143"/>
      <c r="J94" s="143"/>
      <c r="K94" s="143"/>
      <c r="L94" s="143"/>
      <c r="M94" s="143"/>
      <c r="N94" s="143"/>
      <c r="O94" s="143"/>
      <c r="P94" s="143"/>
      <c r="Q94" s="142">
        <v>46</v>
      </c>
      <c r="R94" s="142"/>
      <c r="S94" s="142"/>
      <c r="T94" s="142"/>
      <c r="U94" s="142"/>
      <c r="V94" s="142"/>
      <c r="W94" s="142"/>
      <c r="X94" s="142"/>
      <c r="Y94" s="142"/>
      <c r="Z94" s="142"/>
    </row>
    <row r="95" spans="1:26" ht="33.4" customHeight="1">
      <c r="A95" s="118" t="s">
        <v>751</v>
      </c>
      <c r="B95" s="141"/>
      <c r="C95" s="129" t="s">
        <v>750</v>
      </c>
      <c r="D95" s="118"/>
      <c r="E95" s="118"/>
      <c r="F95" s="142">
        <v>5</v>
      </c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2">
        <v>5</v>
      </c>
      <c r="R95" s="142"/>
      <c r="S95" s="142"/>
      <c r="T95" s="142"/>
      <c r="U95" s="142"/>
      <c r="V95" s="142"/>
      <c r="W95" s="142"/>
      <c r="X95" s="142"/>
      <c r="Y95" s="142"/>
      <c r="Z95" s="142"/>
    </row>
    <row r="96" spans="1:26" ht="33.4" customHeight="1">
      <c r="A96" s="118" t="s">
        <v>751</v>
      </c>
      <c r="B96" s="141" t="s">
        <v>494</v>
      </c>
      <c r="C96" s="129" t="s">
        <v>493</v>
      </c>
      <c r="D96" s="118"/>
      <c r="E96" s="118"/>
      <c r="F96" s="142">
        <v>5</v>
      </c>
      <c r="G96" s="143"/>
      <c r="H96" s="143"/>
      <c r="I96" s="143"/>
      <c r="J96" s="143"/>
      <c r="K96" s="143"/>
      <c r="L96" s="143"/>
      <c r="M96" s="143"/>
      <c r="N96" s="143"/>
      <c r="O96" s="143"/>
      <c r="P96" s="143"/>
      <c r="Q96" s="142">
        <v>5</v>
      </c>
      <c r="R96" s="142"/>
      <c r="S96" s="142"/>
      <c r="T96" s="142"/>
      <c r="U96" s="142"/>
      <c r="V96" s="142"/>
      <c r="W96" s="142"/>
      <c r="X96" s="142"/>
      <c r="Y96" s="142"/>
      <c r="Z96" s="142"/>
    </row>
    <row r="97" spans="1:26" ht="33.4" customHeight="1">
      <c r="A97" s="118" t="s">
        <v>753</v>
      </c>
      <c r="B97" s="141"/>
      <c r="C97" s="129" t="s">
        <v>752</v>
      </c>
      <c r="D97" s="118"/>
      <c r="E97" s="118"/>
      <c r="F97" s="142">
        <v>41</v>
      </c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2">
        <v>41</v>
      </c>
      <c r="R97" s="142"/>
      <c r="S97" s="142"/>
      <c r="T97" s="142"/>
      <c r="U97" s="142"/>
      <c r="V97" s="142"/>
      <c r="W97" s="142"/>
      <c r="X97" s="142"/>
      <c r="Y97" s="142"/>
      <c r="Z97" s="142"/>
    </row>
    <row r="98" spans="1:26" ht="50.1" customHeight="1">
      <c r="A98" s="118" t="s">
        <v>753</v>
      </c>
      <c r="B98" s="141" t="s">
        <v>494</v>
      </c>
      <c r="C98" s="129" t="s">
        <v>493</v>
      </c>
      <c r="D98" s="118"/>
      <c r="E98" s="118"/>
      <c r="F98" s="142">
        <v>41</v>
      </c>
      <c r="G98" s="143"/>
      <c r="H98" s="143"/>
      <c r="I98" s="143"/>
      <c r="J98" s="143"/>
      <c r="K98" s="143"/>
      <c r="L98" s="143"/>
      <c r="M98" s="143"/>
      <c r="N98" s="143"/>
      <c r="O98" s="143"/>
      <c r="P98" s="143"/>
      <c r="Q98" s="142">
        <v>41</v>
      </c>
      <c r="R98" s="142"/>
      <c r="S98" s="142"/>
      <c r="T98" s="142"/>
      <c r="U98" s="142"/>
      <c r="V98" s="142"/>
      <c r="W98" s="142"/>
      <c r="X98" s="142"/>
      <c r="Y98" s="142"/>
      <c r="Z98" s="142"/>
    </row>
    <row r="99" spans="1:26" ht="33.4" customHeight="1">
      <c r="A99" s="118" t="s">
        <v>755</v>
      </c>
      <c r="B99" s="141"/>
      <c r="C99" s="129" t="s">
        <v>754</v>
      </c>
      <c r="D99" s="118"/>
      <c r="E99" s="118"/>
      <c r="F99" s="142">
        <v>40</v>
      </c>
      <c r="G99" s="143"/>
      <c r="H99" s="143"/>
      <c r="I99" s="143"/>
      <c r="J99" s="143"/>
      <c r="K99" s="143"/>
      <c r="L99" s="143"/>
      <c r="M99" s="143"/>
      <c r="N99" s="143"/>
      <c r="O99" s="143"/>
      <c r="P99" s="143"/>
      <c r="Q99" s="142">
        <v>40</v>
      </c>
      <c r="R99" s="142"/>
      <c r="S99" s="142"/>
      <c r="T99" s="142"/>
      <c r="U99" s="142"/>
      <c r="V99" s="142"/>
      <c r="W99" s="142"/>
      <c r="X99" s="142"/>
      <c r="Y99" s="142"/>
      <c r="Z99" s="142"/>
    </row>
    <row r="100" spans="1:26" ht="33.4" customHeight="1">
      <c r="A100" s="118" t="s">
        <v>757</v>
      </c>
      <c r="B100" s="141"/>
      <c r="C100" s="129" t="s">
        <v>756</v>
      </c>
      <c r="D100" s="118"/>
      <c r="E100" s="118"/>
      <c r="F100" s="142">
        <v>40</v>
      </c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2">
        <v>40</v>
      </c>
      <c r="R100" s="142"/>
      <c r="S100" s="142"/>
      <c r="T100" s="142"/>
      <c r="U100" s="142"/>
      <c r="V100" s="142"/>
      <c r="W100" s="142"/>
      <c r="X100" s="142"/>
      <c r="Y100" s="142"/>
      <c r="Z100" s="142"/>
    </row>
    <row r="101" spans="1:26" ht="33.4" customHeight="1">
      <c r="A101" s="118" t="s">
        <v>757</v>
      </c>
      <c r="B101" s="141" t="s">
        <v>494</v>
      </c>
      <c r="C101" s="129" t="s">
        <v>493</v>
      </c>
      <c r="D101" s="118"/>
      <c r="E101" s="118"/>
      <c r="F101" s="142">
        <v>40</v>
      </c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2">
        <v>40</v>
      </c>
      <c r="R101" s="142"/>
      <c r="S101" s="142"/>
      <c r="T101" s="142"/>
      <c r="U101" s="142"/>
      <c r="V101" s="142"/>
      <c r="W101" s="142"/>
      <c r="X101" s="142"/>
      <c r="Y101" s="142"/>
      <c r="Z101" s="142"/>
    </row>
    <row r="102" spans="1:26" ht="33.4" customHeight="1">
      <c r="A102" s="118" t="s">
        <v>486</v>
      </c>
      <c r="B102" s="141"/>
      <c r="C102" s="129" t="s">
        <v>485</v>
      </c>
      <c r="D102" s="118"/>
      <c r="E102" s="118"/>
      <c r="F102" s="142">
        <f>F103+F107+F123</f>
        <v>2599</v>
      </c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2">
        <v>599</v>
      </c>
      <c r="R102" s="142"/>
      <c r="S102" s="142"/>
      <c r="T102" s="142"/>
      <c r="U102" s="142"/>
      <c r="V102" s="142">
        <v>599</v>
      </c>
      <c r="W102" s="142"/>
      <c r="X102" s="142"/>
      <c r="Y102" s="142"/>
      <c r="Z102" s="142"/>
    </row>
    <row r="103" spans="1:26" ht="33.4" customHeight="1">
      <c r="A103" s="118" t="s">
        <v>786</v>
      </c>
      <c r="B103" s="141"/>
      <c r="C103" s="129" t="s">
        <v>785</v>
      </c>
      <c r="D103" s="118"/>
      <c r="E103" s="118"/>
      <c r="F103" s="142">
        <f>F104</f>
        <v>2000</v>
      </c>
      <c r="G103" s="143"/>
      <c r="H103" s="143"/>
      <c r="I103" s="143"/>
      <c r="J103" s="143"/>
      <c r="K103" s="143"/>
      <c r="L103" s="143"/>
      <c r="M103" s="143"/>
      <c r="N103" s="143"/>
      <c r="O103" s="143"/>
      <c r="P103" s="143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</row>
    <row r="104" spans="1:26" ht="33.4" customHeight="1">
      <c r="A104" s="118" t="s">
        <v>788</v>
      </c>
      <c r="B104" s="141"/>
      <c r="C104" s="129" t="s">
        <v>787</v>
      </c>
      <c r="D104" s="118"/>
      <c r="E104" s="118"/>
      <c r="F104" s="142">
        <f>F105</f>
        <v>2000</v>
      </c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2"/>
      <c r="R104" s="142"/>
      <c r="S104" s="142"/>
      <c r="T104" s="142"/>
      <c r="U104" s="142"/>
      <c r="V104" s="142"/>
      <c r="W104" s="142"/>
      <c r="X104" s="142"/>
      <c r="Y104" s="142"/>
      <c r="Z104" s="142"/>
    </row>
    <row r="105" spans="1:26" ht="33.4" customHeight="1">
      <c r="A105" s="118" t="s">
        <v>790</v>
      </c>
      <c r="B105" s="141"/>
      <c r="C105" s="129" t="s">
        <v>789</v>
      </c>
      <c r="D105" s="118"/>
      <c r="E105" s="118"/>
      <c r="F105" s="142">
        <f>F106</f>
        <v>2000</v>
      </c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</row>
    <row r="106" spans="1:26" ht="33.4" customHeight="1">
      <c r="A106" s="118" t="s">
        <v>790</v>
      </c>
      <c r="B106" s="141" t="s">
        <v>494</v>
      </c>
      <c r="C106" s="129" t="s">
        <v>493</v>
      </c>
      <c r="D106" s="118"/>
      <c r="E106" s="118"/>
      <c r="F106" s="142">
        <v>2000</v>
      </c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</row>
    <row r="107" spans="1:26" ht="33.4" customHeight="1">
      <c r="A107" s="118" t="s">
        <v>488</v>
      </c>
      <c r="B107" s="141"/>
      <c r="C107" s="129" t="s">
        <v>487</v>
      </c>
      <c r="D107" s="118"/>
      <c r="E107" s="118"/>
      <c r="F107" s="142">
        <v>378</v>
      </c>
      <c r="G107" s="143"/>
      <c r="H107" s="143"/>
      <c r="I107" s="143"/>
      <c r="J107" s="143"/>
      <c r="K107" s="143"/>
      <c r="L107" s="143"/>
      <c r="M107" s="143"/>
      <c r="N107" s="143"/>
      <c r="O107" s="143"/>
      <c r="P107" s="143"/>
      <c r="Q107" s="142">
        <v>378</v>
      </c>
      <c r="R107" s="142"/>
      <c r="S107" s="142"/>
      <c r="T107" s="142"/>
      <c r="U107" s="142"/>
      <c r="V107" s="142">
        <v>378</v>
      </c>
      <c r="W107" s="142"/>
      <c r="X107" s="142"/>
      <c r="Y107" s="142"/>
      <c r="Z107" s="142"/>
    </row>
    <row r="108" spans="1:26" ht="33.4" customHeight="1">
      <c r="A108" s="118" t="s">
        <v>490</v>
      </c>
      <c r="B108" s="141"/>
      <c r="C108" s="129" t="s">
        <v>489</v>
      </c>
      <c r="D108" s="118"/>
      <c r="E108" s="118"/>
      <c r="F108" s="142">
        <v>220</v>
      </c>
      <c r="G108" s="143"/>
      <c r="H108" s="143"/>
      <c r="I108" s="143"/>
      <c r="J108" s="143"/>
      <c r="K108" s="143"/>
      <c r="L108" s="143"/>
      <c r="M108" s="143"/>
      <c r="N108" s="143"/>
      <c r="O108" s="143"/>
      <c r="P108" s="143"/>
      <c r="Q108" s="142">
        <v>220</v>
      </c>
      <c r="R108" s="142"/>
      <c r="S108" s="142"/>
      <c r="T108" s="142"/>
      <c r="U108" s="142"/>
      <c r="V108" s="142">
        <v>220</v>
      </c>
      <c r="W108" s="142"/>
      <c r="X108" s="142"/>
      <c r="Y108" s="142"/>
      <c r="Z108" s="142"/>
    </row>
    <row r="109" spans="1:26" ht="33.4" customHeight="1">
      <c r="A109" s="118" t="s">
        <v>492</v>
      </c>
      <c r="B109" s="141"/>
      <c r="C109" s="129" t="s">
        <v>491</v>
      </c>
      <c r="D109" s="118"/>
      <c r="E109" s="118"/>
      <c r="F109" s="142">
        <v>220</v>
      </c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2">
        <v>220</v>
      </c>
      <c r="R109" s="142"/>
      <c r="S109" s="142"/>
      <c r="T109" s="142"/>
      <c r="U109" s="142"/>
      <c r="V109" s="142">
        <v>220</v>
      </c>
      <c r="W109" s="142"/>
      <c r="X109" s="142"/>
      <c r="Y109" s="142"/>
      <c r="Z109" s="142"/>
    </row>
    <row r="110" spans="1:26" ht="33.4" customHeight="1">
      <c r="A110" s="118" t="s">
        <v>492</v>
      </c>
      <c r="B110" s="141" t="s">
        <v>494</v>
      </c>
      <c r="C110" s="129" t="s">
        <v>493</v>
      </c>
      <c r="D110" s="118"/>
      <c r="E110" s="118"/>
      <c r="F110" s="142">
        <v>220</v>
      </c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2">
        <v>220</v>
      </c>
      <c r="R110" s="142"/>
      <c r="S110" s="142"/>
      <c r="T110" s="142"/>
      <c r="U110" s="142"/>
      <c r="V110" s="142">
        <v>220</v>
      </c>
      <c r="W110" s="142"/>
      <c r="X110" s="142"/>
      <c r="Y110" s="142"/>
      <c r="Z110" s="142"/>
    </row>
    <row r="111" spans="1:26" ht="33.4" customHeight="1">
      <c r="A111" s="118" t="s">
        <v>496</v>
      </c>
      <c r="B111" s="141"/>
      <c r="C111" s="129" t="s">
        <v>495</v>
      </c>
      <c r="D111" s="118"/>
      <c r="E111" s="118"/>
      <c r="F111" s="142">
        <v>110</v>
      </c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2">
        <v>110</v>
      </c>
      <c r="R111" s="142"/>
      <c r="S111" s="142"/>
      <c r="T111" s="142"/>
      <c r="U111" s="142"/>
      <c r="V111" s="142">
        <v>110</v>
      </c>
      <c r="W111" s="142"/>
      <c r="X111" s="142"/>
      <c r="Y111" s="142"/>
      <c r="Z111" s="142"/>
    </row>
    <row r="112" spans="1:26" ht="33.4" customHeight="1">
      <c r="A112" s="118" t="s">
        <v>498</v>
      </c>
      <c r="B112" s="141"/>
      <c r="C112" s="129" t="s">
        <v>497</v>
      </c>
      <c r="D112" s="118"/>
      <c r="E112" s="118"/>
      <c r="F112" s="142">
        <v>110</v>
      </c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2">
        <v>110</v>
      </c>
      <c r="R112" s="142"/>
      <c r="S112" s="142"/>
      <c r="T112" s="142"/>
      <c r="U112" s="142"/>
      <c r="V112" s="142">
        <v>110</v>
      </c>
      <c r="W112" s="142"/>
      <c r="X112" s="142"/>
      <c r="Y112" s="142"/>
      <c r="Z112" s="142"/>
    </row>
    <row r="113" spans="1:26" ht="33.4" customHeight="1">
      <c r="A113" s="118" t="s">
        <v>498</v>
      </c>
      <c r="B113" s="141" t="s">
        <v>494</v>
      </c>
      <c r="C113" s="129" t="s">
        <v>493</v>
      </c>
      <c r="D113" s="118"/>
      <c r="E113" s="118"/>
      <c r="F113" s="142">
        <v>110</v>
      </c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2">
        <v>110</v>
      </c>
      <c r="R113" s="142"/>
      <c r="S113" s="142"/>
      <c r="T113" s="142"/>
      <c r="U113" s="142"/>
      <c r="V113" s="142">
        <v>110</v>
      </c>
      <c r="W113" s="142"/>
      <c r="X113" s="142"/>
      <c r="Y113" s="142"/>
      <c r="Z113" s="142"/>
    </row>
    <row r="114" spans="1:26" ht="33.4" customHeight="1">
      <c r="A114" s="118" t="s">
        <v>500</v>
      </c>
      <c r="B114" s="141"/>
      <c r="C114" s="129" t="s">
        <v>499</v>
      </c>
      <c r="D114" s="118"/>
      <c r="E114" s="118"/>
      <c r="F114" s="142">
        <v>48</v>
      </c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2">
        <v>48</v>
      </c>
      <c r="R114" s="142"/>
      <c r="S114" s="142"/>
      <c r="T114" s="142"/>
      <c r="U114" s="142"/>
      <c r="V114" s="142">
        <v>48</v>
      </c>
      <c r="W114" s="142"/>
      <c r="X114" s="142"/>
      <c r="Y114" s="142"/>
      <c r="Z114" s="142"/>
    </row>
    <row r="115" spans="1:26" ht="33.4" customHeight="1">
      <c r="A115" s="118" t="s">
        <v>502</v>
      </c>
      <c r="B115" s="141"/>
      <c r="C115" s="129" t="s">
        <v>501</v>
      </c>
      <c r="D115" s="118"/>
      <c r="E115" s="118"/>
      <c r="F115" s="142">
        <v>10</v>
      </c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2">
        <v>10</v>
      </c>
      <c r="R115" s="142"/>
      <c r="S115" s="142"/>
      <c r="T115" s="142"/>
      <c r="U115" s="142"/>
      <c r="V115" s="142">
        <v>10</v>
      </c>
      <c r="W115" s="142"/>
      <c r="X115" s="142"/>
      <c r="Y115" s="142"/>
      <c r="Z115" s="142"/>
    </row>
    <row r="116" spans="1:26" ht="33.4" customHeight="1">
      <c r="A116" s="118" t="s">
        <v>502</v>
      </c>
      <c r="B116" s="141" t="s">
        <v>494</v>
      </c>
      <c r="C116" s="129" t="s">
        <v>493</v>
      </c>
      <c r="D116" s="118"/>
      <c r="E116" s="118"/>
      <c r="F116" s="142">
        <v>10</v>
      </c>
      <c r="G116" s="143"/>
      <c r="H116" s="143"/>
      <c r="I116" s="143"/>
      <c r="J116" s="143"/>
      <c r="K116" s="143"/>
      <c r="L116" s="143"/>
      <c r="M116" s="143"/>
      <c r="N116" s="143"/>
      <c r="O116" s="143"/>
      <c r="P116" s="143"/>
      <c r="Q116" s="142">
        <v>10</v>
      </c>
      <c r="R116" s="142"/>
      <c r="S116" s="142"/>
      <c r="T116" s="142"/>
      <c r="U116" s="142"/>
      <c r="V116" s="142">
        <v>10</v>
      </c>
      <c r="W116" s="142"/>
      <c r="X116" s="142"/>
      <c r="Y116" s="142"/>
      <c r="Z116" s="142"/>
    </row>
    <row r="117" spans="1:26" ht="33.4" customHeight="1">
      <c r="A117" s="118" t="s">
        <v>504</v>
      </c>
      <c r="B117" s="141"/>
      <c r="C117" s="129" t="s">
        <v>503</v>
      </c>
      <c r="D117" s="118"/>
      <c r="E117" s="118"/>
      <c r="F117" s="142">
        <v>30</v>
      </c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2">
        <v>30</v>
      </c>
      <c r="R117" s="142"/>
      <c r="S117" s="142"/>
      <c r="T117" s="142"/>
      <c r="U117" s="142"/>
      <c r="V117" s="142">
        <v>30</v>
      </c>
      <c r="W117" s="142"/>
      <c r="X117" s="142"/>
      <c r="Y117" s="142"/>
      <c r="Z117" s="142"/>
    </row>
    <row r="118" spans="1:26" ht="33.4" customHeight="1">
      <c r="A118" s="118" t="s">
        <v>504</v>
      </c>
      <c r="B118" s="141" t="s">
        <v>494</v>
      </c>
      <c r="C118" s="129" t="s">
        <v>493</v>
      </c>
      <c r="D118" s="118"/>
      <c r="E118" s="118"/>
      <c r="F118" s="142">
        <v>30</v>
      </c>
      <c r="G118" s="143"/>
      <c r="H118" s="143"/>
      <c r="I118" s="143"/>
      <c r="J118" s="143"/>
      <c r="K118" s="143"/>
      <c r="L118" s="143"/>
      <c r="M118" s="143"/>
      <c r="N118" s="143"/>
      <c r="O118" s="143"/>
      <c r="P118" s="143"/>
      <c r="Q118" s="142">
        <v>30</v>
      </c>
      <c r="R118" s="142"/>
      <c r="S118" s="142"/>
      <c r="T118" s="142"/>
      <c r="U118" s="142"/>
      <c r="V118" s="142">
        <v>30</v>
      </c>
      <c r="W118" s="142"/>
      <c r="X118" s="142"/>
      <c r="Y118" s="142"/>
      <c r="Z118" s="142"/>
    </row>
    <row r="119" spans="1:26" ht="33.4" customHeight="1">
      <c r="A119" s="118" t="s">
        <v>506</v>
      </c>
      <c r="B119" s="141"/>
      <c r="C119" s="129" t="s">
        <v>505</v>
      </c>
      <c r="D119" s="118"/>
      <c r="E119" s="118"/>
      <c r="F119" s="142">
        <v>3</v>
      </c>
      <c r="G119" s="143"/>
      <c r="H119" s="143"/>
      <c r="I119" s="143"/>
      <c r="J119" s="143"/>
      <c r="K119" s="143"/>
      <c r="L119" s="143"/>
      <c r="M119" s="143"/>
      <c r="N119" s="143"/>
      <c r="O119" s="143"/>
      <c r="P119" s="143"/>
      <c r="Q119" s="142">
        <v>3</v>
      </c>
      <c r="R119" s="142"/>
      <c r="S119" s="142"/>
      <c r="T119" s="142"/>
      <c r="U119" s="142"/>
      <c r="V119" s="142">
        <v>3</v>
      </c>
      <c r="W119" s="142"/>
      <c r="X119" s="142"/>
      <c r="Y119" s="142"/>
      <c r="Z119" s="142"/>
    </row>
    <row r="120" spans="1:26" ht="50.1" customHeight="1">
      <c r="A120" s="118" t="s">
        <v>506</v>
      </c>
      <c r="B120" s="141" t="s">
        <v>494</v>
      </c>
      <c r="C120" s="129" t="s">
        <v>493</v>
      </c>
      <c r="D120" s="118"/>
      <c r="E120" s="118"/>
      <c r="F120" s="142">
        <v>3</v>
      </c>
      <c r="G120" s="143"/>
      <c r="H120" s="143"/>
      <c r="I120" s="143"/>
      <c r="J120" s="143"/>
      <c r="K120" s="143"/>
      <c r="L120" s="143"/>
      <c r="M120" s="143"/>
      <c r="N120" s="143"/>
      <c r="O120" s="143"/>
      <c r="P120" s="143"/>
      <c r="Q120" s="142">
        <v>3</v>
      </c>
      <c r="R120" s="142"/>
      <c r="S120" s="142"/>
      <c r="T120" s="142"/>
      <c r="U120" s="142"/>
      <c r="V120" s="142">
        <v>3</v>
      </c>
      <c r="W120" s="142"/>
      <c r="X120" s="142"/>
      <c r="Y120" s="142"/>
      <c r="Z120" s="142"/>
    </row>
    <row r="121" spans="1:26" ht="47.25" customHeight="1">
      <c r="A121" s="118" t="s">
        <v>508</v>
      </c>
      <c r="B121" s="141"/>
      <c r="C121" s="129" t="s">
        <v>507</v>
      </c>
      <c r="D121" s="118"/>
      <c r="E121" s="118"/>
      <c r="F121" s="142">
        <v>5</v>
      </c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2">
        <v>5</v>
      </c>
      <c r="R121" s="142"/>
      <c r="S121" s="142"/>
      <c r="T121" s="142"/>
      <c r="U121" s="142"/>
      <c r="V121" s="142">
        <v>5</v>
      </c>
      <c r="W121" s="142"/>
      <c r="X121" s="142"/>
      <c r="Y121" s="142"/>
      <c r="Z121" s="142"/>
    </row>
    <row r="122" spans="1:26" ht="52.5" customHeight="1">
      <c r="A122" s="118" t="s">
        <v>508</v>
      </c>
      <c r="B122" s="141" t="s">
        <v>494</v>
      </c>
      <c r="C122" s="129" t="s">
        <v>493</v>
      </c>
      <c r="D122" s="118"/>
      <c r="E122" s="118"/>
      <c r="F122" s="142">
        <v>5</v>
      </c>
      <c r="G122" s="143"/>
      <c r="H122" s="143"/>
      <c r="I122" s="143"/>
      <c r="J122" s="143"/>
      <c r="K122" s="143"/>
      <c r="L122" s="143"/>
      <c r="M122" s="143"/>
      <c r="N122" s="143"/>
      <c r="O122" s="143"/>
      <c r="P122" s="143"/>
      <c r="Q122" s="142">
        <v>5</v>
      </c>
      <c r="R122" s="142"/>
      <c r="S122" s="142"/>
      <c r="T122" s="142"/>
      <c r="U122" s="142"/>
      <c r="V122" s="142">
        <v>5</v>
      </c>
      <c r="W122" s="142"/>
      <c r="X122" s="142"/>
      <c r="Y122" s="142"/>
      <c r="Z122" s="142"/>
    </row>
    <row r="123" spans="1:26" ht="33.4" customHeight="1">
      <c r="A123" s="118" t="s">
        <v>510</v>
      </c>
      <c r="B123" s="141"/>
      <c r="C123" s="129" t="s">
        <v>509</v>
      </c>
      <c r="D123" s="118"/>
      <c r="E123" s="118"/>
      <c r="F123" s="142">
        <v>221</v>
      </c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2">
        <v>221</v>
      </c>
      <c r="R123" s="142"/>
      <c r="S123" s="142"/>
      <c r="T123" s="142"/>
      <c r="U123" s="142"/>
      <c r="V123" s="142">
        <v>221</v>
      </c>
      <c r="W123" s="142"/>
      <c r="X123" s="142"/>
      <c r="Y123" s="142"/>
      <c r="Z123" s="142"/>
    </row>
    <row r="124" spans="1:26" ht="33.4" customHeight="1">
      <c r="A124" s="118" t="s">
        <v>512</v>
      </c>
      <c r="B124" s="141"/>
      <c r="C124" s="129" t="s">
        <v>511</v>
      </c>
      <c r="D124" s="118"/>
      <c r="E124" s="118"/>
      <c r="F124" s="142">
        <v>66</v>
      </c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2">
        <v>66</v>
      </c>
      <c r="R124" s="142"/>
      <c r="S124" s="142"/>
      <c r="T124" s="142"/>
      <c r="U124" s="142"/>
      <c r="V124" s="142">
        <v>66</v>
      </c>
      <c r="W124" s="142"/>
      <c r="X124" s="142"/>
      <c r="Y124" s="142"/>
      <c r="Z124" s="142"/>
    </row>
    <row r="125" spans="1:26" ht="33.4" customHeight="1">
      <c r="A125" s="118" t="s">
        <v>514</v>
      </c>
      <c r="B125" s="141"/>
      <c r="C125" s="129" t="s">
        <v>513</v>
      </c>
      <c r="D125" s="118"/>
      <c r="E125" s="118"/>
      <c r="F125" s="142">
        <v>66</v>
      </c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2">
        <v>66</v>
      </c>
      <c r="R125" s="142"/>
      <c r="S125" s="142"/>
      <c r="T125" s="142"/>
      <c r="U125" s="142"/>
      <c r="V125" s="142">
        <v>66</v>
      </c>
      <c r="W125" s="142"/>
      <c r="X125" s="142"/>
      <c r="Y125" s="142"/>
      <c r="Z125" s="142"/>
    </row>
    <row r="126" spans="1:26" ht="50.1" customHeight="1">
      <c r="A126" s="118" t="s">
        <v>514</v>
      </c>
      <c r="B126" s="141" t="s">
        <v>494</v>
      </c>
      <c r="C126" s="129" t="s">
        <v>493</v>
      </c>
      <c r="D126" s="118"/>
      <c r="E126" s="118"/>
      <c r="F126" s="142">
        <v>66</v>
      </c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2">
        <v>66</v>
      </c>
      <c r="R126" s="142"/>
      <c r="S126" s="142"/>
      <c r="T126" s="142"/>
      <c r="U126" s="142"/>
      <c r="V126" s="142">
        <v>66</v>
      </c>
      <c r="W126" s="142"/>
      <c r="X126" s="142"/>
      <c r="Y126" s="142"/>
      <c r="Z126" s="142"/>
    </row>
    <row r="127" spans="1:26" ht="33.4" customHeight="1">
      <c r="A127" s="118" t="s">
        <v>516</v>
      </c>
      <c r="B127" s="141"/>
      <c r="C127" s="129" t="s">
        <v>515</v>
      </c>
      <c r="D127" s="118"/>
      <c r="E127" s="118"/>
      <c r="F127" s="142">
        <v>155</v>
      </c>
      <c r="G127" s="143"/>
      <c r="H127" s="143"/>
      <c r="I127" s="143"/>
      <c r="J127" s="143"/>
      <c r="K127" s="143"/>
      <c r="L127" s="143"/>
      <c r="M127" s="143"/>
      <c r="N127" s="143"/>
      <c r="O127" s="143"/>
      <c r="P127" s="143"/>
      <c r="Q127" s="142">
        <v>155</v>
      </c>
      <c r="R127" s="142"/>
      <c r="S127" s="142"/>
      <c r="T127" s="142"/>
      <c r="U127" s="142"/>
      <c r="V127" s="142">
        <v>155</v>
      </c>
      <c r="W127" s="142"/>
      <c r="X127" s="142"/>
      <c r="Y127" s="142"/>
      <c r="Z127" s="142"/>
    </row>
    <row r="128" spans="1:26" ht="33.4" customHeight="1">
      <c r="A128" s="118" t="s">
        <v>518</v>
      </c>
      <c r="B128" s="141"/>
      <c r="C128" s="129" t="s">
        <v>517</v>
      </c>
      <c r="D128" s="118"/>
      <c r="E128" s="118"/>
      <c r="F128" s="142">
        <v>115</v>
      </c>
      <c r="G128" s="143"/>
      <c r="H128" s="143"/>
      <c r="I128" s="143"/>
      <c r="J128" s="143"/>
      <c r="K128" s="143"/>
      <c r="L128" s="143"/>
      <c r="M128" s="143"/>
      <c r="N128" s="143"/>
      <c r="O128" s="143"/>
      <c r="P128" s="143"/>
      <c r="Q128" s="142">
        <v>115</v>
      </c>
      <c r="R128" s="142"/>
      <c r="S128" s="142"/>
      <c r="T128" s="142"/>
      <c r="U128" s="142"/>
      <c r="V128" s="142">
        <v>115</v>
      </c>
      <c r="W128" s="142"/>
      <c r="X128" s="142"/>
      <c r="Y128" s="142"/>
      <c r="Z128" s="142"/>
    </row>
    <row r="129" spans="1:26" ht="33.4" customHeight="1">
      <c r="A129" s="118" t="s">
        <v>518</v>
      </c>
      <c r="B129" s="141" t="s">
        <v>494</v>
      </c>
      <c r="C129" s="129" t="s">
        <v>493</v>
      </c>
      <c r="D129" s="118"/>
      <c r="E129" s="118"/>
      <c r="F129" s="142">
        <v>115</v>
      </c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2">
        <v>115</v>
      </c>
      <c r="R129" s="142"/>
      <c r="S129" s="142"/>
      <c r="T129" s="142"/>
      <c r="U129" s="142"/>
      <c r="V129" s="142">
        <v>115</v>
      </c>
      <c r="W129" s="142"/>
      <c r="X129" s="142"/>
      <c r="Y129" s="142"/>
      <c r="Z129" s="142"/>
    </row>
    <row r="130" spans="1:26" ht="33.4" customHeight="1">
      <c r="A130" s="118" t="s">
        <v>520</v>
      </c>
      <c r="B130" s="141"/>
      <c r="C130" s="129" t="s">
        <v>519</v>
      </c>
      <c r="D130" s="118"/>
      <c r="E130" s="118"/>
      <c r="F130" s="142">
        <v>40</v>
      </c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2">
        <v>40</v>
      </c>
      <c r="R130" s="142"/>
      <c r="S130" s="142"/>
      <c r="T130" s="142"/>
      <c r="U130" s="142"/>
      <c r="V130" s="142">
        <v>40</v>
      </c>
      <c r="W130" s="142"/>
      <c r="X130" s="142"/>
      <c r="Y130" s="142"/>
      <c r="Z130" s="142"/>
    </row>
    <row r="131" spans="1:26" ht="33.4" customHeight="1">
      <c r="A131" s="118" t="s">
        <v>520</v>
      </c>
      <c r="B131" s="141" t="s">
        <v>494</v>
      </c>
      <c r="C131" s="129" t="s">
        <v>493</v>
      </c>
      <c r="D131" s="118"/>
      <c r="E131" s="118"/>
      <c r="F131" s="142">
        <v>40</v>
      </c>
      <c r="G131" s="143"/>
      <c r="H131" s="143"/>
      <c r="I131" s="143"/>
      <c r="J131" s="143"/>
      <c r="K131" s="143"/>
      <c r="L131" s="143"/>
      <c r="M131" s="143"/>
      <c r="N131" s="143"/>
      <c r="O131" s="143"/>
      <c r="P131" s="143"/>
      <c r="Q131" s="142">
        <v>40</v>
      </c>
      <c r="R131" s="142"/>
      <c r="S131" s="142"/>
      <c r="T131" s="142"/>
      <c r="U131" s="142"/>
      <c r="V131" s="142">
        <v>40</v>
      </c>
      <c r="W131" s="142">
        <v>4.9000000000000004</v>
      </c>
      <c r="X131" s="142">
        <v>2.4</v>
      </c>
      <c r="Y131" s="142"/>
      <c r="Z131" s="142"/>
    </row>
    <row r="132" spans="1:26" ht="33.4" customHeight="1">
      <c r="A132" s="118" t="s">
        <v>590</v>
      </c>
      <c r="B132" s="141"/>
      <c r="C132" s="129" t="s">
        <v>589</v>
      </c>
      <c r="D132" s="118"/>
      <c r="E132" s="118"/>
      <c r="F132" s="142">
        <f>F133+F139</f>
        <v>115.10499999999999</v>
      </c>
      <c r="G132" s="143"/>
      <c r="H132" s="143"/>
      <c r="I132" s="143"/>
      <c r="J132" s="143"/>
      <c r="K132" s="143"/>
      <c r="L132" s="143"/>
      <c r="M132" s="143"/>
      <c r="N132" s="143"/>
      <c r="O132" s="143"/>
      <c r="P132" s="143"/>
      <c r="Q132" s="142">
        <v>122.2</v>
      </c>
      <c r="R132" s="142">
        <v>14.8</v>
      </c>
      <c r="S132" s="142">
        <v>7.4</v>
      </c>
      <c r="T132" s="142"/>
      <c r="U132" s="142"/>
      <c r="V132" s="142">
        <v>7.3</v>
      </c>
      <c r="W132" s="142">
        <v>4.9000000000000004</v>
      </c>
      <c r="X132" s="142">
        <v>2.4</v>
      </c>
      <c r="Y132" s="142"/>
      <c r="Z132" s="142"/>
    </row>
    <row r="133" spans="1:26" ht="33.4" customHeight="1">
      <c r="A133" s="118" t="s">
        <v>592</v>
      </c>
      <c r="B133" s="141"/>
      <c r="C133" s="129" t="s">
        <v>591</v>
      </c>
      <c r="D133" s="118"/>
      <c r="E133" s="118"/>
      <c r="F133" s="142">
        <f>F134</f>
        <v>45.104999999999997</v>
      </c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2">
        <v>22.2</v>
      </c>
      <c r="R133" s="142">
        <v>14.8</v>
      </c>
      <c r="S133" s="142">
        <v>7.4</v>
      </c>
      <c r="T133" s="142"/>
      <c r="U133" s="142"/>
      <c r="V133" s="142">
        <v>7.3</v>
      </c>
      <c r="W133" s="142">
        <v>4.9000000000000004</v>
      </c>
      <c r="X133" s="142">
        <v>2.4</v>
      </c>
      <c r="Y133" s="142"/>
      <c r="Z133" s="142"/>
    </row>
    <row r="134" spans="1:26" ht="37.5" customHeight="1">
      <c r="A134" s="118" t="s">
        <v>594</v>
      </c>
      <c r="B134" s="141"/>
      <c r="C134" s="129" t="s">
        <v>593</v>
      </c>
      <c r="D134" s="118"/>
      <c r="E134" s="118"/>
      <c r="F134" s="142">
        <f>F135+F137</f>
        <v>45.104999999999997</v>
      </c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2">
        <v>22.2</v>
      </c>
      <c r="R134" s="142">
        <v>14.8</v>
      </c>
      <c r="S134" s="142">
        <v>7.4</v>
      </c>
      <c r="T134" s="142"/>
      <c r="U134" s="142"/>
      <c r="V134" s="142">
        <v>7.3</v>
      </c>
      <c r="W134" s="142"/>
      <c r="X134" s="142">
        <v>0.6</v>
      </c>
      <c r="Y134" s="142"/>
      <c r="Z134" s="142"/>
    </row>
    <row r="135" spans="1:26" ht="54" customHeight="1">
      <c r="A135" s="118" t="s">
        <v>596</v>
      </c>
      <c r="B135" s="141"/>
      <c r="C135" s="129" t="s">
        <v>595</v>
      </c>
      <c r="D135" s="118"/>
      <c r="E135" s="118"/>
      <c r="F135" s="142">
        <f>F136</f>
        <v>3.8940000000000001</v>
      </c>
      <c r="G135" s="143"/>
      <c r="H135" s="143"/>
      <c r="I135" s="143"/>
      <c r="J135" s="143"/>
      <c r="K135" s="143"/>
      <c r="L135" s="143"/>
      <c r="M135" s="143"/>
      <c r="N135" s="143"/>
      <c r="O135" s="143"/>
      <c r="P135" s="143"/>
      <c r="Q135" s="142">
        <v>1.9</v>
      </c>
      <c r="R135" s="142"/>
      <c r="S135" s="142">
        <v>1.9</v>
      </c>
      <c r="T135" s="142"/>
      <c r="U135" s="142"/>
      <c r="V135" s="142">
        <v>0.6</v>
      </c>
      <c r="W135" s="142"/>
      <c r="X135" s="142">
        <v>0.6</v>
      </c>
      <c r="Y135" s="142"/>
      <c r="Z135" s="142"/>
    </row>
    <row r="136" spans="1:26" ht="27.75" customHeight="1">
      <c r="A136" s="118" t="s">
        <v>596</v>
      </c>
      <c r="B136" s="141" t="s">
        <v>448</v>
      </c>
      <c r="C136" s="129" t="s">
        <v>447</v>
      </c>
      <c r="D136" s="118"/>
      <c r="E136" s="118"/>
      <c r="F136" s="142">
        <v>3.8940000000000001</v>
      </c>
      <c r="G136" s="143"/>
      <c r="H136" s="143"/>
      <c r="I136" s="143"/>
      <c r="J136" s="143"/>
      <c r="K136" s="143"/>
      <c r="L136" s="143"/>
      <c r="M136" s="143"/>
      <c r="N136" s="143"/>
      <c r="O136" s="143"/>
      <c r="P136" s="143"/>
      <c r="Q136" s="142">
        <v>1.9</v>
      </c>
      <c r="R136" s="142"/>
      <c r="S136" s="142">
        <v>1.9</v>
      </c>
      <c r="T136" s="142"/>
      <c r="U136" s="142"/>
      <c r="V136" s="142">
        <v>0.6</v>
      </c>
      <c r="W136" s="142">
        <v>4.9000000000000004</v>
      </c>
      <c r="X136" s="142">
        <v>1.8</v>
      </c>
      <c r="Y136" s="142"/>
      <c r="Z136" s="142"/>
    </row>
    <row r="137" spans="1:26" ht="33.4" customHeight="1">
      <c r="A137" s="118" t="s">
        <v>598</v>
      </c>
      <c r="B137" s="141"/>
      <c r="C137" s="129" t="s">
        <v>597</v>
      </c>
      <c r="D137" s="118"/>
      <c r="E137" s="118"/>
      <c r="F137" s="142">
        <f>F138</f>
        <v>41.210999999999999</v>
      </c>
      <c r="G137" s="143"/>
      <c r="H137" s="143"/>
      <c r="I137" s="143"/>
      <c r="J137" s="143"/>
      <c r="K137" s="143"/>
      <c r="L137" s="143"/>
      <c r="M137" s="143"/>
      <c r="N137" s="143"/>
      <c r="O137" s="143"/>
      <c r="P137" s="143"/>
      <c r="Q137" s="142">
        <v>20.3</v>
      </c>
      <c r="R137" s="142">
        <v>14.8</v>
      </c>
      <c r="S137" s="142">
        <v>5.5</v>
      </c>
      <c r="T137" s="142"/>
      <c r="U137" s="142"/>
      <c r="V137" s="142">
        <v>6.7</v>
      </c>
      <c r="W137" s="142">
        <v>4.9000000000000004</v>
      </c>
      <c r="X137" s="142">
        <v>1.8</v>
      </c>
      <c r="Y137" s="142"/>
      <c r="Z137" s="142"/>
    </row>
    <row r="138" spans="1:26" ht="33.4" customHeight="1">
      <c r="A138" s="118" t="s">
        <v>598</v>
      </c>
      <c r="B138" s="141" t="s">
        <v>448</v>
      </c>
      <c r="C138" s="129" t="s">
        <v>447</v>
      </c>
      <c r="D138" s="118"/>
      <c r="E138" s="118"/>
      <c r="F138" s="142">
        <v>41.210999999999999</v>
      </c>
      <c r="G138" s="143"/>
      <c r="H138" s="143"/>
      <c r="I138" s="143"/>
      <c r="J138" s="143"/>
      <c r="K138" s="143"/>
      <c r="L138" s="143"/>
      <c r="M138" s="143"/>
      <c r="N138" s="143"/>
      <c r="O138" s="143"/>
      <c r="P138" s="143"/>
      <c r="Q138" s="142">
        <v>20.3</v>
      </c>
      <c r="R138" s="142">
        <v>14.8</v>
      </c>
      <c r="S138" s="142">
        <v>5.5</v>
      </c>
      <c r="T138" s="142"/>
      <c r="U138" s="142"/>
      <c r="V138" s="142">
        <v>6.7</v>
      </c>
      <c r="W138" s="142"/>
      <c r="X138" s="142"/>
      <c r="Y138" s="142"/>
      <c r="Z138" s="142"/>
    </row>
    <row r="139" spans="1:26" ht="50.1" customHeight="1">
      <c r="A139" s="118" t="s">
        <v>610</v>
      </c>
      <c r="B139" s="141"/>
      <c r="C139" s="129" t="s">
        <v>609</v>
      </c>
      <c r="D139" s="118"/>
      <c r="E139" s="118"/>
      <c r="F139" s="142">
        <v>70</v>
      </c>
      <c r="G139" s="143"/>
      <c r="H139" s="143"/>
      <c r="I139" s="143"/>
      <c r="J139" s="143"/>
      <c r="K139" s="143"/>
      <c r="L139" s="143"/>
      <c r="M139" s="143"/>
      <c r="N139" s="143"/>
      <c r="O139" s="143"/>
      <c r="P139" s="143"/>
      <c r="Q139" s="142">
        <v>100</v>
      </c>
      <c r="R139" s="142"/>
      <c r="S139" s="142"/>
      <c r="T139" s="142"/>
      <c r="U139" s="142"/>
      <c r="V139" s="142"/>
      <c r="W139" s="142"/>
      <c r="X139" s="142"/>
      <c r="Y139" s="142"/>
      <c r="Z139" s="142"/>
    </row>
    <row r="140" spans="1:26" ht="54" customHeight="1">
      <c r="A140" s="118" t="s">
        <v>612</v>
      </c>
      <c r="B140" s="141"/>
      <c r="C140" s="129" t="s">
        <v>611</v>
      </c>
      <c r="D140" s="118"/>
      <c r="E140" s="118"/>
      <c r="F140" s="142">
        <v>70</v>
      </c>
      <c r="G140" s="143"/>
      <c r="H140" s="143"/>
      <c r="I140" s="143"/>
      <c r="J140" s="143"/>
      <c r="K140" s="143"/>
      <c r="L140" s="143"/>
      <c r="M140" s="143"/>
      <c r="N140" s="143"/>
      <c r="O140" s="143"/>
      <c r="P140" s="143"/>
      <c r="Q140" s="142">
        <v>100</v>
      </c>
      <c r="R140" s="142"/>
      <c r="S140" s="142"/>
      <c r="T140" s="142"/>
      <c r="U140" s="142"/>
      <c r="V140" s="142"/>
      <c r="W140" s="142"/>
      <c r="X140" s="142"/>
      <c r="Y140" s="142"/>
      <c r="Z140" s="142"/>
    </row>
    <row r="141" spans="1:26" ht="37.5" customHeight="1">
      <c r="A141" s="118" t="s">
        <v>614</v>
      </c>
      <c r="B141" s="141"/>
      <c r="C141" s="129" t="s">
        <v>613</v>
      </c>
      <c r="D141" s="118"/>
      <c r="E141" s="118"/>
      <c r="F141" s="142">
        <v>70</v>
      </c>
      <c r="G141" s="143"/>
      <c r="H141" s="143"/>
      <c r="I141" s="143"/>
      <c r="J141" s="143"/>
      <c r="K141" s="143"/>
      <c r="L141" s="143"/>
      <c r="M141" s="143"/>
      <c r="N141" s="143"/>
      <c r="O141" s="143"/>
      <c r="P141" s="143"/>
      <c r="Q141" s="142">
        <v>100</v>
      </c>
      <c r="R141" s="142"/>
      <c r="S141" s="142"/>
      <c r="T141" s="142"/>
      <c r="U141" s="142"/>
      <c r="V141" s="142"/>
      <c r="W141" s="142"/>
      <c r="X141" s="142"/>
      <c r="Y141" s="142"/>
      <c r="Z141" s="142"/>
    </row>
    <row r="142" spans="1:26" ht="50.1" customHeight="1">
      <c r="A142" s="118" t="s">
        <v>614</v>
      </c>
      <c r="B142" s="141" t="s">
        <v>390</v>
      </c>
      <c r="C142" s="129" t="s">
        <v>389</v>
      </c>
      <c r="D142" s="118"/>
      <c r="E142" s="118"/>
      <c r="F142" s="142">
        <v>70</v>
      </c>
      <c r="G142" s="143"/>
      <c r="H142" s="143"/>
      <c r="I142" s="143"/>
      <c r="J142" s="143"/>
      <c r="K142" s="143"/>
      <c r="L142" s="143"/>
      <c r="M142" s="143"/>
      <c r="N142" s="143"/>
      <c r="O142" s="143"/>
      <c r="P142" s="143"/>
      <c r="Q142" s="142">
        <v>100</v>
      </c>
      <c r="R142" s="142"/>
      <c r="S142" s="142"/>
      <c r="T142" s="142"/>
      <c r="U142" s="142"/>
      <c r="V142" s="142"/>
      <c r="W142" s="142"/>
      <c r="X142" s="142"/>
      <c r="Y142" s="142"/>
      <c r="Z142" s="142"/>
    </row>
    <row r="143" spans="1:26" ht="48.75" customHeight="1">
      <c r="A143" s="118" t="s">
        <v>409</v>
      </c>
      <c r="B143" s="141"/>
      <c r="C143" s="129" t="s">
        <v>9</v>
      </c>
      <c r="D143" s="118"/>
      <c r="E143" s="118"/>
      <c r="F143" s="142">
        <f>F144+F173+F184</f>
        <v>116197.78611</v>
      </c>
      <c r="G143" s="143"/>
      <c r="H143" s="143"/>
      <c r="I143" s="143"/>
      <c r="J143" s="143"/>
      <c r="K143" s="143"/>
      <c r="L143" s="143"/>
      <c r="M143" s="143"/>
      <c r="N143" s="143"/>
      <c r="O143" s="143"/>
      <c r="P143" s="143"/>
      <c r="Q143" s="142">
        <v>32451.56</v>
      </c>
      <c r="R143" s="142"/>
      <c r="S143" s="142"/>
      <c r="T143" s="142">
        <v>4989.76</v>
      </c>
      <c r="U143" s="142">
        <v>1513.7</v>
      </c>
      <c r="V143" s="142">
        <v>26993.8</v>
      </c>
      <c r="W143" s="142"/>
      <c r="X143" s="142"/>
      <c r="Y143" s="142"/>
      <c r="Z143" s="142"/>
    </row>
    <row r="144" spans="1:26" ht="45.75" customHeight="1">
      <c r="A144" s="118" t="s">
        <v>418</v>
      </c>
      <c r="B144" s="141"/>
      <c r="C144" s="129" t="s">
        <v>417</v>
      </c>
      <c r="D144" s="118"/>
      <c r="E144" s="118"/>
      <c r="F144" s="142">
        <f>F145+F148+F159+F164+F167+F170</f>
        <v>113158.68611</v>
      </c>
      <c r="G144" s="143"/>
      <c r="H144" s="143"/>
      <c r="I144" s="143"/>
      <c r="J144" s="143"/>
      <c r="K144" s="143"/>
      <c r="L144" s="143"/>
      <c r="M144" s="143"/>
      <c r="N144" s="143"/>
      <c r="O144" s="143"/>
      <c r="P144" s="143"/>
      <c r="Q144" s="142">
        <v>29785.26</v>
      </c>
      <c r="R144" s="142"/>
      <c r="S144" s="142"/>
      <c r="T144" s="142">
        <v>4989.76</v>
      </c>
      <c r="U144" s="142">
        <v>1513.7</v>
      </c>
      <c r="V144" s="142">
        <v>24457.5</v>
      </c>
      <c r="W144" s="142"/>
      <c r="X144" s="142"/>
      <c r="Y144" s="142"/>
      <c r="Z144" s="142"/>
    </row>
    <row r="145" spans="1:26" ht="50.1" customHeight="1">
      <c r="A145" s="118" t="s">
        <v>635</v>
      </c>
      <c r="B145" s="141"/>
      <c r="C145" s="129" t="s">
        <v>634</v>
      </c>
      <c r="D145" s="118"/>
      <c r="E145" s="118"/>
      <c r="F145" s="142">
        <f>F146</f>
        <v>2318.7876799999999</v>
      </c>
      <c r="G145" s="143"/>
      <c r="H145" s="143"/>
      <c r="I145" s="143"/>
      <c r="J145" s="143"/>
      <c r="K145" s="143"/>
      <c r="L145" s="143"/>
      <c r="M145" s="143"/>
      <c r="N145" s="143"/>
      <c r="O145" s="143"/>
      <c r="P145" s="143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</row>
    <row r="146" spans="1:26" ht="51.75" customHeight="1">
      <c r="A146" s="118" t="s">
        <v>637</v>
      </c>
      <c r="B146" s="141"/>
      <c r="C146" s="129" t="s">
        <v>636</v>
      </c>
      <c r="D146" s="118"/>
      <c r="E146" s="118"/>
      <c r="F146" s="142">
        <f>F147</f>
        <v>2318.7876799999999</v>
      </c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</row>
    <row r="147" spans="1:26" ht="50.1" customHeight="1">
      <c r="A147" s="118" t="s">
        <v>637</v>
      </c>
      <c r="B147" s="141" t="s">
        <v>442</v>
      </c>
      <c r="C147" s="129" t="s">
        <v>441</v>
      </c>
      <c r="D147" s="118"/>
      <c r="E147" s="118"/>
      <c r="F147" s="142">
        <v>2318.7876799999999</v>
      </c>
      <c r="G147" s="143"/>
      <c r="H147" s="143"/>
      <c r="I147" s="143"/>
      <c r="J147" s="143"/>
      <c r="K147" s="143"/>
      <c r="L147" s="143"/>
      <c r="M147" s="143"/>
      <c r="N147" s="143"/>
      <c r="O147" s="143"/>
      <c r="P147" s="143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</row>
    <row r="148" spans="1:26" ht="45" customHeight="1">
      <c r="A148" s="118" t="s">
        <v>420</v>
      </c>
      <c r="B148" s="141"/>
      <c r="C148" s="129" t="s">
        <v>419</v>
      </c>
      <c r="D148" s="118"/>
      <c r="E148" s="118"/>
      <c r="F148" s="142">
        <f>F149+F151+F155+F157+F153</f>
        <v>52672.247259999996</v>
      </c>
      <c r="G148" s="143"/>
      <c r="H148" s="143"/>
      <c r="I148" s="143"/>
      <c r="J148" s="143"/>
      <c r="K148" s="143"/>
      <c r="L148" s="143"/>
      <c r="M148" s="143"/>
      <c r="N148" s="143"/>
      <c r="O148" s="143"/>
      <c r="P148" s="143"/>
      <c r="Q148" s="142">
        <v>22457.06</v>
      </c>
      <c r="R148" s="142"/>
      <c r="S148" s="142"/>
      <c r="T148" s="142">
        <v>1661.56</v>
      </c>
      <c r="U148" s="142">
        <v>1513.7</v>
      </c>
      <c r="V148" s="142">
        <v>19457.5</v>
      </c>
      <c r="W148" s="142"/>
      <c r="X148" s="142"/>
      <c r="Y148" s="142"/>
      <c r="Z148" s="142"/>
    </row>
    <row r="149" spans="1:26" ht="33.4" customHeight="1">
      <c r="A149" s="118" t="s">
        <v>422</v>
      </c>
      <c r="B149" s="141"/>
      <c r="C149" s="129" t="s">
        <v>421</v>
      </c>
      <c r="D149" s="118"/>
      <c r="E149" s="118"/>
      <c r="F149" s="142">
        <f>F150</f>
        <v>548.97868000000005</v>
      </c>
      <c r="G149" s="143"/>
      <c r="H149" s="143"/>
      <c r="I149" s="143"/>
      <c r="J149" s="143"/>
      <c r="K149" s="143"/>
      <c r="L149" s="143"/>
      <c r="M149" s="143"/>
      <c r="N149" s="143"/>
      <c r="O149" s="143"/>
      <c r="P149" s="143"/>
      <c r="Q149" s="142">
        <v>644.4</v>
      </c>
      <c r="R149" s="142"/>
      <c r="S149" s="142"/>
      <c r="T149" s="142"/>
      <c r="U149" s="142"/>
      <c r="V149" s="142"/>
      <c r="W149" s="142"/>
      <c r="X149" s="142"/>
      <c r="Y149" s="142"/>
      <c r="Z149" s="142"/>
    </row>
    <row r="150" spans="1:26" ht="33.4" customHeight="1">
      <c r="A150" s="118" t="s">
        <v>422</v>
      </c>
      <c r="B150" s="141" t="s">
        <v>390</v>
      </c>
      <c r="C150" s="129" t="s">
        <v>389</v>
      </c>
      <c r="D150" s="118"/>
      <c r="E150" s="118"/>
      <c r="F150" s="142">
        <v>548.97868000000005</v>
      </c>
      <c r="G150" s="143"/>
      <c r="H150" s="143"/>
      <c r="I150" s="143"/>
      <c r="J150" s="143"/>
      <c r="K150" s="143"/>
      <c r="L150" s="143"/>
      <c r="M150" s="143"/>
      <c r="N150" s="143"/>
      <c r="O150" s="143"/>
      <c r="P150" s="143"/>
      <c r="Q150" s="142">
        <v>644.4</v>
      </c>
      <c r="R150" s="142"/>
      <c r="S150" s="142"/>
      <c r="T150" s="142"/>
      <c r="U150" s="142"/>
      <c r="V150" s="142"/>
      <c r="W150" s="142"/>
      <c r="X150" s="142"/>
      <c r="Y150" s="142"/>
      <c r="Z150" s="142"/>
    </row>
    <row r="151" spans="1:26" ht="33.4" customHeight="1">
      <c r="A151" s="118" t="s">
        <v>424</v>
      </c>
      <c r="B151" s="141"/>
      <c r="C151" s="129" t="s">
        <v>423</v>
      </c>
      <c r="D151" s="118"/>
      <c r="E151" s="118"/>
      <c r="F151" s="142">
        <f>F152</f>
        <v>18036.099999999999</v>
      </c>
      <c r="G151" s="143"/>
      <c r="H151" s="143"/>
      <c r="I151" s="143"/>
      <c r="J151" s="143"/>
      <c r="K151" s="143"/>
      <c r="L151" s="143"/>
      <c r="M151" s="143"/>
      <c r="N151" s="143"/>
      <c r="O151" s="143"/>
      <c r="P151" s="143"/>
      <c r="Q151" s="142">
        <v>18637.400000000001</v>
      </c>
      <c r="R151" s="142"/>
      <c r="S151" s="142"/>
      <c r="T151" s="142"/>
      <c r="U151" s="142"/>
      <c r="V151" s="142">
        <v>19457.5</v>
      </c>
      <c r="W151" s="142"/>
      <c r="X151" s="142"/>
      <c r="Y151" s="142"/>
      <c r="Z151" s="142"/>
    </row>
    <row r="152" spans="1:26" ht="33.4" customHeight="1">
      <c r="A152" s="118" t="s">
        <v>424</v>
      </c>
      <c r="B152" s="141" t="s">
        <v>390</v>
      </c>
      <c r="C152" s="129" t="s">
        <v>389</v>
      </c>
      <c r="D152" s="118"/>
      <c r="E152" s="118"/>
      <c r="F152" s="142">
        <v>18036.099999999999</v>
      </c>
      <c r="G152" s="143"/>
      <c r="H152" s="143"/>
      <c r="I152" s="143"/>
      <c r="J152" s="143"/>
      <c r="K152" s="143"/>
      <c r="L152" s="143"/>
      <c r="M152" s="143"/>
      <c r="N152" s="143"/>
      <c r="O152" s="143"/>
      <c r="P152" s="143"/>
      <c r="Q152" s="142">
        <v>18637.400000000001</v>
      </c>
      <c r="R152" s="142"/>
      <c r="S152" s="142"/>
      <c r="T152" s="142"/>
      <c r="U152" s="142"/>
      <c r="V152" s="142">
        <v>19457.5</v>
      </c>
      <c r="W152" s="142"/>
      <c r="X152" s="142"/>
      <c r="Y152" s="142"/>
      <c r="Z152" s="142"/>
    </row>
    <row r="153" spans="1:26" ht="33.4" customHeight="1">
      <c r="A153" s="118" t="s">
        <v>930</v>
      </c>
      <c r="B153" s="141"/>
      <c r="C153" s="162" t="s">
        <v>931</v>
      </c>
      <c r="D153" s="118"/>
      <c r="E153" s="118"/>
      <c r="F153" s="142">
        <f>F154</f>
        <v>179.1</v>
      </c>
      <c r="G153" s="143"/>
      <c r="H153" s="143"/>
      <c r="I153" s="143"/>
      <c r="J153" s="143"/>
      <c r="K153" s="143"/>
      <c r="L153" s="143"/>
      <c r="M153" s="143"/>
      <c r="N153" s="143"/>
      <c r="O153" s="143"/>
      <c r="P153" s="143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</row>
    <row r="154" spans="1:26" ht="41.25" customHeight="1">
      <c r="A154" s="118" t="s">
        <v>930</v>
      </c>
      <c r="B154" s="141" t="s">
        <v>390</v>
      </c>
      <c r="C154" s="129" t="s">
        <v>389</v>
      </c>
      <c r="D154" s="118"/>
      <c r="E154" s="118"/>
      <c r="F154" s="142">
        <v>179.1</v>
      </c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</row>
    <row r="155" spans="1:26" ht="61.5" customHeight="1">
      <c r="A155" s="118" t="s">
        <v>426</v>
      </c>
      <c r="B155" s="141"/>
      <c r="C155" s="129" t="s">
        <v>425</v>
      </c>
      <c r="D155" s="118"/>
      <c r="E155" s="118"/>
      <c r="F155" s="142">
        <v>900</v>
      </c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</row>
    <row r="156" spans="1:26" ht="27.75" customHeight="1">
      <c r="A156" s="118" t="s">
        <v>426</v>
      </c>
      <c r="B156" s="141" t="s">
        <v>428</v>
      </c>
      <c r="C156" s="129" t="s">
        <v>427</v>
      </c>
      <c r="D156" s="118"/>
      <c r="E156" s="118"/>
      <c r="F156" s="142">
        <v>900</v>
      </c>
      <c r="G156" s="143"/>
      <c r="H156" s="143"/>
      <c r="I156" s="143"/>
      <c r="J156" s="143"/>
      <c r="K156" s="143"/>
      <c r="L156" s="143"/>
      <c r="M156" s="143"/>
      <c r="N156" s="143"/>
      <c r="O156" s="143"/>
      <c r="P156" s="143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</row>
    <row r="157" spans="1:26" ht="44.25" customHeight="1">
      <c r="A157" s="118" t="s">
        <v>430</v>
      </c>
      <c r="B157" s="141"/>
      <c r="C157" s="129" t="s">
        <v>429</v>
      </c>
      <c r="D157" s="118"/>
      <c r="E157" s="118"/>
      <c r="F157" s="142">
        <f>F158</f>
        <v>33008.068579999999</v>
      </c>
      <c r="G157" s="143"/>
      <c r="H157" s="143"/>
      <c r="I157" s="143"/>
      <c r="J157" s="143"/>
      <c r="K157" s="143"/>
      <c r="L157" s="143"/>
      <c r="M157" s="143"/>
      <c r="N157" s="143"/>
      <c r="O157" s="143"/>
      <c r="P157" s="143"/>
      <c r="Q157" s="142">
        <v>3175.26</v>
      </c>
      <c r="R157" s="142"/>
      <c r="S157" s="142"/>
      <c r="T157" s="142">
        <v>1661.56</v>
      </c>
      <c r="U157" s="142">
        <v>1513.7</v>
      </c>
      <c r="V157" s="142"/>
      <c r="W157" s="142"/>
      <c r="X157" s="142"/>
      <c r="Y157" s="142"/>
      <c r="Z157" s="142"/>
    </row>
    <row r="158" spans="1:26" ht="42" customHeight="1">
      <c r="A158" s="118" t="s">
        <v>430</v>
      </c>
      <c r="B158" s="141" t="s">
        <v>390</v>
      </c>
      <c r="C158" s="129" t="s">
        <v>389</v>
      </c>
      <c r="D158" s="118"/>
      <c r="E158" s="118"/>
      <c r="F158" s="142">
        <f>31279.7983+1728.27028</f>
        <v>33008.068579999999</v>
      </c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2">
        <v>3175.26</v>
      </c>
      <c r="R158" s="142"/>
      <c r="S158" s="142"/>
      <c r="T158" s="142">
        <v>1661.56</v>
      </c>
      <c r="U158" s="142">
        <v>1513.7</v>
      </c>
      <c r="V158" s="142"/>
      <c r="W158" s="142"/>
      <c r="X158" s="142"/>
      <c r="Y158" s="142"/>
      <c r="Z158" s="142"/>
    </row>
    <row r="159" spans="1:26" ht="33.4" customHeight="1">
      <c r="A159" s="118" t="s">
        <v>436</v>
      </c>
      <c r="B159" s="141"/>
      <c r="C159" s="129" t="s">
        <v>435</v>
      </c>
      <c r="D159" s="118"/>
      <c r="E159" s="118"/>
      <c r="F159" s="142">
        <f>F160+F162</f>
        <v>2843.2932799999999</v>
      </c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2">
        <v>4000</v>
      </c>
      <c r="R159" s="142"/>
      <c r="S159" s="142"/>
      <c r="T159" s="142"/>
      <c r="U159" s="142"/>
      <c r="V159" s="142">
        <v>5000</v>
      </c>
      <c r="W159" s="142"/>
      <c r="X159" s="142"/>
      <c r="Y159" s="142"/>
      <c r="Z159" s="142"/>
    </row>
    <row r="160" spans="1:26" ht="33.4" customHeight="1">
      <c r="A160" s="118" t="s">
        <v>438</v>
      </c>
      <c r="B160" s="141"/>
      <c r="C160" s="129" t="s">
        <v>437</v>
      </c>
      <c r="D160" s="118"/>
      <c r="E160" s="118"/>
      <c r="F160" s="142">
        <f>F161</f>
        <v>1508.4884</v>
      </c>
      <c r="G160" s="143"/>
      <c r="H160" s="143"/>
      <c r="I160" s="143"/>
      <c r="J160" s="143"/>
      <c r="K160" s="143"/>
      <c r="L160" s="143"/>
      <c r="M160" s="143"/>
      <c r="N160" s="143"/>
      <c r="O160" s="143"/>
      <c r="P160" s="143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</row>
    <row r="161" spans="1:26" ht="37.5" customHeight="1">
      <c r="A161" s="118" t="s">
        <v>438</v>
      </c>
      <c r="B161" s="141" t="s">
        <v>390</v>
      </c>
      <c r="C161" s="129" t="s">
        <v>389</v>
      </c>
      <c r="D161" s="118"/>
      <c r="E161" s="118"/>
      <c r="F161" s="142">
        <v>1508.4884</v>
      </c>
      <c r="G161" s="143"/>
      <c r="H161" s="143"/>
      <c r="I161" s="143"/>
      <c r="J161" s="143"/>
      <c r="K161" s="143"/>
      <c r="L161" s="143"/>
      <c r="M161" s="143"/>
      <c r="N161" s="143"/>
      <c r="O161" s="143"/>
      <c r="P161" s="143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</row>
    <row r="162" spans="1:26" ht="33.4" customHeight="1">
      <c r="A162" s="118" t="s">
        <v>440</v>
      </c>
      <c r="B162" s="141"/>
      <c r="C162" s="129" t="s">
        <v>439</v>
      </c>
      <c r="D162" s="118"/>
      <c r="E162" s="118"/>
      <c r="F162" s="142">
        <f>F163</f>
        <v>1334.8048799999999</v>
      </c>
      <c r="G162" s="143"/>
      <c r="H162" s="143"/>
      <c r="I162" s="143"/>
      <c r="J162" s="143"/>
      <c r="K162" s="143"/>
      <c r="L162" s="143"/>
      <c r="M162" s="143"/>
      <c r="N162" s="143"/>
      <c r="O162" s="143"/>
      <c r="P162" s="143"/>
      <c r="Q162" s="142">
        <v>4000</v>
      </c>
      <c r="R162" s="142"/>
      <c r="S162" s="142"/>
      <c r="T162" s="142"/>
      <c r="U162" s="142"/>
      <c r="V162" s="142">
        <v>5000</v>
      </c>
      <c r="W162" s="142"/>
      <c r="X162" s="142"/>
      <c r="Y162" s="142"/>
      <c r="Z162" s="142"/>
    </row>
    <row r="163" spans="1:26" ht="33.4" customHeight="1">
      <c r="A163" s="118" t="s">
        <v>440</v>
      </c>
      <c r="B163" s="141" t="s">
        <v>442</v>
      </c>
      <c r="C163" s="129" t="s">
        <v>441</v>
      </c>
      <c r="D163" s="118"/>
      <c r="E163" s="118"/>
      <c r="F163" s="142">
        <v>1334.8048799999999</v>
      </c>
      <c r="G163" s="143"/>
      <c r="H163" s="143"/>
      <c r="I163" s="143"/>
      <c r="J163" s="143"/>
      <c r="K163" s="143"/>
      <c r="L163" s="143"/>
      <c r="M163" s="143"/>
      <c r="N163" s="143"/>
      <c r="O163" s="143"/>
      <c r="P163" s="143"/>
      <c r="Q163" s="142">
        <v>4000</v>
      </c>
      <c r="R163" s="142"/>
      <c r="S163" s="142"/>
      <c r="T163" s="142"/>
      <c r="U163" s="142"/>
      <c r="V163" s="142">
        <v>5000</v>
      </c>
      <c r="W163" s="142"/>
      <c r="X163" s="142"/>
      <c r="Y163" s="142"/>
      <c r="Z163" s="142"/>
    </row>
    <row r="164" spans="1:26" ht="50.1" customHeight="1">
      <c r="A164" s="118" t="s">
        <v>602</v>
      </c>
      <c r="B164" s="141"/>
      <c r="C164" s="129" t="s">
        <v>601</v>
      </c>
      <c r="D164" s="118"/>
      <c r="E164" s="118"/>
      <c r="F164" s="142">
        <f>F165</f>
        <v>8954.2999999999993</v>
      </c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2">
        <v>3328.2</v>
      </c>
      <c r="R164" s="142"/>
      <c r="S164" s="142"/>
      <c r="T164" s="142">
        <v>3328.2</v>
      </c>
      <c r="U164" s="142"/>
      <c r="V164" s="142"/>
      <c r="W164" s="142"/>
      <c r="X164" s="142"/>
      <c r="Y164" s="142"/>
      <c r="Z164" s="142"/>
    </row>
    <row r="165" spans="1:26" ht="41.25" customHeight="1">
      <c r="A165" s="118" t="s">
        <v>604</v>
      </c>
      <c r="B165" s="141"/>
      <c r="C165" s="129" t="s">
        <v>603</v>
      </c>
      <c r="D165" s="118"/>
      <c r="E165" s="118"/>
      <c r="F165" s="142">
        <f>F166</f>
        <v>8954.2999999999993</v>
      </c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2">
        <v>3328.2</v>
      </c>
      <c r="R165" s="142"/>
      <c r="S165" s="142"/>
      <c r="T165" s="142">
        <v>3328.2</v>
      </c>
      <c r="U165" s="142"/>
      <c r="V165" s="142"/>
      <c r="W165" s="142"/>
      <c r="X165" s="142"/>
      <c r="Y165" s="142"/>
      <c r="Z165" s="142"/>
    </row>
    <row r="166" spans="1:26" ht="33.4" customHeight="1">
      <c r="A166" s="118" t="s">
        <v>604</v>
      </c>
      <c r="B166" s="141" t="s">
        <v>390</v>
      </c>
      <c r="C166" s="129" t="s">
        <v>389</v>
      </c>
      <c r="D166" s="118"/>
      <c r="E166" s="118"/>
      <c r="F166" s="142">
        <v>8954.2999999999993</v>
      </c>
      <c r="G166" s="143"/>
      <c r="H166" s="143"/>
      <c r="I166" s="143"/>
      <c r="J166" s="143"/>
      <c r="K166" s="143"/>
      <c r="L166" s="143"/>
      <c r="M166" s="143"/>
      <c r="N166" s="143"/>
      <c r="O166" s="143"/>
      <c r="P166" s="143"/>
      <c r="Q166" s="142">
        <v>3328.2</v>
      </c>
      <c r="R166" s="142"/>
      <c r="S166" s="142"/>
      <c r="T166" s="142">
        <v>3328.2</v>
      </c>
      <c r="U166" s="142"/>
      <c r="V166" s="142"/>
      <c r="W166" s="142"/>
      <c r="X166" s="142"/>
      <c r="Y166" s="142"/>
      <c r="Z166" s="142"/>
    </row>
    <row r="167" spans="1:26" ht="50.1" customHeight="1">
      <c r="A167" s="118" t="s">
        <v>444</v>
      </c>
      <c r="B167" s="141"/>
      <c r="C167" s="129" t="s">
        <v>443</v>
      </c>
      <c r="D167" s="118"/>
      <c r="E167" s="118"/>
      <c r="F167" s="142">
        <v>6500</v>
      </c>
      <c r="G167" s="143"/>
      <c r="H167" s="143"/>
      <c r="I167" s="143"/>
      <c r="J167" s="143"/>
      <c r="K167" s="143"/>
      <c r="L167" s="143"/>
      <c r="M167" s="143"/>
      <c r="N167" s="143"/>
      <c r="O167" s="143"/>
      <c r="P167" s="143"/>
      <c r="Q167" s="142"/>
      <c r="R167" s="142"/>
      <c r="S167" s="142"/>
      <c r="T167" s="142"/>
      <c r="U167" s="142"/>
      <c r="V167" s="142"/>
      <c r="W167" s="142"/>
      <c r="X167" s="142"/>
      <c r="Y167" s="142"/>
      <c r="Z167" s="142"/>
    </row>
    <row r="168" spans="1:26" ht="33.4" customHeight="1">
      <c r="A168" s="118" t="s">
        <v>446</v>
      </c>
      <c r="B168" s="141"/>
      <c r="C168" s="129" t="s">
        <v>445</v>
      </c>
      <c r="D168" s="118"/>
      <c r="E168" s="118"/>
      <c r="F168" s="142">
        <v>6500</v>
      </c>
      <c r="G168" s="143"/>
      <c r="H168" s="143"/>
      <c r="I168" s="143"/>
      <c r="J168" s="143"/>
      <c r="K168" s="143"/>
      <c r="L168" s="143"/>
      <c r="M168" s="143"/>
      <c r="N168" s="143"/>
      <c r="O168" s="143"/>
      <c r="P168" s="143"/>
      <c r="Q168" s="142"/>
      <c r="R168" s="142"/>
      <c r="S168" s="142"/>
      <c r="T168" s="142"/>
      <c r="U168" s="142"/>
      <c r="V168" s="142"/>
      <c r="W168" s="142"/>
      <c r="X168" s="142"/>
      <c r="Y168" s="142"/>
      <c r="Z168" s="142"/>
    </row>
    <row r="169" spans="1:26" ht="34.5" customHeight="1">
      <c r="A169" s="118" t="s">
        <v>446</v>
      </c>
      <c r="B169" s="141" t="s">
        <v>448</v>
      </c>
      <c r="C169" s="129" t="s">
        <v>447</v>
      </c>
      <c r="D169" s="118"/>
      <c r="E169" s="118"/>
      <c r="F169" s="142">
        <v>6500</v>
      </c>
      <c r="G169" s="143"/>
      <c r="H169" s="143"/>
      <c r="I169" s="143"/>
      <c r="J169" s="143"/>
      <c r="K169" s="143"/>
      <c r="L169" s="143"/>
      <c r="M169" s="143"/>
      <c r="N169" s="143"/>
      <c r="O169" s="143"/>
      <c r="P169" s="143"/>
      <c r="Q169" s="142"/>
      <c r="R169" s="142"/>
      <c r="S169" s="142"/>
      <c r="T169" s="142"/>
      <c r="U169" s="142"/>
      <c r="V169" s="142"/>
      <c r="W169" s="142"/>
      <c r="X169" s="142"/>
      <c r="Y169" s="142"/>
      <c r="Z169" s="142"/>
    </row>
    <row r="170" spans="1:26" ht="51" customHeight="1">
      <c r="A170" s="118" t="s">
        <v>936</v>
      </c>
      <c r="B170" s="141"/>
      <c r="C170" s="163" t="s">
        <v>934</v>
      </c>
      <c r="D170" s="118"/>
      <c r="E170" s="118"/>
      <c r="F170" s="142">
        <f>F171</f>
        <v>39870.057889999996</v>
      </c>
      <c r="G170" s="143"/>
      <c r="H170" s="143"/>
      <c r="I170" s="143"/>
      <c r="J170" s="143"/>
      <c r="K170" s="143"/>
      <c r="L170" s="143"/>
      <c r="M170" s="143"/>
      <c r="N170" s="143"/>
      <c r="O170" s="143"/>
      <c r="P170" s="143"/>
      <c r="Q170" s="142"/>
      <c r="R170" s="142"/>
      <c r="S170" s="142"/>
      <c r="T170" s="142"/>
      <c r="U170" s="142"/>
      <c r="V170" s="142"/>
      <c r="W170" s="142"/>
      <c r="X170" s="142"/>
      <c r="Y170" s="142"/>
      <c r="Z170" s="142"/>
    </row>
    <row r="171" spans="1:26" ht="63.75" customHeight="1">
      <c r="A171" s="118" t="s">
        <v>937</v>
      </c>
      <c r="B171" s="141"/>
      <c r="C171" s="163" t="s">
        <v>935</v>
      </c>
      <c r="D171" s="118"/>
      <c r="E171" s="118"/>
      <c r="F171" s="142">
        <f>F172</f>
        <v>39870.057889999996</v>
      </c>
      <c r="G171" s="143"/>
      <c r="H171" s="143"/>
      <c r="I171" s="143"/>
      <c r="J171" s="143"/>
      <c r="K171" s="143"/>
      <c r="L171" s="143"/>
      <c r="M171" s="143"/>
      <c r="N171" s="143"/>
      <c r="O171" s="143"/>
      <c r="P171" s="143"/>
      <c r="Q171" s="142"/>
      <c r="R171" s="142"/>
      <c r="S171" s="142"/>
      <c r="T171" s="142"/>
      <c r="U171" s="142"/>
      <c r="V171" s="142"/>
      <c r="W171" s="142"/>
      <c r="X171" s="142"/>
      <c r="Y171" s="142"/>
      <c r="Z171" s="142"/>
    </row>
    <row r="172" spans="1:26" ht="33.4" customHeight="1">
      <c r="A172" s="118" t="s">
        <v>937</v>
      </c>
      <c r="B172" s="141" t="s">
        <v>442</v>
      </c>
      <c r="C172" s="129" t="s">
        <v>441</v>
      </c>
      <c r="D172" s="118"/>
      <c r="E172" s="118"/>
      <c r="F172" s="142">
        <v>39870.057889999996</v>
      </c>
      <c r="G172" s="143"/>
      <c r="H172" s="143"/>
      <c r="I172" s="143"/>
      <c r="J172" s="143"/>
      <c r="K172" s="143"/>
      <c r="L172" s="143"/>
      <c r="M172" s="143"/>
      <c r="N172" s="143"/>
      <c r="O172" s="143"/>
      <c r="P172" s="143"/>
      <c r="Q172" s="142"/>
      <c r="R172" s="142"/>
      <c r="S172" s="142"/>
      <c r="T172" s="142"/>
      <c r="U172" s="142"/>
      <c r="V172" s="142"/>
      <c r="W172" s="142"/>
      <c r="X172" s="142"/>
      <c r="Y172" s="142"/>
      <c r="Z172" s="142"/>
    </row>
    <row r="173" spans="1:26" ht="33.4" customHeight="1">
      <c r="A173" s="118" t="s">
        <v>625</v>
      </c>
      <c r="B173" s="141"/>
      <c r="C173" s="129" t="s">
        <v>624</v>
      </c>
      <c r="D173" s="118"/>
      <c r="E173" s="118"/>
      <c r="F173" s="142">
        <v>130</v>
      </c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2">
        <v>130</v>
      </c>
      <c r="R173" s="142"/>
      <c r="S173" s="142"/>
      <c r="T173" s="142"/>
      <c r="U173" s="142"/>
      <c r="V173" s="142"/>
      <c r="W173" s="142"/>
      <c r="X173" s="142"/>
      <c r="Y173" s="142"/>
      <c r="Z173" s="142"/>
    </row>
    <row r="174" spans="1:26" ht="33.4" customHeight="1">
      <c r="A174" s="118" t="s">
        <v>627</v>
      </c>
      <c r="B174" s="141"/>
      <c r="C174" s="129" t="s">
        <v>626</v>
      </c>
      <c r="D174" s="118"/>
      <c r="E174" s="118"/>
      <c r="F174" s="142">
        <v>100</v>
      </c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2">
        <v>100</v>
      </c>
      <c r="R174" s="142"/>
      <c r="S174" s="142"/>
      <c r="T174" s="142"/>
      <c r="U174" s="142"/>
      <c r="V174" s="142"/>
      <c r="W174" s="142"/>
      <c r="X174" s="142"/>
      <c r="Y174" s="142"/>
      <c r="Z174" s="142"/>
    </row>
    <row r="175" spans="1:26" ht="33.4" customHeight="1">
      <c r="A175" s="118" t="s">
        <v>629</v>
      </c>
      <c r="B175" s="141"/>
      <c r="C175" s="129" t="s">
        <v>628</v>
      </c>
      <c r="D175" s="118"/>
      <c r="E175" s="118"/>
      <c r="F175" s="142">
        <v>100</v>
      </c>
      <c r="G175" s="143"/>
      <c r="H175" s="143"/>
      <c r="I175" s="143"/>
      <c r="J175" s="143"/>
      <c r="K175" s="143"/>
      <c r="L175" s="143"/>
      <c r="M175" s="143"/>
      <c r="N175" s="143"/>
      <c r="O175" s="143"/>
      <c r="P175" s="143"/>
      <c r="Q175" s="142">
        <v>100</v>
      </c>
      <c r="R175" s="142"/>
      <c r="S175" s="142"/>
      <c r="T175" s="142"/>
      <c r="U175" s="142"/>
      <c r="V175" s="142"/>
      <c r="W175" s="142"/>
      <c r="X175" s="142"/>
      <c r="Y175" s="142"/>
      <c r="Z175" s="142"/>
    </row>
    <row r="176" spans="1:26" ht="33.4" customHeight="1">
      <c r="A176" s="118" t="s">
        <v>629</v>
      </c>
      <c r="B176" s="141" t="s">
        <v>390</v>
      </c>
      <c r="C176" s="129" t="s">
        <v>389</v>
      </c>
      <c r="D176" s="118"/>
      <c r="E176" s="118"/>
      <c r="F176" s="142">
        <v>100</v>
      </c>
      <c r="G176" s="143"/>
      <c r="H176" s="143"/>
      <c r="I176" s="143"/>
      <c r="J176" s="143"/>
      <c r="K176" s="143"/>
      <c r="L176" s="143"/>
      <c r="M176" s="143"/>
      <c r="N176" s="143"/>
      <c r="O176" s="143"/>
      <c r="P176" s="143"/>
      <c r="Q176" s="142">
        <v>100</v>
      </c>
      <c r="R176" s="142"/>
      <c r="S176" s="142"/>
      <c r="T176" s="142"/>
      <c r="U176" s="142"/>
      <c r="V176" s="142"/>
      <c r="W176" s="142"/>
      <c r="X176" s="142"/>
      <c r="Y176" s="142"/>
      <c r="Z176" s="142"/>
    </row>
    <row r="177" spans="1:26" ht="33.4" customHeight="1">
      <c r="A177" s="118" t="s">
        <v>761</v>
      </c>
      <c r="B177" s="141"/>
      <c r="C177" s="129" t="s">
        <v>760</v>
      </c>
      <c r="D177" s="118"/>
      <c r="E177" s="118"/>
      <c r="F177" s="142">
        <v>30</v>
      </c>
      <c r="G177" s="143"/>
      <c r="H177" s="143"/>
      <c r="I177" s="143"/>
      <c r="J177" s="143"/>
      <c r="K177" s="143"/>
      <c r="L177" s="143"/>
      <c r="M177" s="143"/>
      <c r="N177" s="143"/>
      <c r="O177" s="143"/>
      <c r="P177" s="143"/>
      <c r="Q177" s="142">
        <v>30</v>
      </c>
      <c r="R177" s="142"/>
      <c r="S177" s="142"/>
      <c r="T177" s="142"/>
      <c r="U177" s="142"/>
      <c r="V177" s="142"/>
      <c r="W177" s="142"/>
      <c r="X177" s="142"/>
      <c r="Y177" s="142"/>
      <c r="Z177" s="142"/>
    </row>
    <row r="178" spans="1:26" ht="33.4" customHeight="1">
      <c r="A178" s="118" t="s">
        <v>763</v>
      </c>
      <c r="B178" s="141"/>
      <c r="C178" s="129" t="s">
        <v>762</v>
      </c>
      <c r="D178" s="118"/>
      <c r="E178" s="118"/>
      <c r="F178" s="142">
        <v>3</v>
      </c>
      <c r="G178" s="143"/>
      <c r="H178" s="143"/>
      <c r="I178" s="143"/>
      <c r="J178" s="143"/>
      <c r="K178" s="143"/>
      <c r="L178" s="143"/>
      <c r="M178" s="143"/>
      <c r="N178" s="143"/>
      <c r="O178" s="143"/>
      <c r="P178" s="143"/>
      <c r="Q178" s="142">
        <v>3</v>
      </c>
      <c r="R178" s="142"/>
      <c r="S178" s="142"/>
      <c r="T178" s="142"/>
      <c r="U178" s="142"/>
      <c r="V178" s="142"/>
      <c r="W178" s="142"/>
      <c r="X178" s="142"/>
      <c r="Y178" s="142"/>
      <c r="Z178" s="142"/>
    </row>
    <row r="179" spans="1:26" ht="50.1" customHeight="1">
      <c r="A179" s="118" t="s">
        <v>763</v>
      </c>
      <c r="B179" s="141" t="s">
        <v>494</v>
      </c>
      <c r="C179" s="129" t="s">
        <v>493</v>
      </c>
      <c r="D179" s="118"/>
      <c r="E179" s="118"/>
      <c r="F179" s="142">
        <v>3</v>
      </c>
      <c r="G179" s="143"/>
      <c r="H179" s="143"/>
      <c r="I179" s="143"/>
      <c r="J179" s="143"/>
      <c r="K179" s="143"/>
      <c r="L179" s="143"/>
      <c r="M179" s="143"/>
      <c r="N179" s="143"/>
      <c r="O179" s="143"/>
      <c r="P179" s="143"/>
      <c r="Q179" s="142">
        <v>3</v>
      </c>
      <c r="R179" s="142"/>
      <c r="S179" s="142"/>
      <c r="T179" s="142"/>
      <c r="U179" s="142"/>
      <c r="V179" s="142"/>
      <c r="W179" s="142"/>
      <c r="X179" s="142"/>
      <c r="Y179" s="142"/>
      <c r="Z179" s="142"/>
    </row>
    <row r="180" spans="1:26" ht="58.5" customHeight="1">
      <c r="A180" s="118" t="s">
        <v>765</v>
      </c>
      <c r="B180" s="141"/>
      <c r="C180" s="129" t="s">
        <v>764</v>
      </c>
      <c r="D180" s="118"/>
      <c r="E180" s="118"/>
      <c r="F180" s="142">
        <v>22</v>
      </c>
      <c r="G180" s="143"/>
      <c r="H180" s="143"/>
      <c r="I180" s="143"/>
      <c r="J180" s="143"/>
      <c r="K180" s="143"/>
      <c r="L180" s="143"/>
      <c r="M180" s="143"/>
      <c r="N180" s="143"/>
      <c r="O180" s="143"/>
      <c r="P180" s="143"/>
      <c r="Q180" s="142">
        <v>22</v>
      </c>
      <c r="R180" s="142"/>
      <c r="S180" s="142"/>
      <c r="T180" s="142"/>
      <c r="U180" s="142"/>
      <c r="V180" s="142"/>
      <c r="W180" s="142"/>
      <c r="X180" s="142"/>
      <c r="Y180" s="142"/>
      <c r="Z180" s="142"/>
    </row>
    <row r="181" spans="1:26" ht="33.4" customHeight="1">
      <c r="A181" s="118" t="s">
        <v>765</v>
      </c>
      <c r="B181" s="141" t="s">
        <v>494</v>
      </c>
      <c r="C181" s="129" t="s">
        <v>493</v>
      </c>
      <c r="D181" s="118"/>
      <c r="E181" s="118"/>
      <c r="F181" s="142">
        <v>22</v>
      </c>
      <c r="G181" s="143"/>
      <c r="H181" s="143"/>
      <c r="I181" s="143"/>
      <c r="J181" s="143"/>
      <c r="K181" s="143"/>
      <c r="L181" s="143"/>
      <c r="M181" s="143"/>
      <c r="N181" s="143"/>
      <c r="O181" s="143"/>
      <c r="P181" s="143"/>
      <c r="Q181" s="142">
        <v>22</v>
      </c>
      <c r="R181" s="142"/>
      <c r="S181" s="142"/>
      <c r="T181" s="142"/>
      <c r="U181" s="142"/>
      <c r="V181" s="142"/>
      <c r="W181" s="142"/>
      <c r="X181" s="142"/>
      <c r="Y181" s="142"/>
      <c r="Z181" s="142"/>
    </row>
    <row r="182" spans="1:26" ht="37.5" customHeight="1">
      <c r="A182" s="118" t="s">
        <v>767</v>
      </c>
      <c r="B182" s="141"/>
      <c r="C182" s="129" t="s">
        <v>766</v>
      </c>
      <c r="D182" s="118"/>
      <c r="E182" s="118"/>
      <c r="F182" s="142">
        <v>5</v>
      </c>
      <c r="G182" s="143"/>
      <c r="H182" s="143"/>
      <c r="I182" s="143"/>
      <c r="J182" s="143"/>
      <c r="K182" s="143"/>
      <c r="L182" s="143"/>
      <c r="M182" s="143"/>
      <c r="N182" s="143"/>
      <c r="O182" s="143"/>
      <c r="P182" s="143"/>
      <c r="Q182" s="142">
        <v>5</v>
      </c>
      <c r="R182" s="142"/>
      <c r="S182" s="142"/>
      <c r="T182" s="142"/>
      <c r="U182" s="142"/>
      <c r="V182" s="142"/>
      <c r="W182" s="142"/>
      <c r="X182" s="142"/>
      <c r="Y182" s="142"/>
      <c r="Z182" s="142"/>
    </row>
    <row r="183" spans="1:26" ht="37.5" customHeight="1">
      <c r="A183" s="118" t="s">
        <v>767</v>
      </c>
      <c r="B183" s="141" t="s">
        <v>494</v>
      </c>
      <c r="C183" s="129" t="s">
        <v>493</v>
      </c>
      <c r="D183" s="118"/>
      <c r="E183" s="118"/>
      <c r="F183" s="142">
        <v>5</v>
      </c>
      <c r="G183" s="143"/>
      <c r="H183" s="143"/>
      <c r="I183" s="143"/>
      <c r="J183" s="143"/>
      <c r="K183" s="143"/>
      <c r="L183" s="143"/>
      <c r="M183" s="143"/>
      <c r="N183" s="143"/>
      <c r="O183" s="143"/>
      <c r="P183" s="143"/>
      <c r="Q183" s="142">
        <v>5</v>
      </c>
      <c r="R183" s="142"/>
      <c r="S183" s="142"/>
      <c r="T183" s="142"/>
      <c r="U183" s="142"/>
      <c r="V183" s="142"/>
      <c r="W183" s="142"/>
      <c r="X183" s="142"/>
      <c r="Y183" s="142"/>
      <c r="Z183" s="142"/>
    </row>
    <row r="184" spans="1:26" ht="33.75" customHeight="1">
      <c r="A184" s="118" t="s">
        <v>411</v>
      </c>
      <c r="B184" s="141"/>
      <c r="C184" s="129" t="s">
        <v>410</v>
      </c>
      <c r="D184" s="118"/>
      <c r="E184" s="118"/>
      <c r="F184" s="142">
        <f>F185</f>
        <v>2909.1000000000004</v>
      </c>
      <c r="G184" s="143"/>
      <c r="H184" s="143"/>
      <c r="I184" s="143"/>
      <c r="J184" s="143"/>
      <c r="K184" s="143"/>
      <c r="L184" s="143"/>
      <c r="M184" s="143"/>
      <c r="N184" s="143"/>
      <c r="O184" s="143"/>
      <c r="P184" s="143"/>
      <c r="Q184" s="142">
        <v>2536.3000000000002</v>
      </c>
      <c r="R184" s="142"/>
      <c r="S184" s="142"/>
      <c r="T184" s="142"/>
      <c r="U184" s="142"/>
      <c r="V184" s="142">
        <v>2536.3000000000002</v>
      </c>
      <c r="W184" s="142"/>
      <c r="X184" s="142"/>
      <c r="Y184" s="142"/>
      <c r="Z184" s="142"/>
    </row>
    <row r="185" spans="1:26" ht="51.75" customHeight="1">
      <c r="A185" s="118" t="s">
        <v>413</v>
      </c>
      <c r="B185" s="141"/>
      <c r="C185" s="129" t="s">
        <v>412</v>
      </c>
      <c r="D185" s="118"/>
      <c r="E185" s="118"/>
      <c r="F185" s="142">
        <f>F186</f>
        <v>2909.1000000000004</v>
      </c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2">
        <v>2536.3000000000002</v>
      </c>
      <c r="R185" s="142"/>
      <c r="S185" s="142"/>
      <c r="T185" s="142"/>
      <c r="U185" s="142"/>
      <c r="V185" s="142">
        <v>2536.3000000000002</v>
      </c>
      <c r="W185" s="142"/>
      <c r="X185" s="142"/>
      <c r="Y185" s="142"/>
      <c r="Z185" s="142"/>
    </row>
    <row r="186" spans="1:26" ht="32.25" customHeight="1">
      <c r="A186" s="118" t="s">
        <v>414</v>
      </c>
      <c r="B186" s="141"/>
      <c r="C186" s="129" t="s">
        <v>387</v>
      </c>
      <c r="D186" s="118"/>
      <c r="E186" s="118"/>
      <c r="F186" s="142">
        <f>F187+F188</f>
        <v>2909.1000000000004</v>
      </c>
      <c r="G186" s="143"/>
      <c r="H186" s="143"/>
      <c r="I186" s="143"/>
      <c r="J186" s="143"/>
      <c r="K186" s="143"/>
      <c r="L186" s="143"/>
      <c r="M186" s="143"/>
      <c r="N186" s="143"/>
      <c r="O186" s="143"/>
      <c r="P186" s="143"/>
      <c r="Q186" s="142">
        <v>2536.3000000000002</v>
      </c>
      <c r="R186" s="142"/>
      <c r="S186" s="142"/>
      <c r="T186" s="142"/>
      <c r="U186" s="142"/>
      <c r="V186" s="142">
        <v>2536.3000000000002</v>
      </c>
      <c r="W186" s="142"/>
      <c r="X186" s="142"/>
      <c r="Y186" s="142"/>
      <c r="Z186" s="142"/>
    </row>
    <row r="187" spans="1:26" ht="55.5" customHeight="1">
      <c r="A187" s="118" t="s">
        <v>414</v>
      </c>
      <c r="B187" s="141" t="s">
        <v>386</v>
      </c>
      <c r="C187" s="129" t="s">
        <v>385</v>
      </c>
      <c r="D187" s="118"/>
      <c r="E187" s="118"/>
      <c r="F187" s="142">
        <f>2436.3+372.8</f>
        <v>2809.1000000000004</v>
      </c>
      <c r="G187" s="143"/>
      <c r="H187" s="143"/>
      <c r="I187" s="143"/>
      <c r="J187" s="143"/>
      <c r="K187" s="143"/>
      <c r="L187" s="143"/>
      <c r="M187" s="143"/>
      <c r="N187" s="143"/>
      <c r="O187" s="143"/>
      <c r="P187" s="143"/>
      <c r="Q187" s="142">
        <v>2436.3000000000002</v>
      </c>
      <c r="R187" s="142"/>
      <c r="S187" s="142"/>
      <c r="T187" s="142"/>
      <c r="U187" s="142"/>
      <c r="V187" s="142">
        <v>2436.3000000000002</v>
      </c>
      <c r="W187" s="142"/>
      <c r="X187" s="142"/>
      <c r="Y187" s="142"/>
      <c r="Z187" s="142"/>
    </row>
    <row r="188" spans="1:26" ht="36.75" customHeight="1">
      <c r="A188" s="118" t="s">
        <v>414</v>
      </c>
      <c r="B188" s="141" t="s">
        <v>390</v>
      </c>
      <c r="C188" s="129" t="s">
        <v>389</v>
      </c>
      <c r="D188" s="118"/>
      <c r="E188" s="118"/>
      <c r="F188" s="142">
        <v>100</v>
      </c>
      <c r="G188" s="143"/>
      <c r="H188" s="143"/>
      <c r="I188" s="143"/>
      <c r="J188" s="143"/>
      <c r="K188" s="143"/>
      <c r="L188" s="143"/>
      <c r="M188" s="143"/>
      <c r="N188" s="143"/>
      <c r="O188" s="143"/>
      <c r="P188" s="143"/>
      <c r="Q188" s="142">
        <v>100</v>
      </c>
      <c r="R188" s="142"/>
      <c r="S188" s="142"/>
      <c r="T188" s="142"/>
      <c r="U188" s="142"/>
      <c r="V188" s="142">
        <v>100</v>
      </c>
      <c r="W188" s="142"/>
      <c r="X188" s="142">
        <v>242164.7</v>
      </c>
      <c r="Y188" s="142">
        <v>412.44</v>
      </c>
      <c r="Z188" s="142"/>
    </row>
    <row r="189" spans="1:26" ht="33.4" customHeight="1">
      <c r="A189" s="118" t="s">
        <v>769</v>
      </c>
      <c r="B189" s="141"/>
      <c r="C189" s="129" t="s">
        <v>768</v>
      </c>
      <c r="D189" s="118"/>
      <c r="E189" s="118"/>
      <c r="F189" s="142">
        <f>F190+F201+F218+F225+F232</f>
        <v>356058.19975000003</v>
      </c>
      <c r="G189" s="143"/>
      <c r="H189" s="143"/>
      <c r="I189" s="143"/>
      <c r="J189" s="143"/>
      <c r="K189" s="143"/>
      <c r="L189" s="143"/>
      <c r="M189" s="143"/>
      <c r="N189" s="143"/>
      <c r="O189" s="143"/>
      <c r="P189" s="143"/>
      <c r="Q189" s="142">
        <v>334780.93</v>
      </c>
      <c r="R189" s="142"/>
      <c r="S189" s="142">
        <v>238708.9</v>
      </c>
      <c r="T189" s="142">
        <v>419.15</v>
      </c>
      <c r="U189" s="142"/>
      <c r="V189" s="142">
        <v>337916.4</v>
      </c>
      <c r="W189" s="142"/>
      <c r="X189" s="142">
        <v>70374.5</v>
      </c>
      <c r="Y189" s="142"/>
      <c r="Z189" s="142"/>
    </row>
    <row r="190" spans="1:26" ht="50.1" customHeight="1">
      <c r="A190" s="118" t="s">
        <v>771</v>
      </c>
      <c r="B190" s="141"/>
      <c r="C190" s="129" t="s">
        <v>770</v>
      </c>
      <c r="D190" s="118"/>
      <c r="E190" s="118"/>
      <c r="F190" s="142">
        <f>F191+F194+F197</f>
        <v>109000.48</v>
      </c>
      <c r="G190" s="143"/>
      <c r="H190" s="143"/>
      <c r="I190" s="143"/>
      <c r="J190" s="143"/>
      <c r="K190" s="143"/>
      <c r="L190" s="143"/>
      <c r="M190" s="143"/>
      <c r="N190" s="143"/>
      <c r="O190" s="143"/>
      <c r="P190" s="143"/>
      <c r="Q190" s="142">
        <v>105802.4</v>
      </c>
      <c r="R190" s="142"/>
      <c r="S190" s="142">
        <v>70956.399999999994</v>
      </c>
      <c r="T190" s="142"/>
      <c r="U190" s="142"/>
      <c r="V190" s="142">
        <v>104526.3</v>
      </c>
      <c r="W190" s="142"/>
      <c r="X190" s="142"/>
      <c r="Y190" s="142"/>
      <c r="Z190" s="142"/>
    </row>
    <row r="191" spans="1:26" ht="33.4" customHeight="1">
      <c r="A191" s="118" t="s">
        <v>773</v>
      </c>
      <c r="B191" s="141"/>
      <c r="C191" s="129" t="s">
        <v>772</v>
      </c>
      <c r="D191" s="118"/>
      <c r="E191" s="118"/>
      <c r="F191" s="142">
        <v>36446.58</v>
      </c>
      <c r="G191" s="143"/>
      <c r="H191" s="143"/>
      <c r="I191" s="143"/>
      <c r="J191" s="143"/>
      <c r="K191" s="143"/>
      <c r="L191" s="143"/>
      <c r="M191" s="143"/>
      <c r="N191" s="143"/>
      <c r="O191" s="143"/>
      <c r="P191" s="143"/>
      <c r="Q191" s="142">
        <v>34846</v>
      </c>
      <c r="R191" s="142"/>
      <c r="S191" s="142"/>
      <c r="T191" s="142"/>
      <c r="U191" s="142"/>
      <c r="V191" s="142">
        <v>34151.800000000003</v>
      </c>
      <c r="W191" s="142"/>
      <c r="X191" s="142"/>
      <c r="Y191" s="142"/>
      <c r="Z191" s="142"/>
    </row>
    <row r="192" spans="1:26" ht="40.5" customHeight="1">
      <c r="A192" s="118" t="s">
        <v>774</v>
      </c>
      <c r="B192" s="141"/>
      <c r="C192" s="129" t="s">
        <v>569</v>
      </c>
      <c r="D192" s="118"/>
      <c r="E192" s="118"/>
      <c r="F192" s="142">
        <v>36446.58</v>
      </c>
      <c r="G192" s="143"/>
      <c r="H192" s="143"/>
      <c r="I192" s="143"/>
      <c r="J192" s="143"/>
      <c r="K192" s="143"/>
      <c r="L192" s="143"/>
      <c r="M192" s="143"/>
      <c r="N192" s="143"/>
      <c r="O192" s="143"/>
      <c r="P192" s="143"/>
      <c r="Q192" s="142">
        <v>34846</v>
      </c>
      <c r="R192" s="142"/>
      <c r="S192" s="142"/>
      <c r="T192" s="142"/>
      <c r="U192" s="142"/>
      <c r="V192" s="142">
        <v>34151.800000000003</v>
      </c>
      <c r="W192" s="142"/>
      <c r="X192" s="142"/>
      <c r="Y192" s="142"/>
      <c r="Z192" s="142"/>
    </row>
    <row r="193" spans="1:26" ht="44.25" customHeight="1">
      <c r="A193" s="118" t="s">
        <v>774</v>
      </c>
      <c r="B193" s="141" t="s">
        <v>494</v>
      </c>
      <c r="C193" s="129" t="s">
        <v>493</v>
      </c>
      <c r="D193" s="118"/>
      <c r="E193" s="118"/>
      <c r="F193" s="142">
        <v>36446.58</v>
      </c>
      <c r="G193" s="143"/>
      <c r="H193" s="143"/>
      <c r="I193" s="143"/>
      <c r="J193" s="143"/>
      <c r="K193" s="143"/>
      <c r="L193" s="143"/>
      <c r="M193" s="143"/>
      <c r="N193" s="143"/>
      <c r="O193" s="143"/>
      <c r="P193" s="143"/>
      <c r="Q193" s="142">
        <v>34846</v>
      </c>
      <c r="R193" s="142"/>
      <c r="S193" s="142"/>
      <c r="T193" s="142"/>
      <c r="U193" s="142"/>
      <c r="V193" s="142">
        <v>34151.800000000003</v>
      </c>
      <c r="W193" s="142"/>
      <c r="X193" s="142"/>
      <c r="Y193" s="142"/>
      <c r="Z193" s="142"/>
    </row>
    <row r="194" spans="1:26" ht="48" customHeight="1">
      <c r="A194" s="118" t="s">
        <v>776</v>
      </c>
      <c r="B194" s="141"/>
      <c r="C194" s="129" t="s">
        <v>775</v>
      </c>
      <c r="D194" s="118"/>
      <c r="E194" s="118"/>
      <c r="F194" s="142">
        <v>260</v>
      </c>
      <c r="G194" s="143"/>
      <c r="H194" s="143"/>
      <c r="I194" s="143"/>
      <c r="J194" s="143"/>
      <c r="K194" s="143"/>
      <c r="L194" s="143"/>
      <c r="M194" s="143"/>
      <c r="N194" s="143"/>
      <c r="O194" s="143"/>
      <c r="P194" s="143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</row>
    <row r="195" spans="1:26" ht="33.4" customHeight="1">
      <c r="A195" s="118" t="s">
        <v>778</v>
      </c>
      <c r="B195" s="141"/>
      <c r="C195" s="129" t="s">
        <v>777</v>
      </c>
      <c r="D195" s="118"/>
      <c r="E195" s="118"/>
      <c r="F195" s="142">
        <v>260</v>
      </c>
      <c r="G195" s="143"/>
      <c r="H195" s="143"/>
      <c r="I195" s="143"/>
      <c r="J195" s="143"/>
      <c r="K195" s="143"/>
      <c r="L195" s="143"/>
      <c r="M195" s="143"/>
      <c r="N195" s="143"/>
      <c r="O195" s="143"/>
      <c r="P195" s="143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</row>
    <row r="196" spans="1:26" ht="33.4" customHeight="1">
      <c r="A196" s="118" t="s">
        <v>778</v>
      </c>
      <c r="B196" s="141" t="s">
        <v>448</v>
      </c>
      <c r="C196" s="129" t="s">
        <v>447</v>
      </c>
      <c r="D196" s="118"/>
      <c r="E196" s="118"/>
      <c r="F196" s="142">
        <v>260</v>
      </c>
      <c r="G196" s="143"/>
      <c r="H196" s="143"/>
      <c r="I196" s="143"/>
      <c r="J196" s="143"/>
      <c r="K196" s="143"/>
      <c r="L196" s="143"/>
      <c r="M196" s="143"/>
      <c r="N196" s="143"/>
      <c r="O196" s="143"/>
      <c r="P196" s="143"/>
      <c r="Q196" s="142"/>
      <c r="R196" s="142"/>
      <c r="S196" s="142"/>
      <c r="T196" s="142"/>
      <c r="U196" s="142"/>
      <c r="V196" s="142"/>
      <c r="W196" s="142"/>
      <c r="X196" s="142">
        <v>70374.5</v>
      </c>
      <c r="Y196" s="142"/>
      <c r="Z196" s="142"/>
    </row>
    <row r="197" spans="1:26" ht="33.4" customHeight="1">
      <c r="A197" s="118" t="s">
        <v>780</v>
      </c>
      <c r="B197" s="141"/>
      <c r="C197" s="129" t="s">
        <v>779</v>
      </c>
      <c r="D197" s="118"/>
      <c r="E197" s="118"/>
      <c r="F197" s="142">
        <f>F198</f>
        <v>72293.899999999994</v>
      </c>
      <c r="G197" s="143"/>
      <c r="H197" s="143"/>
      <c r="I197" s="143"/>
      <c r="J197" s="143"/>
      <c r="K197" s="143"/>
      <c r="L197" s="143"/>
      <c r="M197" s="143"/>
      <c r="N197" s="143"/>
      <c r="O197" s="143"/>
      <c r="P197" s="143"/>
      <c r="Q197" s="142">
        <v>70956.399999999994</v>
      </c>
      <c r="R197" s="142"/>
      <c r="S197" s="142">
        <v>70956.399999999994</v>
      </c>
      <c r="T197" s="142"/>
      <c r="U197" s="142"/>
      <c r="V197" s="142">
        <v>70374.5</v>
      </c>
      <c r="W197" s="142"/>
      <c r="X197" s="142">
        <v>70374.5</v>
      </c>
      <c r="Y197" s="142"/>
      <c r="Z197" s="142"/>
    </row>
    <row r="198" spans="1:26" ht="33.4" customHeight="1">
      <c r="A198" s="118" t="s">
        <v>782</v>
      </c>
      <c r="B198" s="141"/>
      <c r="C198" s="129" t="s">
        <v>781</v>
      </c>
      <c r="D198" s="118"/>
      <c r="E198" s="118"/>
      <c r="F198" s="142">
        <f>F199+F200</f>
        <v>72293.899999999994</v>
      </c>
      <c r="G198" s="143"/>
      <c r="H198" s="143"/>
      <c r="I198" s="143"/>
      <c r="J198" s="143"/>
      <c r="K198" s="143"/>
      <c r="L198" s="143"/>
      <c r="M198" s="143"/>
      <c r="N198" s="143"/>
      <c r="O198" s="143"/>
      <c r="P198" s="143"/>
      <c r="Q198" s="142">
        <v>70956.399999999994</v>
      </c>
      <c r="R198" s="142"/>
      <c r="S198" s="142">
        <v>70956.399999999994</v>
      </c>
      <c r="T198" s="142"/>
      <c r="U198" s="142"/>
      <c r="V198" s="142">
        <v>70374.5</v>
      </c>
      <c r="W198" s="142"/>
      <c r="X198" s="142">
        <v>673.7</v>
      </c>
      <c r="Y198" s="142"/>
      <c r="Z198" s="142"/>
    </row>
    <row r="199" spans="1:26" ht="33.4" customHeight="1">
      <c r="A199" s="118" t="s">
        <v>782</v>
      </c>
      <c r="B199" s="141" t="s">
        <v>484</v>
      </c>
      <c r="C199" s="129" t="s">
        <v>483</v>
      </c>
      <c r="D199" s="118"/>
      <c r="E199" s="118"/>
      <c r="F199" s="142">
        <v>244.7</v>
      </c>
      <c r="G199" s="143"/>
      <c r="H199" s="143"/>
      <c r="I199" s="143"/>
      <c r="J199" s="143"/>
      <c r="K199" s="143"/>
      <c r="L199" s="143"/>
      <c r="M199" s="143"/>
      <c r="N199" s="143"/>
      <c r="O199" s="143"/>
      <c r="P199" s="143"/>
      <c r="Q199" s="142">
        <v>290.10000000000002</v>
      </c>
      <c r="R199" s="142"/>
      <c r="S199" s="142">
        <v>290.10000000000002</v>
      </c>
      <c r="T199" s="142"/>
      <c r="U199" s="142"/>
      <c r="V199" s="142">
        <v>673.7</v>
      </c>
      <c r="W199" s="142"/>
      <c r="X199" s="142">
        <v>69700.800000000003</v>
      </c>
      <c r="Y199" s="142"/>
      <c r="Z199" s="142"/>
    </row>
    <row r="200" spans="1:26" ht="50.1" customHeight="1">
      <c r="A200" s="118" t="s">
        <v>782</v>
      </c>
      <c r="B200" s="141" t="s">
        <v>494</v>
      </c>
      <c r="C200" s="129" t="s">
        <v>493</v>
      </c>
      <c r="D200" s="118"/>
      <c r="E200" s="118"/>
      <c r="F200" s="142">
        <v>72049.2</v>
      </c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2">
        <v>70666.3</v>
      </c>
      <c r="R200" s="142"/>
      <c r="S200" s="142">
        <v>70666.3</v>
      </c>
      <c r="T200" s="142"/>
      <c r="U200" s="142"/>
      <c r="V200" s="142">
        <v>69700.800000000003</v>
      </c>
      <c r="W200" s="142"/>
      <c r="X200" s="142">
        <v>163903.29999999999</v>
      </c>
      <c r="Y200" s="142">
        <v>412.44</v>
      </c>
      <c r="Z200" s="142"/>
    </row>
    <row r="201" spans="1:26" ht="58.5" customHeight="1">
      <c r="A201" s="118" t="s">
        <v>792</v>
      </c>
      <c r="B201" s="141"/>
      <c r="C201" s="129" t="s">
        <v>791</v>
      </c>
      <c r="D201" s="118"/>
      <c r="E201" s="118"/>
      <c r="F201" s="142">
        <f>F202+F205+F212+F215</f>
        <v>213133.01975000001</v>
      </c>
      <c r="G201" s="143"/>
      <c r="H201" s="143"/>
      <c r="I201" s="143"/>
      <c r="J201" s="143"/>
      <c r="K201" s="143"/>
      <c r="L201" s="143"/>
      <c r="M201" s="143"/>
      <c r="N201" s="143"/>
      <c r="O201" s="143"/>
      <c r="P201" s="143"/>
      <c r="Q201" s="142">
        <v>196487.53</v>
      </c>
      <c r="R201" s="142"/>
      <c r="S201" s="142">
        <v>159882.6</v>
      </c>
      <c r="T201" s="142">
        <v>419.15</v>
      </c>
      <c r="U201" s="142"/>
      <c r="V201" s="142">
        <v>200804</v>
      </c>
      <c r="W201" s="142"/>
      <c r="X201" s="142"/>
      <c r="Y201" s="142"/>
      <c r="Z201" s="142"/>
    </row>
    <row r="202" spans="1:26" ht="84" customHeight="1">
      <c r="A202" s="118" t="s">
        <v>794</v>
      </c>
      <c r="B202" s="141"/>
      <c r="C202" s="129" t="s">
        <v>793</v>
      </c>
      <c r="D202" s="118"/>
      <c r="E202" s="118"/>
      <c r="F202" s="142">
        <v>38464.49</v>
      </c>
      <c r="G202" s="143"/>
      <c r="H202" s="143"/>
      <c r="I202" s="143"/>
      <c r="J202" s="143"/>
      <c r="K202" s="143"/>
      <c r="L202" s="143"/>
      <c r="M202" s="143"/>
      <c r="N202" s="143"/>
      <c r="O202" s="143"/>
      <c r="P202" s="143"/>
      <c r="Q202" s="142">
        <v>36185.78</v>
      </c>
      <c r="R202" s="142"/>
      <c r="S202" s="142"/>
      <c r="T202" s="142"/>
      <c r="U202" s="142"/>
      <c r="V202" s="142">
        <v>36488.26</v>
      </c>
      <c r="W202" s="142"/>
      <c r="X202" s="142"/>
      <c r="Y202" s="142"/>
      <c r="Z202" s="142"/>
    </row>
    <row r="203" spans="1:26" ht="33.4" customHeight="1">
      <c r="A203" s="118" t="s">
        <v>795</v>
      </c>
      <c r="B203" s="141"/>
      <c r="C203" s="129" t="s">
        <v>569</v>
      </c>
      <c r="D203" s="118"/>
      <c r="E203" s="118"/>
      <c r="F203" s="142">
        <v>38464.49</v>
      </c>
      <c r="G203" s="143"/>
      <c r="H203" s="143"/>
      <c r="I203" s="143"/>
      <c r="J203" s="143"/>
      <c r="K203" s="143"/>
      <c r="L203" s="143"/>
      <c r="M203" s="143"/>
      <c r="N203" s="143"/>
      <c r="O203" s="143"/>
      <c r="P203" s="143"/>
      <c r="Q203" s="142">
        <v>36185.78</v>
      </c>
      <c r="R203" s="142"/>
      <c r="S203" s="142"/>
      <c r="T203" s="142"/>
      <c r="U203" s="142"/>
      <c r="V203" s="142">
        <v>36488.26</v>
      </c>
      <c r="W203" s="142"/>
      <c r="X203" s="142"/>
      <c r="Y203" s="142"/>
      <c r="Z203" s="142"/>
    </row>
    <row r="204" spans="1:26" ht="33.4" customHeight="1">
      <c r="A204" s="118" t="s">
        <v>795</v>
      </c>
      <c r="B204" s="141" t="s">
        <v>494</v>
      </c>
      <c r="C204" s="129" t="s">
        <v>493</v>
      </c>
      <c r="D204" s="118"/>
      <c r="E204" s="118"/>
      <c r="F204" s="142">
        <v>38464.49</v>
      </c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2">
        <v>36185.78</v>
      </c>
      <c r="R204" s="142"/>
      <c r="S204" s="142"/>
      <c r="T204" s="142"/>
      <c r="U204" s="142"/>
      <c r="V204" s="142">
        <v>36488.26</v>
      </c>
      <c r="W204" s="142"/>
      <c r="X204" s="142"/>
      <c r="Y204" s="142"/>
      <c r="Z204" s="142"/>
    </row>
    <row r="205" spans="1:26" ht="33.4" customHeight="1">
      <c r="A205" s="118" t="s">
        <v>797</v>
      </c>
      <c r="B205" s="141"/>
      <c r="C205" s="129" t="s">
        <v>796</v>
      </c>
      <c r="D205" s="118"/>
      <c r="E205" s="118"/>
      <c r="F205" s="142">
        <f>F206+F208+F210</f>
        <v>12539.019749999999</v>
      </c>
      <c r="G205" s="143"/>
      <c r="H205" s="143"/>
      <c r="I205" s="143"/>
      <c r="J205" s="143"/>
      <c r="K205" s="143"/>
      <c r="L205" s="143"/>
      <c r="M205" s="143"/>
      <c r="N205" s="143"/>
      <c r="O205" s="143"/>
      <c r="P205" s="143"/>
      <c r="Q205" s="142"/>
      <c r="R205" s="142"/>
      <c r="S205" s="142"/>
      <c r="T205" s="142"/>
      <c r="U205" s="142"/>
      <c r="V205" s="142"/>
      <c r="W205" s="142"/>
      <c r="X205" s="142"/>
      <c r="Y205" s="142"/>
      <c r="Z205" s="142"/>
    </row>
    <row r="206" spans="1:26" ht="33.4" customHeight="1">
      <c r="A206" s="118" t="s">
        <v>799</v>
      </c>
      <c r="B206" s="141"/>
      <c r="C206" s="129" t="s">
        <v>798</v>
      </c>
      <c r="D206" s="118"/>
      <c r="E206" s="118"/>
      <c r="F206" s="142">
        <v>1020</v>
      </c>
      <c r="G206" s="143"/>
      <c r="H206" s="143"/>
      <c r="I206" s="143"/>
      <c r="J206" s="143"/>
      <c r="K206" s="143"/>
      <c r="L206" s="143"/>
      <c r="M206" s="143"/>
      <c r="N206" s="143"/>
      <c r="O206" s="143"/>
      <c r="P206" s="143"/>
      <c r="Q206" s="142"/>
      <c r="R206" s="142"/>
      <c r="S206" s="142"/>
      <c r="T206" s="142"/>
      <c r="U206" s="142"/>
      <c r="V206" s="142"/>
      <c r="W206" s="142"/>
      <c r="X206" s="142"/>
      <c r="Y206" s="142"/>
      <c r="Z206" s="142"/>
    </row>
    <row r="207" spans="1:26" ht="39.75" customHeight="1">
      <c r="A207" s="118" t="s">
        <v>799</v>
      </c>
      <c r="B207" s="141" t="s">
        <v>448</v>
      </c>
      <c r="C207" s="129" t="s">
        <v>447</v>
      </c>
      <c r="D207" s="118"/>
      <c r="E207" s="118"/>
      <c r="F207" s="142">
        <v>1020</v>
      </c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42"/>
      <c r="R207" s="142"/>
      <c r="S207" s="142"/>
      <c r="T207" s="142"/>
      <c r="U207" s="142"/>
      <c r="V207" s="142"/>
      <c r="W207" s="142"/>
      <c r="X207" s="142"/>
      <c r="Y207" s="142"/>
      <c r="Z207" s="142"/>
    </row>
    <row r="208" spans="1:26" ht="33.4" customHeight="1">
      <c r="A208" s="118" t="s">
        <v>932</v>
      </c>
      <c r="B208" s="141"/>
      <c r="C208" s="162" t="s">
        <v>933</v>
      </c>
      <c r="D208" s="118"/>
      <c r="E208" s="118"/>
      <c r="F208" s="142">
        <f>F209</f>
        <v>18.027139999999999</v>
      </c>
      <c r="G208" s="143"/>
      <c r="H208" s="143"/>
      <c r="I208" s="143"/>
      <c r="J208" s="143"/>
      <c r="K208" s="143"/>
      <c r="L208" s="143"/>
      <c r="M208" s="143"/>
      <c r="N208" s="143"/>
      <c r="O208" s="143"/>
      <c r="P208" s="143"/>
      <c r="Q208" s="142"/>
      <c r="R208" s="142"/>
      <c r="S208" s="142"/>
      <c r="T208" s="142"/>
      <c r="U208" s="142"/>
      <c r="V208" s="142"/>
      <c r="W208" s="142"/>
      <c r="X208" s="142"/>
      <c r="Y208" s="142"/>
      <c r="Z208" s="142"/>
    </row>
    <row r="209" spans="1:26" ht="50.1" customHeight="1">
      <c r="A209" s="118" t="s">
        <v>932</v>
      </c>
      <c r="B209" s="141" t="s">
        <v>494</v>
      </c>
      <c r="C209" s="129" t="s">
        <v>493</v>
      </c>
      <c r="D209" s="118"/>
      <c r="E209" s="118"/>
      <c r="F209" s="142">
        <v>18.027139999999999</v>
      </c>
      <c r="G209" s="143"/>
      <c r="H209" s="143"/>
      <c r="I209" s="143"/>
      <c r="J209" s="143"/>
      <c r="K209" s="143"/>
      <c r="L209" s="143"/>
      <c r="M209" s="143"/>
      <c r="N209" s="143"/>
      <c r="O209" s="143"/>
      <c r="P209" s="143"/>
      <c r="Q209" s="142"/>
      <c r="R209" s="142"/>
      <c r="S209" s="142"/>
      <c r="T209" s="142"/>
      <c r="U209" s="142"/>
      <c r="V209" s="142"/>
      <c r="W209" s="142"/>
      <c r="X209" s="142"/>
      <c r="Y209" s="142"/>
      <c r="Z209" s="142"/>
    </row>
    <row r="210" spans="1:26" ht="54.75" customHeight="1">
      <c r="A210" s="118" t="s">
        <v>801</v>
      </c>
      <c r="B210" s="141"/>
      <c r="C210" s="129" t="s">
        <v>800</v>
      </c>
      <c r="D210" s="118"/>
      <c r="E210" s="118"/>
      <c r="F210" s="142">
        <f>F211</f>
        <v>11500.992609999999</v>
      </c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2"/>
      <c r="R210" s="142"/>
      <c r="S210" s="142"/>
      <c r="T210" s="142"/>
      <c r="U210" s="142"/>
      <c r="V210" s="142"/>
      <c r="W210" s="142"/>
      <c r="X210" s="142"/>
      <c r="Y210" s="142"/>
      <c r="Z210" s="142"/>
    </row>
    <row r="211" spans="1:26" ht="33.4" customHeight="1">
      <c r="A211" s="118" t="s">
        <v>801</v>
      </c>
      <c r="B211" s="141" t="s">
        <v>494</v>
      </c>
      <c r="C211" s="129" t="s">
        <v>493</v>
      </c>
      <c r="D211" s="118"/>
      <c r="E211" s="118"/>
      <c r="F211" s="142">
        <v>11500.992609999999</v>
      </c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42"/>
      <c r="R211" s="142"/>
      <c r="S211" s="142"/>
      <c r="T211" s="142"/>
      <c r="U211" s="142"/>
      <c r="V211" s="142"/>
      <c r="W211" s="142"/>
      <c r="X211" s="142">
        <v>158461.70000000001</v>
      </c>
      <c r="Y211" s="142"/>
      <c r="Z211" s="142"/>
    </row>
    <row r="212" spans="1:26" ht="33.4" customHeight="1">
      <c r="A212" s="118" t="s">
        <v>802</v>
      </c>
      <c r="B212" s="141"/>
      <c r="C212" s="129" t="s">
        <v>779</v>
      </c>
      <c r="D212" s="118"/>
      <c r="E212" s="118"/>
      <c r="F212" s="142">
        <f>F213</f>
        <v>156246.70000000001</v>
      </c>
      <c r="G212" s="143"/>
      <c r="H212" s="143"/>
      <c r="I212" s="143"/>
      <c r="J212" s="143"/>
      <c r="K212" s="143"/>
      <c r="L212" s="143"/>
      <c r="M212" s="143"/>
      <c r="N212" s="143"/>
      <c r="O212" s="143"/>
      <c r="P212" s="143"/>
      <c r="Q212" s="142">
        <v>154441</v>
      </c>
      <c r="R212" s="142"/>
      <c r="S212" s="142">
        <v>154441</v>
      </c>
      <c r="T212" s="142"/>
      <c r="U212" s="142"/>
      <c r="V212" s="142">
        <v>158461.70000000001</v>
      </c>
      <c r="W212" s="142"/>
      <c r="X212" s="142">
        <v>158461.70000000001</v>
      </c>
      <c r="Y212" s="142"/>
      <c r="Z212" s="142"/>
    </row>
    <row r="213" spans="1:26" ht="43.5" customHeight="1">
      <c r="A213" s="118" t="s">
        <v>803</v>
      </c>
      <c r="B213" s="141"/>
      <c r="C213" s="129" t="s">
        <v>781</v>
      </c>
      <c r="D213" s="118"/>
      <c r="E213" s="118"/>
      <c r="F213" s="142">
        <f>F214</f>
        <v>156246.70000000001</v>
      </c>
      <c r="G213" s="143"/>
      <c r="H213" s="143"/>
      <c r="I213" s="143"/>
      <c r="J213" s="143"/>
      <c r="K213" s="143"/>
      <c r="L213" s="143"/>
      <c r="M213" s="143"/>
      <c r="N213" s="143"/>
      <c r="O213" s="143"/>
      <c r="P213" s="143"/>
      <c r="Q213" s="142">
        <v>154441</v>
      </c>
      <c r="R213" s="142"/>
      <c r="S213" s="142">
        <v>154441</v>
      </c>
      <c r="T213" s="142"/>
      <c r="U213" s="142"/>
      <c r="V213" s="142">
        <v>158461.70000000001</v>
      </c>
      <c r="W213" s="142"/>
      <c r="X213" s="142">
        <v>158461.70000000001</v>
      </c>
      <c r="Y213" s="142"/>
      <c r="Z213" s="142"/>
    </row>
    <row r="214" spans="1:26" ht="57" customHeight="1">
      <c r="A214" s="118" t="s">
        <v>803</v>
      </c>
      <c r="B214" s="141" t="s">
        <v>494</v>
      </c>
      <c r="C214" s="129" t="s">
        <v>493</v>
      </c>
      <c r="D214" s="118"/>
      <c r="E214" s="118"/>
      <c r="F214" s="142">
        <v>156246.70000000001</v>
      </c>
      <c r="G214" s="143"/>
      <c r="H214" s="143"/>
      <c r="I214" s="143"/>
      <c r="J214" s="143"/>
      <c r="K214" s="143"/>
      <c r="L214" s="143"/>
      <c r="M214" s="143"/>
      <c r="N214" s="143"/>
      <c r="O214" s="143"/>
      <c r="P214" s="143"/>
      <c r="Q214" s="142">
        <v>154441</v>
      </c>
      <c r="R214" s="142"/>
      <c r="S214" s="142">
        <v>154441</v>
      </c>
      <c r="T214" s="142"/>
      <c r="U214" s="142"/>
      <c r="V214" s="142">
        <v>158461.70000000001</v>
      </c>
      <c r="W214" s="142"/>
      <c r="X214" s="142">
        <v>5441.6</v>
      </c>
      <c r="Y214" s="142">
        <v>412.44</v>
      </c>
      <c r="Z214" s="142"/>
    </row>
    <row r="215" spans="1:26" ht="170.25" customHeight="1">
      <c r="A215" s="118" t="s">
        <v>805</v>
      </c>
      <c r="B215" s="141"/>
      <c r="C215" s="104" t="s">
        <v>804</v>
      </c>
      <c r="D215" s="118"/>
      <c r="E215" s="118"/>
      <c r="F215" s="142">
        <v>5882.81</v>
      </c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2">
        <v>5860.75</v>
      </c>
      <c r="R215" s="142"/>
      <c r="S215" s="142">
        <v>5441.6</v>
      </c>
      <c r="T215" s="142">
        <v>419.15</v>
      </c>
      <c r="U215" s="142"/>
      <c r="V215" s="142">
        <v>5854.04</v>
      </c>
      <c r="W215" s="142"/>
      <c r="X215" s="142">
        <v>5441.6</v>
      </c>
      <c r="Y215" s="142">
        <v>412.44</v>
      </c>
      <c r="Z215" s="142"/>
    </row>
    <row r="216" spans="1:26" ht="180.75" customHeight="1">
      <c r="A216" s="118" t="s">
        <v>807</v>
      </c>
      <c r="B216" s="141"/>
      <c r="C216" s="104" t="s">
        <v>806</v>
      </c>
      <c r="D216" s="118"/>
      <c r="E216" s="118"/>
      <c r="F216" s="142">
        <v>5882.81</v>
      </c>
      <c r="G216" s="143"/>
      <c r="H216" s="143"/>
      <c r="I216" s="143"/>
      <c r="J216" s="143"/>
      <c r="K216" s="143"/>
      <c r="L216" s="143"/>
      <c r="M216" s="143"/>
      <c r="N216" s="143"/>
      <c r="O216" s="143"/>
      <c r="P216" s="143"/>
      <c r="Q216" s="142">
        <v>5860.75</v>
      </c>
      <c r="R216" s="142"/>
      <c r="S216" s="142">
        <v>5441.6</v>
      </c>
      <c r="T216" s="142">
        <v>419.15</v>
      </c>
      <c r="U216" s="142"/>
      <c r="V216" s="142">
        <v>5854.04</v>
      </c>
      <c r="W216" s="142"/>
      <c r="X216" s="142">
        <v>5441.6</v>
      </c>
      <c r="Y216" s="142">
        <v>412.44</v>
      </c>
      <c r="Z216" s="142"/>
    </row>
    <row r="217" spans="1:26" ht="33.4" customHeight="1">
      <c r="A217" s="118" t="s">
        <v>807</v>
      </c>
      <c r="B217" s="141" t="s">
        <v>494</v>
      </c>
      <c r="C217" s="129" t="s">
        <v>493</v>
      </c>
      <c r="D217" s="118"/>
      <c r="E217" s="118"/>
      <c r="F217" s="142">
        <v>5882.81</v>
      </c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2">
        <v>5860.75</v>
      </c>
      <c r="R217" s="142"/>
      <c r="S217" s="142">
        <v>5441.6</v>
      </c>
      <c r="T217" s="142">
        <v>419.15</v>
      </c>
      <c r="U217" s="142"/>
      <c r="V217" s="142">
        <v>5854.04</v>
      </c>
      <c r="W217" s="142"/>
      <c r="X217" s="142"/>
      <c r="Y217" s="142"/>
      <c r="Z217" s="142"/>
    </row>
    <row r="218" spans="1:26" ht="33.4" customHeight="1">
      <c r="A218" s="118" t="s">
        <v>817</v>
      </c>
      <c r="B218" s="141"/>
      <c r="C218" s="129" t="s">
        <v>816</v>
      </c>
      <c r="D218" s="118"/>
      <c r="E218" s="118"/>
      <c r="F218" s="142">
        <f>F219+F222</f>
        <v>19441</v>
      </c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2">
        <v>18578</v>
      </c>
      <c r="R218" s="142"/>
      <c r="S218" s="142"/>
      <c r="T218" s="142"/>
      <c r="U218" s="142"/>
      <c r="V218" s="142">
        <v>18656.099999999999</v>
      </c>
      <c r="W218" s="142"/>
      <c r="X218" s="142"/>
      <c r="Y218" s="142"/>
      <c r="Z218" s="142"/>
    </row>
    <row r="219" spans="1:26" ht="33.4" customHeight="1">
      <c r="A219" s="118" t="s">
        <v>819</v>
      </c>
      <c r="B219" s="141"/>
      <c r="C219" s="129" t="s">
        <v>818</v>
      </c>
      <c r="D219" s="118"/>
      <c r="E219" s="118"/>
      <c r="F219" s="142">
        <v>19401</v>
      </c>
      <c r="G219" s="143"/>
      <c r="H219" s="143"/>
      <c r="I219" s="143"/>
      <c r="J219" s="143"/>
      <c r="K219" s="143"/>
      <c r="L219" s="143"/>
      <c r="M219" s="143"/>
      <c r="N219" s="143"/>
      <c r="O219" s="143"/>
      <c r="P219" s="143"/>
      <c r="Q219" s="142">
        <v>18578</v>
      </c>
      <c r="R219" s="142"/>
      <c r="S219" s="142"/>
      <c r="T219" s="142"/>
      <c r="U219" s="142"/>
      <c r="V219" s="142">
        <v>18656.099999999999</v>
      </c>
      <c r="W219" s="142"/>
      <c r="X219" s="142"/>
      <c r="Y219" s="142"/>
      <c r="Z219" s="142"/>
    </row>
    <row r="220" spans="1:26" ht="33.4" customHeight="1">
      <c r="A220" s="118" t="s">
        <v>820</v>
      </c>
      <c r="B220" s="141"/>
      <c r="C220" s="129" t="s">
        <v>569</v>
      </c>
      <c r="D220" s="118"/>
      <c r="E220" s="118"/>
      <c r="F220" s="142">
        <v>19401</v>
      </c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2">
        <v>18578</v>
      </c>
      <c r="R220" s="142"/>
      <c r="S220" s="142"/>
      <c r="T220" s="142"/>
      <c r="U220" s="142"/>
      <c r="V220" s="142">
        <v>18656.099999999999</v>
      </c>
      <c r="W220" s="142"/>
      <c r="X220" s="142"/>
      <c r="Y220" s="142"/>
      <c r="Z220" s="142"/>
    </row>
    <row r="221" spans="1:26" ht="33.4" customHeight="1">
      <c r="A221" s="118" t="s">
        <v>820</v>
      </c>
      <c r="B221" s="141" t="s">
        <v>494</v>
      </c>
      <c r="C221" s="129" t="s">
        <v>493</v>
      </c>
      <c r="D221" s="118"/>
      <c r="E221" s="118"/>
      <c r="F221" s="142">
        <v>19401</v>
      </c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2">
        <v>18578</v>
      </c>
      <c r="R221" s="142"/>
      <c r="S221" s="142"/>
      <c r="T221" s="142"/>
      <c r="U221" s="142"/>
      <c r="V221" s="142">
        <v>18656.099999999999</v>
      </c>
      <c r="W221" s="142"/>
      <c r="X221" s="142"/>
      <c r="Y221" s="142"/>
      <c r="Z221" s="142"/>
    </row>
    <row r="222" spans="1:26" ht="33.4" customHeight="1">
      <c r="A222" s="118" t="s">
        <v>822</v>
      </c>
      <c r="B222" s="141"/>
      <c r="C222" s="129" t="s">
        <v>821</v>
      </c>
      <c r="D222" s="118"/>
      <c r="E222" s="118"/>
      <c r="F222" s="142">
        <v>40</v>
      </c>
      <c r="G222" s="143"/>
      <c r="H222" s="143"/>
      <c r="I222" s="143"/>
      <c r="J222" s="143"/>
      <c r="K222" s="143"/>
      <c r="L222" s="143"/>
      <c r="M222" s="143"/>
      <c r="N222" s="143"/>
      <c r="O222" s="143"/>
      <c r="P222" s="143"/>
      <c r="Q222" s="142"/>
      <c r="R222" s="142"/>
      <c r="S222" s="142"/>
      <c r="T222" s="142"/>
      <c r="U222" s="142"/>
      <c r="V222" s="142"/>
      <c r="W222" s="142"/>
      <c r="X222" s="142"/>
      <c r="Y222" s="142"/>
      <c r="Z222" s="142"/>
    </row>
    <row r="223" spans="1:26" ht="33.4" customHeight="1">
      <c r="A223" s="118" t="s">
        <v>824</v>
      </c>
      <c r="B223" s="141"/>
      <c r="C223" s="129" t="s">
        <v>823</v>
      </c>
      <c r="D223" s="118"/>
      <c r="E223" s="118"/>
      <c r="F223" s="142">
        <v>40</v>
      </c>
      <c r="G223" s="143"/>
      <c r="H223" s="143"/>
      <c r="I223" s="143"/>
      <c r="J223" s="143"/>
      <c r="K223" s="143"/>
      <c r="L223" s="143"/>
      <c r="M223" s="143"/>
      <c r="N223" s="143"/>
      <c r="O223" s="143"/>
      <c r="P223" s="143"/>
      <c r="Q223" s="142"/>
      <c r="R223" s="142"/>
      <c r="S223" s="142"/>
      <c r="T223" s="142"/>
      <c r="U223" s="142"/>
      <c r="V223" s="142"/>
      <c r="W223" s="142"/>
      <c r="X223" s="142"/>
      <c r="Y223" s="142"/>
      <c r="Z223" s="142"/>
    </row>
    <row r="224" spans="1:26" ht="33.4" customHeight="1">
      <c r="A224" s="118" t="s">
        <v>824</v>
      </c>
      <c r="B224" s="141" t="s">
        <v>448</v>
      </c>
      <c r="C224" s="129" t="s">
        <v>447</v>
      </c>
      <c r="D224" s="118"/>
      <c r="E224" s="118"/>
      <c r="F224" s="142">
        <v>40</v>
      </c>
      <c r="G224" s="143"/>
      <c r="H224" s="143"/>
      <c r="I224" s="143"/>
      <c r="J224" s="143"/>
      <c r="K224" s="143"/>
      <c r="L224" s="143"/>
      <c r="M224" s="143"/>
      <c r="N224" s="143"/>
      <c r="O224" s="143"/>
      <c r="P224" s="143"/>
      <c r="Q224" s="142"/>
      <c r="R224" s="142"/>
      <c r="S224" s="142"/>
      <c r="T224" s="142"/>
      <c r="U224" s="142"/>
      <c r="V224" s="142"/>
      <c r="W224" s="142"/>
      <c r="X224" s="142"/>
      <c r="Y224" s="142"/>
      <c r="Z224" s="142"/>
    </row>
    <row r="225" spans="1:26" ht="33.4" customHeight="1">
      <c r="A225" s="118" t="s">
        <v>832</v>
      </c>
      <c r="B225" s="141"/>
      <c r="C225" s="129" t="s">
        <v>831</v>
      </c>
      <c r="D225" s="118"/>
      <c r="E225" s="118"/>
      <c r="F225" s="142">
        <v>153</v>
      </c>
      <c r="G225" s="143"/>
      <c r="H225" s="143"/>
      <c r="I225" s="143"/>
      <c r="J225" s="143"/>
      <c r="K225" s="143"/>
      <c r="L225" s="143"/>
      <c r="M225" s="143"/>
      <c r="N225" s="143"/>
      <c r="O225" s="143"/>
      <c r="P225" s="143"/>
      <c r="Q225" s="142">
        <v>153</v>
      </c>
      <c r="R225" s="142"/>
      <c r="S225" s="142"/>
      <c r="T225" s="142"/>
      <c r="U225" s="142"/>
      <c r="V225" s="142">
        <v>153</v>
      </c>
      <c r="W225" s="142"/>
      <c r="X225" s="142"/>
      <c r="Y225" s="142"/>
      <c r="Z225" s="142"/>
    </row>
    <row r="226" spans="1:26" ht="33.4" customHeight="1">
      <c r="A226" s="118" t="s">
        <v>834</v>
      </c>
      <c r="B226" s="141"/>
      <c r="C226" s="129" t="s">
        <v>833</v>
      </c>
      <c r="D226" s="118"/>
      <c r="E226" s="118"/>
      <c r="F226" s="142">
        <v>45</v>
      </c>
      <c r="G226" s="143"/>
      <c r="H226" s="143"/>
      <c r="I226" s="143"/>
      <c r="J226" s="143"/>
      <c r="K226" s="143"/>
      <c r="L226" s="143"/>
      <c r="M226" s="143"/>
      <c r="N226" s="143"/>
      <c r="O226" s="143"/>
      <c r="P226" s="143"/>
      <c r="Q226" s="142">
        <v>45</v>
      </c>
      <c r="R226" s="142"/>
      <c r="S226" s="142"/>
      <c r="T226" s="142"/>
      <c r="U226" s="142"/>
      <c r="V226" s="142">
        <v>45</v>
      </c>
      <c r="W226" s="142"/>
      <c r="X226" s="142"/>
      <c r="Y226" s="142"/>
      <c r="Z226" s="142"/>
    </row>
    <row r="227" spans="1:26" ht="33.4" customHeight="1">
      <c r="A227" s="118" t="s">
        <v>836</v>
      </c>
      <c r="B227" s="141"/>
      <c r="C227" s="129" t="s">
        <v>835</v>
      </c>
      <c r="D227" s="118"/>
      <c r="E227" s="118"/>
      <c r="F227" s="142">
        <v>45</v>
      </c>
      <c r="G227" s="143"/>
      <c r="H227" s="143"/>
      <c r="I227" s="143"/>
      <c r="J227" s="143"/>
      <c r="K227" s="143"/>
      <c r="L227" s="143"/>
      <c r="M227" s="143"/>
      <c r="N227" s="143"/>
      <c r="O227" s="143"/>
      <c r="P227" s="143"/>
      <c r="Q227" s="142">
        <v>45</v>
      </c>
      <c r="R227" s="142"/>
      <c r="S227" s="142"/>
      <c r="T227" s="142"/>
      <c r="U227" s="142"/>
      <c r="V227" s="142">
        <v>45</v>
      </c>
      <c r="W227" s="142"/>
      <c r="X227" s="142"/>
      <c r="Y227" s="142"/>
      <c r="Z227" s="142"/>
    </row>
    <row r="228" spans="1:26" ht="33.4" customHeight="1">
      <c r="A228" s="118" t="s">
        <v>836</v>
      </c>
      <c r="B228" s="141" t="s">
        <v>390</v>
      </c>
      <c r="C228" s="129" t="s">
        <v>389</v>
      </c>
      <c r="D228" s="118"/>
      <c r="E228" s="118"/>
      <c r="F228" s="142">
        <v>45</v>
      </c>
      <c r="G228" s="143"/>
      <c r="H228" s="143"/>
      <c r="I228" s="143"/>
      <c r="J228" s="143"/>
      <c r="K228" s="143"/>
      <c r="L228" s="143"/>
      <c r="M228" s="143"/>
      <c r="N228" s="143"/>
      <c r="O228" s="143"/>
      <c r="P228" s="143"/>
      <c r="Q228" s="142">
        <v>45</v>
      </c>
      <c r="R228" s="142"/>
      <c r="S228" s="142"/>
      <c r="T228" s="142"/>
      <c r="U228" s="142"/>
      <c r="V228" s="142">
        <v>45</v>
      </c>
      <c r="W228" s="142"/>
      <c r="X228" s="142"/>
      <c r="Y228" s="142"/>
      <c r="Z228" s="142"/>
    </row>
    <row r="229" spans="1:26" ht="33.4" customHeight="1">
      <c r="A229" s="118" t="s">
        <v>838</v>
      </c>
      <c r="B229" s="141"/>
      <c r="C229" s="129" t="s">
        <v>837</v>
      </c>
      <c r="D229" s="118"/>
      <c r="E229" s="118"/>
      <c r="F229" s="142">
        <v>108</v>
      </c>
      <c r="G229" s="143"/>
      <c r="H229" s="143"/>
      <c r="I229" s="143"/>
      <c r="J229" s="143"/>
      <c r="K229" s="143"/>
      <c r="L229" s="143"/>
      <c r="M229" s="143"/>
      <c r="N229" s="143"/>
      <c r="O229" s="143"/>
      <c r="P229" s="143"/>
      <c r="Q229" s="142">
        <v>108</v>
      </c>
      <c r="R229" s="142"/>
      <c r="S229" s="142"/>
      <c r="T229" s="142"/>
      <c r="U229" s="142"/>
      <c r="V229" s="142">
        <v>108</v>
      </c>
      <c r="W229" s="142"/>
      <c r="X229" s="142"/>
      <c r="Y229" s="142"/>
      <c r="Z229" s="142"/>
    </row>
    <row r="230" spans="1:26" ht="33.4" customHeight="1">
      <c r="A230" s="118" t="s">
        <v>840</v>
      </c>
      <c r="B230" s="141"/>
      <c r="C230" s="129" t="s">
        <v>839</v>
      </c>
      <c r="D230" s="118"/>
      <c r="E230" s="118"/>
      <c r="F230" s="142">
        <v>108</v>
      </c>
      <c r="G230" s="143"/>
      <c r="H230" s="143"/>
      <c r="I230" s="143"/>
      <c r="J230" s="143"/>
      <c r="K230" s="143"/>
      <c r="L230" s="143"/>
      <c r="M230" s="143"/>
      <c r="N230" s="143"/>
      <c r="O230" s="143"/>
      <c r="P230" s="143"/>
      <c r="Q230" s="142">
        <v>108</v>
      </c>
      <c r="R230" s="142"/>
      <c r="S230" s="142"/>
      <c r="T230" s="142"/>
      <c r="U230" s="142"/>
      <c r="V230" s="142">
        <v>108</v>
      </c>
      <c r="W230" s="142"/>
      <c r="X230" s="142"/>
      <c r="Y230" s="142"/>
      <c r="Z230" s="142"/>
    </row>
    <row r="231" spans="1:26" ht="33.4" customHeight="1">
      <c r="A231" s="118" t="s">
        <v>840</v>
      </c>
      <c r="B231" s="141" t="s">
        <v>494</v>
      </c>
      <c r="C231" s="129" t="s">
        <v>493</v>
      </c>
      <c r="D231" s="118"/>
      <c r="E231" s="118"/>
      <c r="F231" s="142">
        <v>108</v>
      </c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2">
        <v>108</v>
      </c>
      <c r="R231" s="142"/>
      <c r="S231" s="142"/>
      <c r="T231" s="142"/>
      <c r="U231" s="142"/>
      <c r="V231" s="142">
        <v>108</v>
      </c>
      <c r="W231" s="142"/>
      <c r="X231" s="142">
        <v>7886.9</v>
      </c>
      <c r="Y231" s="142"/>
      <c r="Z231" s="142"/>
    </row>
    <row r="232" spans="1:26" ht="33.4" customHeight="1">
      <c r="A232" s="118" t="s">
        <v>842</v>
      </c>
      <c r="B232" s="141"/>
      <c r="C232" s="129" t="s">
        <v>841</v>
      </c>
      <c r="D232" s="118"/>
      <c r="E232" s="118"/>
      <c r="F232" s="142">
        <f>F233+F238+F243</f>
        <v>14330.7</v>
      </c>
      <c r="G232" s="143"/>
      <c r="H232" s="143"/>
      <c r="I232" s="143"/>
      <c r="J232" s="143"/>
      <c r="K232" s="143"/>
      <c r="L232" s="143"/>
      <c r="M232" s="143"/>
      <c r="N232" s="143"/>
      <c r="O232" s="143"/>
      <c r="P232" s="143"/>
      <c r="Q232" s="142">
        <v>13760</v>
      </c>
      <c r="R232" s="142"/>
      <c r="S232" s="142">
        <v>7869.9</v>
      </c>
      <c r="T232" s="142"/>
      <c r="U232" s="142"/>
      <c r="V232" s="142">
        <v>13777</v>
      </c>
      <c r="W232" s="142"/>
      <c r="X232" s="142"/>
      <c r="Y232" s="142"/>
      <c r="Z232" s="142"/>
    </row>
    <row r="233" spans="1:26" ht="33.4" customHeight="1">
      <c r="A233" s="118" t="s">
        <v>844</v>
      </c>
      <c r="B233" s="141"/>
      <c r="C233" s="129" t="s">
        <v>843</v>
      </c>
      <c r="D233" s="118"/>
      <c r="E233" s="118"/>
      <c r="F233" s="142">
        <f>F234</f>
        <v>6449.1</v>
      </c>
      <c r="G233" s="143"/>
      <c r="H233" s="143"/>
      <c r="I233" s="143"/>
      <c r="J233" s="143"/>
      <c r="K233" s="143"/>
      <c r="L233" s="143"/>
      <c r="M233" s="143"/>
      <c r="N233" s="143"/>
      <c r="O233" s="143"/>
      <c r="P233" s="143"/>
      <c r="Q233" s="142">
        <v>5890.1</v>
      </c>
      <c r="R233" s="142"/>
      <c r="S233" s="142"/>
      <c r="T233" s="142"/>
      <c r="U233" s="142"/>
      <c r="V233" s="142">
        <v>5890.1</v>
      </c>
      <c r="W233" s="142"/>
      <c r="X233" s="142"/>
      <c r="Y233" s="142"/>
      <c r="Z233" s="142"/>
    </row>
    <row r="234" spans="1:26" ht="30" customHeight="1">
      <c r="A234" s="118" t="s">
        <v>845</v>
      </c>
      <c r="B234" s="141"/>
      <c r="C234" s="129" t="s">
        <v>387</v>
      </c>
      <c r="D234" s="118"/>
      <c r="E234" s="118"/>
      <c r="F234" s="142">
        <f>F235+F236+F237</f>
        <v>6449.1</v>
      </c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2">
        <v>5890.1</v>
      </c>
      <c r="R234" s="142"/>
      <c r="S234" s="142"/>
      <c r="T234" s="142"/>
      <c r="U234" s="142"/>
      <c r="V234" s="142">
        <v>5890.1</v>
      </c>
      <c r="W234" s="142"/>
      <c r="X234" s="142"/>
      <c r="Y234" s="142"/>
      <c r="Z234" s="142"/>
    </row>
    <row r="235" spans="1:26" ht="57.75" customHeight="1">
      <c r="A235" s="118" t="s">
        <v>845</v>
      </c>
      <c r="B235" s="141" t="s">
        <v>386</v>
      </c>
      <c r="C235" s="129" t="s">
        <v>385</v>
      </c>
      <c r="D235" s="118"/>
      <c r="E235" s="118"/>
      <c r="F235" s="142">
        <v>5335.66</v>
      </c>
      <c r="G235" s="143"/>
      <c r="H235" s="143"/>
      <c r="I235" s="143"/>
      <c r="J235" s="143"/>
      <c r="K235" s="143"/>
      <c r="L235" s="143"/>
      <c r="M235" s="143"/>
      <c r="N235" s="143"/>
      <c r="O235" s="143"/>
      <c r="P235" s="143"/>
      <c r="Q235" s="142">
        <v>5335.66</v>
      </c>
      <c r="R235" s="142"/>
      <c r="S235" s="142"/>
      <c r="T235" s="142"/>
      <c r="U235" s="142"/>
      <c r="V235" s="142">
        <v>5335.66</v>
      </c>
      <c r="W235" s="142"/>
      <c r="X235" s="142"/>
      <c r="Y235" s="142"/>
      <c r="Z235" s="142"/>
    </row>
    <row r="236" spans="1:26" ht="33.4" customHeight="1">
      <c r="A236" s="118" t="s">
        <v>845</v>
      </c>
      <c r="B236" s="141" t="s">
        <v>390</v>
      </c>
      <c r="C236" s="129" t="s">
        <v>389</v>
      </c>
      <c r="D236" s="118"/>
      <c r="E236" s="118"/>
      <c r="F236" s="142">
        <f>552.84+559</f>
        <v>1111.8400000000001</v>
      </c>
      <c r="G236" s="143"/>
      <c r="H236" s="143"/>
      <c r="I236" s="143"/>
      <c r="J236" s="143"/>
      <c r="K236" s="143"/>
      <c r="L236" s="143"/>
      <c r="M236" s="143"/>
      <c r="N236" s="143"/>
      <c r="O236" s="143"/>
      <c r="P236" s="143"/>
      <c r="Q236" s="142">
        <v>552.84</v>
      </c>
      <c r="R236" s="142"/>
      <c r="S236" s="142"/>
      <c r="T236" s="142"/>
      <c r="U236" s="142"/>
      <c r="V236" s="142">
        <v>552.84</v>
      </c>
      <c r="W236" s="142"/>
      <c r="X236" s="142"/>
      <c r="Y236" s="142"/>
      <c r="Z236" s="142"/>
    </row>
    <row r="237" spans="1:26" ht="33.4" customHeight="1">
      <c r="A237" s="118" t="s">
        <v>845</v>
      </c>
      <c r="B237" s="141" t="s">
        <v>448</v>
      </c>
      <c r="C237" s="129" t="s">
        <v>447</v>
      </c>
      <c r="D237" s="118"/>
      <c r="E237" s="118"/>
      <c r="F237" s="142">
        <v>1.6</v>
      </c>
      <c r="G237" s="143"/>
      <c r="H237" s="143"/>
      <c r="I237" s="143"/>
      <c r="J237" s="143"/>
      <c r="K237" s="143"/>
      <c r="L237" s="143"/>
      <c r="M237" s="143"/>
      <c r="N237" s="143"/>
      <c r="O237" s="143"/>
      <c r="P237" s="143"/>
      <c r="Q237" s="142">
        <v>1.6</v>
      </c>
      <c r="R237" s="142"/>
      <c r="S237" s="142"/>
      <c r="T237" s="142"/>
      <c r="U237" s="142"/>
      <c r="V237" s="142">
        <v>1.6</v>
      </c>
      <c r="W237" s="142"/>
      <c r="X237" s="142">
        <v>440.4</v>
      </c>
      <c r="Y237" s="142"/>
      <c r="Z237" s="142"/>
    </row>
    <row r="238" spans="1:26" ht="33.4" customHeight="1">
      <c r="A238" s="118" t="s">
        <v>846</v>
      </c>
      <c r="B238" s="141"/>
      <c r="C238" s="129" t="s">
        <v>779</v>
      </c>
      <c r="D238" s="118"/>
      <c r="E238" s="118"/>
      <c r="F238" s="142">
        <v>435.1</v>
      </c>
      <c r="G238" s="143"/>
      <c r="H238" s="143"/>
      <c r="I238" s="143"/>
      <c r="J238" s="143"/>
      <c r="K238" s="143"/>
      <c r="L238" s="143"/>
      <c r="M238" s="143"/>
      <c r="N238" s="143"/>
      <c r="O238" s="143"/>
      <c r="P238" s="143"/>
      <c r="Q238" s="142">
        <v>423.4</v>
      </c>
      <c r="R238" s="142"/>
      <c r="S238" s="142">
        <v>423.4</v>
      </c>
      <c r="T238" s="142"/>
      <c r="U238" s="142"/>
      <c r="V238" s="142">
        <v>440.4</v>
      </c>
      <c r="W238" s="142"/>
      <c r="X238" s="142">
        <v>440.4</v>
      </c>
      <c r="Y238" s="142"/>
      <c r="Z238" s="142"/>
    </row>
    <row r="239" spans="1:26" ht="48.75" customHeight="1">
      <c r="A239" s="118" t="s">
        <v>847</v>
      </c>
      <c r="B239" s="141"/>
      <c r="C239" s="129" t="s">
        <v>781</v>
      </c>
      <c r="D239" s="118"/>
      <c r="E239" s="118"/>
      <c r="F239" s="142">
        <v>435.1</v>
      </c>
      <c r="G239" s="143"/>
      <c r="H239" s="143"/>
      <c r="I239" s="143"/>
      <c r="J239" s="143"/>
      <c r="K239" s="143"/>
      <c r="L239" s="143"/>
      <c r="M239" s="143"/>
      <c r="N239" s="143"/>
      <c r="O239" s="143"/>
      <c r="P239" s="143"/>
      <c r="Q239" s="142">
        <v>423.4</v>
      </c>
      <c r="R239" s="142"/>
      <c r="S239" s="142">
        <v>423.4</v>
      </c>
      <c r="T239" s="142"/>
      <c r="U239" s="142"/>
      <c r="V239" s="142">
        <v>440.4</v>
      </c>
      <c r="W239" s="142"/>
      <c r="X239" s="142">
        <v>130.5</v>
      </c>
      <c r="Y239" s="142"/>
      <c r="Z239" s="142"/>
    </row>
    <row r="240" spans="1:26" ht="59.25" customHeight="1">
      <c r="A240" s="118" t="s">
        <v>847</v>
      </c>
      <c r="B240" s="141" t="s">
        <v>386</v>
      </c>
      <c r="C240" s="129" t="s">
        <v>385</v>
      </c>
      <c r="D240" s="118"/>
      <c r="E240" s="118"/>
      <c r="F240" s="142">
        <v>125.5</v>
      </c>
      <c r="G240" s="143"/>
      <c r="H240" s="143"/>
      <c r="I240" s="143"/>
      <c r="J240" s="143"/>
      <c r="K240" s="143"/>
      <c r="L240" s="143"/>
      <c r="M240" s="143"/>
      <c r="N240" s="143"/>
      <c r="O240" s="143"/>
      <c r="P240" s="143"/>
      <c r="Q240" s="142">
        <v>127.8</v>
      </c>
      <c r="R240" s="142"/>
      <c r="S240" s="142">
        <v>127.8</v>
      </c>
      <c r="T240" s="142"/>
      <c r="U240" s="142"/>
      <c r="V240" s="142">
        <v>130.5</v>
      </c>
      <c r="W240" s="142"/>
      <c r="X240" s="142">
        <v>85</v>
      </c>
      <c r="Y240" s="142"/>
      <c r="Z240" s="142"/>
    </row>
    <row r="241" spans="1:26" ht="45" customHeight="1">
      <c r="A241" s="118" t="s">
        <v>847</v>
      </c>
      <c r="B241" s="141" t="s">
        <v>390</v>
      </c>
      <c r="C241" s="129" t="s">
        <v>389</v>
      </c>
      <c r="D241" s="118"/>
      <c r="E241" s="118"/>
      <c r="F241" s="142">
        <v>72.099999999999994</v>
      </c>
      <c r="G241" s="143"/>
      <c r="H241" s="143"/>
      <c r="I241" s="143"/>
      <c r="J241" s="143"/>
      <c r="K241" s="143"/>
      <c r="L241" s="143"/>
      <c r="M241" s="143"/>
      <c r="N241" s="143"/>
      <c r="O241" s="143"/>
      <c r="P241" s="143"/>
      <c r="Q241" s="142">
        <v>70.7</v>
      </c>
      <c r="R241" s="142"/>
      <c r="S241" s="142">
        <v>70.7</v>
      </c>
      <c r="T241" s="142"/>
      <c r="U241" s="142"/>
      <c r="V241" s="142">
        <v>85</v>
      </c>
      <c r="W241" s="142"/>
      <c r="X241" s="142">
        <v>224.9</v>
      </c>
      <c r="Y241" s="142"/>
      <c r="Z241" s="142"/>
    </row>
    <row r="242" spans="1:26" ht="56.25" customHeight="1">
      <c r="A242" s="118" t="s">
        <v>847</v>
      </c>
      <c r="B242" s="141" t="s">
        <v>494</v>
      </c>
      <c r="C242" s="129" t="s">
        <v>493</v>
      </c>
      <c r="D242" s="118"/>
      <c r="E242" s="118"/>
      <c r="F242" s="142">
        <v>237.5</v>
      </c>
      <c r="G242" s="143"/>
      <c r="H242" s="143"/>
      <c r="I242" s="143"/>
      <c r="J242" s="143"/>
      <c r="K242" s="143"/>
      <c r="L242" s="143"/>
      <c r="M242" s="143"/>
      <c r="N242" s="143"/>
      <c r="O242" s="143"/>
      <c r="P242" s="143"/>
      <c r="Q242" s="142">
        <v>224.9</v>
      </c>
      <c r="R242" s="142"/>
      <c r="S242" s="142">
        <v>224.9</v>
      </c>
      <c r="T242" s="142"/>
      <c r="U242" s="142"/>
      <c r="V242" s="142">
        <v>224.9</v>
      </c>
      <c r="W242" s="142"/>
      <c r="X242" s="142">
        <v>7446.5</v>
      </c>
      <c r="Y242" s="142"/>
      <c r="Z242" s="142"/>
    </row>
    <row r="243" spans="1:26" ht="83.65" customHeight="1">
      <c r="A243" s="118" t="s">
        <v>849</v>
      </c>
      <c r="B243" s="141"/>
      <c r="C243" s="104" t="s">
        <v>848</v>
      </c>
      <c r="D243" s="118"/>
      <c r="E243" s="118"/>
      <c r="F243" s="142">
        <v>7446.5</v>
      </c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2">
        <v>7446.5</v>
      </c>
      <c r="R243" s="142"/>
      <c r="S243" s="142">
        <v>7446.5</v>
      </c>
      <c r="T243" s="142"/>
      <c r="U243" s="142"/>
      <c r="V243" s="142">
        <v>7446.5</v>
      </c>
      <c r="W243" s="142"/>
      <c r="X243" s="142">
        <v>7446.5</v>
      </c>
      <c r="Y243" s="142"/>
      <c r="Z243" s="142"/>
    </row>
    <row r="244" spans="1:26" ht="91.5" customHeight="1">
      <c r="A244" s="118" t="s">
        <v>851</v>
      </c>
      <c r="B244" s="141"/>
      <c r="C244" s="104" t="s">
        <v>850</v>
      </c>
      <c r="D244" s="118"/>
      <c r="E244" s="118"/>
      <c r="F244" s="142">
        <v>7446.5</v>
      </c>
      <c r="G244" s="143"/>
      <c r="H244" s="143"/>
      <c r="I244" s="143"/>
      <c r="J244" s="143"/>
      <c r="K244" s="143"/>
      <c r="L244" s="143"/>
      <c r="M244" s="143"/>
      <c r="N244" s="143"/>
      <c r="O244" s="143"/>
      <c r="P244" s="143"/>
      <c r="Q244" s="142">
        <v>7446.5</v>
      </c>
      <c r="R244" s="142"/>
      <c r="S244" s="142">
        <v>7446.5</v>
      </c>
      <c r="T244" s="142"/>
      <c r="U244" s="142"/>
      <c r="V244" s="142">
        <v>7446.5</v>
      </c>
      <c r="W244" s="142"/>
      <c r="X244" s="142">
        <v>2000</v>
      </c>
      <c r="Y244" s="142"/>
      <c r="Z244" s="142"/>
    </row>
    <row r="245" spans="1:26" ht="33.4" customHeight="1">
      <c r="A245" s="118" t="s">
        <v>851</v>
      </c>
      <c r="B245" s="141" t="s">
        <v>484</v>
      </c>
      <c r="C245" s="129" t="s">
        <v>483</v>
      </c>
      <c r="D245" s="118"/>
      <c r="E245" s="118"/>
      <c r="F245" s="142">
        <v>2000</v>
      </c>
      <c r="G245" s="143"/>
      <c r="H245" s="143"/>
      <c r="I245" s="143"/>
      <c r="J245" s="143"/>
      <c r="K245" s="143"/>
      <c r="L245" s="143"/>
      <c r="M245" s="143"/>
      <c r="N245" s="143"/>
      <c r="O245" s="143"/>
      <c r="P245" s="143"/>
      <c r="Q245" s="142">
        <v>2000</v>
      </c>
      <c r="R245" s="142"/>
      <c r="S245" s="142">
        <v>2000</v>
      </c>
      <c r="T245" s="142"/>
      <c r="U245" s="142"/>
      <c r="V245" s="142">
        <v>2000</v>
      </c>
      <c r="W245" s="142"/>
      <c r="X245" s="142">
        <v>5446.5</v>
      </c>
      <c r="Y245" s="142"/>
      <c r="Z245" s="142"/>
    </row>
    <row r="246" spans="1:26" ht="50.1" customHeight="1">
      <c r="A246" s="118" t="s">
        <v>851</v>
      </c>
      <c r="B246" s="141" t="s">
        <v>494</v>
      </c>
      <c r="C246" s="129" t="s">
        <v>493</v>
      </c>
      <c r="D246" s="118"/>
      <c r="E246" s="118"/>
      <c r="F246" s="142">
        <v>5446.5</v>
      </c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2">
        <v>5446.5</v>
      </c>
      <c r="R246" s="142"/>
      <c r="S246" s="142">
        <v>5446.5</v>
      </c>
      <c r="T246" s="142"/>
      <c r="U246" s="142"/>
      <c r="V246" s="142">
        <v>5446.5</v>
      </c>
      <c r="W246" s="142"/>
      <c r="X246" s="142"/>
      <c r="Y246" s="142"/>
      <c r="Z246" s="142">
        <v>154</v>
      </c>
    </row>
    <row r="247" spans="1:26" ht="33.4" customHeight="1">
      <c r="A247" s="118" t="s">
        <v>869</v>
      </c>
      <c r="B247" s="141"/>
      <c r="C247" s="129" t="s">
        <v>868</v>
      </c>
      <c r="D247" s="118"/>
      <c r="E247" s="118"/>
      <c r="F247" s="142">
        <v>51571.9</v>
      </c>
      <c r="G247" s="143"/>
      <c r="H247" s="143"/>
      <c r="I247" s="143"/>
      <c r="J247" s="143"/>
      <c r="K247" s="143"/>
      <c r="L247" s="143"/>
      <c r="M247" s="143"/>
      <c r="N247" s="143"/>
      <c r="O247" s="143"/>
      <c r="P247" s="143"/>
      <c r="Q247" s="142">
        <v>45341.4</v>
      </c>
      <c r="R247" s="142"/>
      <c r="S247" s="142"/>
      <c r="T247" s="142"/>
      <c r="U247" s="142">
        <v>154</v>
      </c>
      <c r="V247" s="142">
        <v>43767.199999999997</v>
      </c>
      <c r="W247" s="142"/>
      <c r="X247" s="142"/>
      <c r="Y247" s="142"/>
      <c r="Z247" s="142"/>
    </row>
    <row r="248" spans="1:26" ht="30" customHeight="1">
      <c r="A248" s="118" t="s">
        <v>880</v>
      </c>
      <c r="B248" s="141"/>
      <c r="C248" s="129" t="s">
        <v>879</v>
      </c>
      <c r="D248" s="118"/>
      <c r="E248" s="118"/>
      <c r="F248" s="142">
        <v>700</v>
      </c>
      <c r="G248" s="143"/>
      <c r="H248" s="143"/>
      <c r="I248" s="143"/>
      <c r="J248" s="143"/>
      <c r="K248" s="143"/>
      <c r="L248" s="143"/>
      <c r="M248" s="143"/>
      <c r="N248" s="143"/>
      <c r="O248" s="143"/>
      <c r="P248" s="143"/>
      <c r="Q248" s="142">
        <v>800</v>
      </c>
      <c r="R248" s="142"/>
      <c r="S248" s="142"/>
      <c r="T248" s="142"/>
      <c r="U248" s="142"/>
      <c r="V248" s="142">
        <v>800</v>
      </c>
      <c r="W248" s="142"/>
      <c r="X248" s="142"/>
      <c r="Y248" s="142"/>
      <c r="Z248" s="142"/>
    </row>
    <row r="249" spans="1:26" ht="57.75" customHeight="1">
      <c r="A249" s="118" t="s">
        <v>882</v>
      </c>
      <c r="B249" s="141"/>
      <c r="C249" s="129" t="s">
        <v>881</v>
      </c>
      <c r="D249" s="118"/>
      <c r="E249" s="118"/>
      <c r="F249" s="142">
        <v>700</v>
      </c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2">
        <v>800</v>
      </c>
      <c r="R249" s="142"/>
      <c r="S249" s="142"/>
      <c r="T249" s="142"/>
      <c r="U249" s="142"/>
      <c r="V249" s="142">
        <v>800</v>
      </c>
      <c r="W249" s="142"/>
      <c r="X249" s="142"/>
      <c r="Y249" s="142"/>
      <c r="Z249" s="142"/>
    </row>
    <row r="250" spans="1:26" ht="33.4" customHeight="1">
      <c r="A250" s="118" t="s">
        <v>884</v>
      </c>
      <c r="B250" s="141"/>
      <c r="C250" s="129" t="s">
        <v>883</v>
      </c>
      <c r="D250" s="118"/>
      <c r="E250" s="118"/>
      <c r="F250" s="142">
        <v>700</v>
      </c>
      <c r="G250" s="143"/>
      <c r="H250" s="143"/>
      <c r="I250" s="143"/>
      <c r="J250" s="143"/>
      <c r="K250" s="143"/>
      <c r="L250" s="143"/>
      <c r="M250" s="143"/>
      <c r="N250" s="143"/>
      <c r="O250" s="143"/>
      <c r="P250" s="143"/>
      <c r="Q250" s="142">
        <v>800</v>
      </c>
      <c r="R250" s="142"/>
      <c r="S250" s="142"/>
      <c r="T250" s="142"/>
      <c r="U250" s="142"/>
      <c r="V250" s="142">
        <v>800</v>
      </c>
      <c r="W250" s="142"/>
      <c r="X250" s="142"/>
      <c r="Y250" s="142"/>
      <c r="Z250" s="142"/>
    </row>
    <row r="251" spans="1:26" ht="33.4" customHeight="1">
      <c r="A251" s="118" t="s">
        <v>884</v>
      </c>
      <c r="B251" s="141" t="s">
        <v>448</v>
      </c>
      <c r="C251" s="129" t="s">
        <v>447</v>
      </c>
      <c r="D251" s="118"/>
      <c r="E251" s="118"/>
      <c r="F251" s="142">
        <v>700</v>
      </c>
      <c r="G251" s="143"/>
      <c r="H251" s="143"/>
      <c r="I251" s="143"/>
      <c r="J251" s="143"/>
      <c r="K251" s="143"/>
      <c r="L251" s="143"/>
      <c r="M251" s="143"/>
      <c r="N251" s="143"/>
      <c r="O251" s="143"/>
      <c r="P251" s="143"/>
      <c r="Q251" s="142">
        <v>800</v>
      </c>
      <c r="R251" s="142"/>
      <c r="S251" s="142"/>
      <c r="T251" s="142"/>
      <c r="U251" s="142"/>
      <c r="V251" s="142">
        <v>800</v>
      </c>
      <c r="W251" s="142"/>
      <c r="X251" s="142"/>
      <c r="Y251" s="142"/>
      <c r="Z251" s="142"/>
    </row>
    <row r="252" spans="1:26" ht="33.4" customHeight="1">
      <c r="A252" s="118" t="s">
        <v>890</v>
      </c>
      <c r="B252" s="141"/>
      <c r="C252" s="129" t="s">
        <v>889</v>
      </c>
      <c r="D252" s="118"/>
      <c r="E252" s="118"/>
      <c r="F252" s="142">
        <v>44901.599999999999</v>
      </c>
      <c r="G252" s="143"/>
      <c r="H252" s="143"/>
      <c r="I252" s="143"/>
      <c r="J252" s="143"/>
      <c r="K252" s="143"/>
      <c r="L252" s="143"/>
      <c r="M252" s="143"/>
      <c r="N252" s="143"/>
      <c r="O252" s="143"/>
      <c r="P252" s="143"/>
      <c r="Q252" s="142">
        <v>38571.1</v>
      </c>
      <c r="R252" s="142"/>
      <c r="S252" s="142"/>
      <c r="T252" s="142"/>
      <c r="U252" s="142"/>
      <c r="V252" s="142">
        <v>36996.9</v>
      </c>
      <c r="W252" s="142"/>
      <c r="X252" s="142"/>
      <c r="Y252" s="142"/>
      <c r="Z252" s="142"/>
    </row>
    <row r="253" spans="1:26" ht="33.4" customHeight="1">
      <c r="A253" s="118" t="s">
        <v>892</v>
      </c>
      <c r="B253" s="141"/>
      <c r="C253" s="129" t="s">
        <v>891</v>
      </c>
      <c r="D253" s="118"/>
      <c r="E253" s="118"/>
      <c r="F253" s="142">
        <v>44901.599999999999</v>
      </c>
      <c r="G253" s="143"/>
      <c r="H253" s="143"/>
      <c r="I253" s="143"/>
      <c r="J253" s="143"/>
      <c r="K253" s="143"/>
      <c r="L253" s="143"/>
      <c r="M253" s="143"/>
      <c r="N253" s="143"/>
      <c r="O253" s="143"/>
      <c r="P253" s="143"/>
      <c r="Q253" s="142">
        <v>38571.1</v>
      </c>
      <c r="R253" s="142"/>
      <c r="S253" s="142"/>
      <c r="T253" s="142"/>
      <c r="U253" s="142"/>
      <c r="V253" s="142">
        <v>36996.9</v>
      </c>
      <c r="W253" s="142"/>
      <c r="X253" s="142"/>
      <c r="Y253" s="142"/>
      <c r="Z253" s="142"/>
    </row>
    <row r="254" spans="1:26" ht="33.4" customHeight="1">
      <c r="A254" s="118" t="s">
        <v>894</v>
      </c>
      <c r="B254" s="141"/>
      <c r="C254" s="129" t="s">
        <v>893</v>
      </c>
      <c r="D254" s="118"/>
      <c r="E254" s="118"/>
      <c r="F254" s="142">
        <v>38527.599999999999</v>
      </c>
      <c r="G254" s="143"/>
      <c r="H254" s="143"/>
      <c r="I254" s="143"/>
      <c r="J254" s="143"/>
      <c r="K254" s="143"/>
      <c r="L254" s="143"/>
      <c r="M254" s="143"/>
      <c r="N254" s="143"/>
      <c r="O254" s="143"/>
      <c r="P254" s="143"/>
      <c r="Q254" s="142">
        <v>32197.1</v>
      </c>
      <c r="R254" s="142"/>
      <c r="S254" s="142"/>
      <c r="T254" s="142"/>
      <c r="U254" s="142"/>
      <c r="V254" s="142">
        <v>30622.9</v>
      </c>
      <c r="W254" s="142"/>
      <c r="X254" s="142"/>
      <c r="Y254" s="142"/>
      <c r="Z254" s="142"/>
    </row>
    <row r="255" spans="1:26" ht="30.75" customHeight="1">
      <c r="A255" s="118" t="s">
        <v>894</v>
      </c>
      <c r="B255" s="141" t="s">
        <v>428</v>
      </c>
      <c r="C255" s="129" t="s">
        <v>427</v>
      </c>
      <c r="D255" s="118"/>
      <c r="E255" s="118"/>
      <c r="F255" s="142">
        <v>38527.599999999999</v>
      </c>
      <c r="G255" s="143"/>
      <c r="H255" s="143"/>
      <c r="I255" s="143"/>
      <c r="J255" s="143"/>
      <c r="K255" s="143"/>
      <c r="L255" s="143"/>
      <c r="M255" s="143"/>
      <c r="N255" s="143"/>
      <c r="O255" s="143"/>
      <c r="P255" s="143"/>
      <c r="Q255" s="142">
        <v>32197.1</v>
      </c>
      <c r="R255" s="142"/>
      <c r="S255" s="142"/>
      <c r="T255" s="142"/>
      <c r="U255" s="142"/>
      <c r="V255" s="142">
        <v>30622.9</v>
      </c>
      <c r="W255" s="142"/>
      <c r="X255" s="142"/>
      <c r="Y255" s="142"/>
      <c r="Z255" s="142"/>
    </row>
    <row r="256" spans="1:26" ht="52.5" customHeight="1">
      <c r="A256" s="118" t="s">
        <v>896</v>
      </c>
      <c r="B256" s="141"/>
      <c r="C256" s="129" t="s">
        <v>895</v>
      </c>
      <c r="D256" s="118"/>
      <c r="E256" s="118"/>
      <c r="F256" s="142">
        <v>6374</v>
      </c>
      <c r="G256" s="143"/>
      <c r="H256" s="143"/>
      <c r="I256" s="143"/>
      <c r="J256" s="143"/>
      <c r="K256" s="143"/>
      <c r="L256" s="143"/>
      <c r="M256" s="143"/>
      <c r="N256" s="143"/>
      <c r="O256" s="143"/>
      <c r="P256" s="143"/>
      <c r="Q256" s="142">
        <v>6374</v>
      </c>
      <c r="R256" s="142"/>
      <c r="S256" s="142"/>
      <c r="T256" s="142"/>
      <c r="U256" s="142"/>
      <c r="V256" s="142">
        <v>6374</v>
      </c>
      <c r="W256" s="142"/>
      <c r="X256" s="142"/>
      <c r="Y256" s="142"/>
      <c r="Z256" s="142"/>
    </row>
    <row r="257" spans="1:26" ht="33.4" customHeight="1">
      <c r="A257" s="118" t="s">
        <v>896</v>
      </c>
      <c r="B257" s="141" t="s">
        <v>428</v>
      </c>
      <c r="C257" s="129" t="s">
        <v>427</v>
      </c>
      <c r="D257" s="118"/>
      <c r="E257" s="118"/>
      <c r="F257" s="142">
        <v>6374</v>
      </c>
      <c r="G257" s="143"/>
      <c r="H257" s="143"/>
      <c r="I257" s="143"/>
      <c r="J257" s="143"/>
      <c r="K257" s="143"/>
      <c r="L257" s="143"/>
      <c r="M257" s="143"/>
      <c r="N257" s="143"/>
      <c r="O257" s="143"/>
      <c r="P257" s="143"/>
      <c r="Q257" s="142">
        <v>6374</v>
      </c>
      <c r="R257" s="142"/>
      <c r="S257" s="142"/>
      <c r="T257" s="142"/>
      <c r="U257" s="142"/>
      <c r="V257" s="142">
        <v>6374</v>
      </c>
      <c r="W257" s="142"/>
      <c r="X257" s="142"/>
      <c r="Y257" s="142"/>
      <c r="Z257" s="142">
        <v>154</v>
      </c>
    </row>
    <row r="258" spans="1:26" ht="33.4" customHeight="1">
      <c r="A258" s="118" t="s">
        <v>871</v>
      </c>
      <c r="B258" s="141"/>
      <c r="C258" s="129" t="s">
        <v>870</v>
      </c>
      <c r="D258" s="118"/>
      <c r="E258" s="118"/>
      <c r="F258" s="142">
        <v>5970.3</v>
      </c>
      <c r="G258" s="143"/>
      <c r="H258" s="143"/>
      <c r="I258" s="143"/>
      <c r="J258" s="143"/>
      <c r="K258" s="143"/>
      <c r="L258" s="143"/>
      <c r="M258" s="143"/>
      <c r="N258" s="143"/>
      <c r="O258" s="143"/>
      <c r="P258" s="143"/>
      <c r="Q258" s="142">
        <v>5970.3</v>
      </c>
      <c r="R258" s="142"/>
      <c r="S258" s="142"/>
      <c r="T258" s="142"/>
      <c r="U258" s="142">
        <v>154</v>
      </c>
      <c r="V258" s="142">
        <v>5970.3</v>
      </c>
      <c r="W258" s="142"/>
      <c r="X258" s="142"/>
      <c r="Y258" s="142"/>
      <c r="Z258" s="142">
        <v>154</v>
      </c>
    </row>
    <row r="259" spans="1:26" ht="33.4" customHeight="1">
      <c r="A259" s="118" t="s">
        <v>873</v>
      </c>
      <c r="B259" s="141"/>
      <c r="C259" s="129" t="s">
        <v>872</v>
      </c>
      <c r="D259" s="118"/>
      <c r="E259" s="118"/>
      <c r="F259" s="142">
        <v>5970.3</v>
      </c>
      <c r="G259" s="143"/>
      <c r="H259" s="143"/>
      <c r="I259" s="143"/>
      <c r="J259" s="143"/>
      <c r="K259" s="143"/>
      <c r="L259" s="143"/>
      <c r="M259" s="143"/>
      <c r="N259" s="143"/>
      <c r="O259" s="143"/>
      <c r="P259" s="143"/>
      <c r="Q259" s="142">
        <v>5970.3</v>
      </c>
      <c r="R259" s="142"/>
      <c r="S259" s="142"/>
      <c r="T259" s="142"/>
      <c r="U259" s="142">
        <v>154</v>
      </c>
      <c r="V259" s="142">
        <v>5970.3</v>
      </c>
      <c r="W259" s="142"/>
      <c r="X259" s="142"/>
      <c r="Y259" s="142"/>
      <c r="Z259" s="142"/>
    </row>
    <row r="260" spans="1:26" ht="33" customHeight="1">
      <c r="A260" s="118" t="s">
        <v>874</v>
      </c>
      <c r="B260" s="141"/>
      <c r="C260" s="129" t="s">
        <v>387</v>
      </c>
      <c r="D260" s="118"/>
      <c r="E260" s="118"/>
      <c r="F260" s="142">
        <v>5816.3</v>
      </c>
      <c r="G260" s="143"/>
      <c r="H260" s="143"/>
      <c r="I260" s="143"/>
      <c r="J260" s="143"/>
      <c r="K260" s="143"/>
      <c r="L260" s="143"/>
      <c r="M260" s="143"/>
      <c r="N260" s="143"/>
      <c r="O260" s="143"/>
      <c r="P260" s="143"/>
      <c r="Q260" s="142">
        <v>5816.3</v>
      </c>
      <c r="R260" s="142"/>
      <c r="S260" s="142"/>
      <c r="T260" s="142"/>
      <c r="U260" s="142"/>
      <c r="V260" s="142">
        <v>5816.3</v>
      </c>
      <c r="W260" s="142"/>
      <c r="X260" s="142"/>
      <c r="Y260" s="142"/>
      <c r="Z260" s="142"/>
    </row>
    <row r="261" spans="1:26" ht="52.5" customHeight="1">
      <c r="A261" s="118" t="s">
        <v>874</v>
      </c>
      <c r="B261" s="141" t="s">
        <v>386</v>
      </c>
      <c r="C261" s="129" t="s">
        <v>385</v>
      </c>
      <c r="D261" s="118"/>
      <c r="E261" s="118"/>
      <c r="F261" s="142">
        <v>5416.3</v>
      </c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2">
        <v>5416.3</v>
      </c>
      <c r="R261" s="142"/>
      <c r="S261" s="142"/>
      <c r="T261" s="142"/>
      <c r="U261" s="142"/>
      <c r="V261" s="142">
        <v>5416.3</v>
      </c>
      <c r="W261" s="142"/>
      <c r="X261" s="142"/>
      <c r="Y261" s="142"/>
      <c r="Z261" s="142"/>
    </row>
    <row r="262" spans="1:26" ht="52.5" customHeight="1">
      <c r="A262" s="118" t="s">
        <v>874</v>
      </c>
      <c r="B262" s="141" t="s">
        <v>390</v>
      </c>
      <c r="C262" s="129" t="s">
        <v>389</v>
      </c>
      <c r="D262" s="118"/>
      <c r="E262" s="118"/>
      <c r="F262" s="142">
        <v>400</v>
      </c>
      <c r="G262" s="143"/>
      <c r="H262" s="143"/>
      <c r="I262" s="143"/>
      <c r="J262" s="143"/>
      <c r="K262" s="143"/>
      <c r="L262" s="143"/>
      <c r="M262" s="143"/>
      <c r="N262" s="143"/>
      <c r="O262" s="143"/>
      <c r="P262" s="143"/>
      <c r="Q262" s="142">
        <v>400</v>
      </c>
      <c r="R262" s="142"/>
      <c r="S262" s="142"/>
      <c r="T262" s="142"/>
      <c r="U262" s="142"/>
      <c r="V262" s="142">
        <v>400</v>
      </c>
      <c r="W262" s="142"/>
      <c r="X262" s="142"/>
      <c r="Y262" s="142"/>
      <c r="Z262" s="142">
        <v>154</v>
      </c>
    </row>
    <row r="263" spans="1:26" ht="29.25" customHeight="1">
      <c r="A263" s="118" t="s">
        <v>876</v>
      </c>
      <c r="B263" s="141"/>
      <c r="C263" s="129" t="s">
        <v>875</v>
      </c>
      <c r="D263" s="118"/>
      <c r="E263" s="118"/>
      <c r="F263" s="142">
        <v>154</v>
      </c>
      <c r="G263" s="143"/>
      <c r="H263" s="143"/>
      <c r="I263" s="143"/>
      <c r="J263" s="143"/>
      <c r="K263" s="143"/>
      <c r="L263" s="143"/>
      <c r="M263" s="143"/>
      <c r="N263" s="143"/>
      <c r="O263" s="143"/>
      <c r="P263" s="143"/>
      <c r="Q263" s="142">
        <v>154</v>
      </c>
      <c r="R263" s="142"/>
      <c r="S263" s="142"/>
      <c r="T263" s="142"/>
      <c r="U263" s="142">
        <v>154</v>
      </c>
      <c r="V263" s="142">
        <v>154</v>
      </c>
      <c r="W263" s="142"/>
      <c r="X263" s="142"/>
      <c r="Y263" s="142"/>
      <c r="Z263" s="142">
        <v>124.3</v>
      </c>
    </row>
    <row r="264" spans="1:26" ht="59.25" customHeight="1">
      <c r="A264" s="118" t="s">
        <v>876</v>
      </c>
      <c r="B264" s="141" t="s">
        <v>386</v>
      </c>
      <c r="C264" s="129" t="s">
        <v>385</v>
      </c>
      <c r="D264" s="118"/>
      <c r="E264" s="118"/>
      <c r="F264" s="142">
        <v>124.3</v>
      </c>
      <c r="G264" s="143"/>
      <c r="H264" s="143"/>
      <c r="I264" s="143"/>
      <c r="J264" s="143"/>
      <c r="K264" s="143"/>
      <c r="L264" s="143"/>
      <c r="M264" s="143"/>
      <c r="N264" s="143"/>
      <c r="O264" s="143"/>
      <c r="P264" s="143"/>
      <c r="Q264" s="142">
        <v>124.3</v>
      </c>
      <c r="R264" s="142"/>
      <c r="S264" s="142"/>
      <c r="T264" s="142"/>
      <c r="U264" s="142">
        <v>124.3</v>
      </c>
      <c r="V264" s="142">
        <v>124.3</v>
      </c>
      <c r="W264" s="142"/>
      <c r="X264" s="142"/>
      <c r="Y264" s="142"/>
      <c r="Z264" s="142">
        <v>29.7</v>
      </c>
    </row>
    <row r="265" spans="1:26" ht="33.4" customHeight="1">
      <c r="A265" s="118" t="s">
        <v>876</v>
      </c>
      <c r="B265" s="141" t="s">
        <v>390</v>
      </c>
      <c r="C265" s="129" t="s">
        <v>389</v>
      </c>
      <c r="D265" s="118"/>
      <c r="E265" s="118"/>
      <c r="F265" s="142">
        <v>29.7</v>
      </c>
      <c r="G265" s="143"/>
      <c r="H265" s="143"/>
      <c r="I265" s="143"/>
      <c r="J265" s="143"/>
      <c r="K265" s="143"/>
      <c r="L265" s="143"/>
      <c r="M265" s="143"/>
      <c r="N265" s="143"/>
      <c r="O265" s="143"/>
      <c r="P265" s="143"/>
      <c r="Q265" s="142">
        <v>29.7</v>
      </c>
      <c r="R265" s="142"/>
      <c r="S265" s="142"/>
      <c r="T265" s="142"/>
      <c r="U265" s="142">
        <v>29.7</v>
      </c>
      <c r="V265" s="142">
        <v>29.7</v>
      </c>
      <c r="W265" s="142"/>
      <c r="X265" s="142"/>
      <c r="Y265" s="142"/>
      <c r="Z265" s="142"/>
    </row>
    <row r="266" spans="1:26" ht="33.4" customHeight="1">
      <c r="A266" s="118" t="s">
        <v>580</v>
      </c>
      <c r="B266" s="141"/>
      <c r="C266" s="129" t="s">
        <v>579</v>
      </c>
      <c r="D266" s="118"/>
      <c r="E266" s="118"/>
      <c r="F266" s="142">
        <v>90</v>
      </c>
      <c r="G266" s="143"/>
      <c r="H266" s="143"/>
      <c r="I266" s="143"/>
      <c r="J266" s="143"/>
      <c r="K266" s="143"/>
      <c r="L266" s="143"/>
      <c r="M266" s="143"/>
      <c r="N266" s="143"/>
      <c r="O266" s="143"/>
      <c r="P266" s="143"/>
      <c r="Q266" s="142">
        <v>168</v>
      </c>
      <c r="R266" s="142"/>
      <c r="S266" s="142"/>
      <c r="T266" s="142"/>
      <c r="U266" s="142"/>
      <c r="V266" s="142">
        <v>68</v>
      </c>
      <c r="W266" s="142"/>
      <c r="X266" s="142"/>
      <c r="Y266" s="142"/>
      <c r="Z266" s="142"/>
    </row>
    <row r="267" spans="1:26" ht="33.4" customHeight="1">
      <c r="A267" s="118" t="s">
        <v>809</v>
      </c>
      <c r="B267" s="141"/>
      <c r="C267" s="129" t="s">
        <v>808</v>
      </c>
      <c r="D267" s="118"/>
      <c r="E267" s="118"/>
      <c r="F267" s="142">
        <v>50</v>
      </c>
      <c r="G267" s="143"/>
      <c r="H267" s="143"/>
      <c r="I267" s="143"/>
      <c r="J267" s="143"/>
      <c r="K267" s="143"/>
      <c r="L267" s="143"/>
      <c r="M267" s="143"/>
      <c r="N267" s="143"/>
      <c r="O267" s="143"/>
      <c r="P267" s="143"/>
      <c r="Q267" s="142">
        <v>50</v>
      </c>
      <c r="R267" s="142"/>
      <c r="S267" s="142"/>
      <c r="T267" s="142"/>
      <c r="U267" s="142"/>
      <c r="V267" s="142">
        <v>50</v>
      </c>
      <c r="W267" s="142"/>
      <c r="X267" s="142"/>
      <c r="Y267" s="142"/>
      <c r="Z267" s="142"/>
    </row>
    <row r="268" spans="1:26" ht="33.4" customHeight="1">
      <c r="A268" s="118" t="s">
        <v>811</v>
      </c>
      <c r="B268" s="141"/>
      <c r="C268" s="129" t="s">
        <v>810</v>
      </c>
      <c r="D268" s="118"/>
      <c r="E268" s="118"/>
      <c r="F268" s="142">
        <v>50</v>
      </c>
      <c r="G268" s="143"/>
      <c r="H268" s="143"/>
      <c r="I268" s="143"/>
      <c r="J268" s="143"/>
      <c r="K268" s="143"/>
      <c r="L268" s="143"/>
      <c r="M268" s="143"/>
      <c r="N268" s="143"/>
      <c r="O268" s="143"/>
      <c r="P268" s="143"/>
      <c r="Q268" s="142">
        <v>50</v>
      </c>
      <c r="R268" s="142"/>
      <c r="S268" s="142"/>
      <c r="T268" s="142"/>
      <c r="U268" s="142"/>
      <c r="V268" s="142">
        <v>50</v>
      </c>
      <c r="W268" s="142"/>
      <c r="X268" s="142"/>
      <c r="Y268" s="142"/>
      <c r="Z268" s="142"/>
    </row>
    <row r="269" spans="1:26" ht="33.4" customHeight="1">
      <c r="A269" s="118" t="s">
        <v>813</v>
      </c>
      <c r="B269" s="141"/>
      <c r="C269" s="129" t="s">
        <v>812</v>
      </c>
      <c r="D269" s="118"/>
      <c r="E269" s="118"/>
      <c r="F269" s="142">
        <v>50</v>
      </c>
      <c r="G269" s="143"/>
      <c r="H269" s="143"/>
      <c r="I269" s="143"/>
      <c r="J269" s="143"/>
      <c r="K269" s="143"/>
      <c r="L269" s="143"/>
      <c r="M269" s="143"/>
      <c r="N269" s="143"/>
      <c r="O269" s="143"/>
      <c r="P269" s="143"/>
      <c r="Q269" s="142">
        <v>50</v>
      </c>
      <c r="R269" s="142"/>
      <c r="S269" s="142"/>
      <c r="T269" s="142"/>
      <c r="U269" s="142"/>
      <c r="V269" s="142">
        <v>50</v>
      </c>
      <c r="W269" s="142"/>
      <c r="X269" s="142"/>
      <c r="Y269" s="142"/>
      <c r="Z269" s="142"/>
    </row>
    <row r="270" spans="1:26" ht="50.1" customHeight="1">
      <c r="A270" s="118" t="s">
        <v>813</v>
      </c>
      <c r="B270" s="141" t="s">
        <v>494</v>
      </c>
      <c r="C270" s="129" t="s">
        <v>493</v>
      </c>
      <c r="D270" s="118"/>
      <c r="E270" s="118"/>
      <c r="F270" s="142">
        <v>50</v>
      </c>
      <c r="G270" s="143"/>
      <c r="H270" s="143"/>
      <c r="I270" s="143"/>
      <c r="J270" s="143"/>
      <c r="K270" s="143"/>
      <c r="L270" s="143"/>
      <c r="M270" s="143"/>
      <c r="N270" s="143"/>
      <c r="O270" s="143"/>
      <c r="P270" s="143"/>
      <c r="Q270" s="142">
        <v>50</v>
      </c>
      <c r="R270" s="142"/>
      <c r="S270" s="142"/>
      <c r="T270" s="142"/>
      <c r="U270" s="142"/>
      <c r="V270" s="142">
        <v>50</v>
      </c>
      <c r="W270" s="142"/>
      <c r="X270" s="142"/>
      <c r="Y270" s="142"/>
      <c r="Z270" s="142"/>
    </row>
    <row r="271" spans="1:26" ht="52.5" customHeight="1">
      <c r="A271" s="118" t="s">
        <v>582</v>
      </c>
      <c r="B271" s="141"/>
      <c r="C271" s="129" t="s">
        <v>581</v>
      </c>
      <c r="D271" s="118"/>
      <c r="E271" s="118"/>
      <c r="F271" s="142">
        <v>40</v>
      </c>
      <c r="G271" s="143"/>
      <c r="H271" s="143"/>
      <c r="I271" s="143"/>
      <c r="J271" s="143"/>
      <c r="K271" s="143"/>
      <c r="L271" s="143"/>
      <c r="M271" s="143"/>
      <c r="N271" s="143"/>
      <c r="O271" s="143"/>
      <c r="P271" s="143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</row>
    <row r="272" spans="1:26" ht="66.95" customHeight="1">
      <c r="A272" s="118" t="s">
        <v>584</v>
      </c>
      <c r="B272" s="141"/>
      <c r="C272" s="129" t="s">
        <v>583</v>
      </c>
      <c r="D272" s="118"/>
      <c r="E272" s="118"/>
      <c r="F272" s="142">
        <v>40</v>
      </c>
      <c r="G272" s="143"/>
      <c r="H272" s="143"/>
      <c r="I272" s="143"/>
      <c r="J272" s="143"/>
      <c r="K272" s="143"/>
      <c r="L272" s="143"/>
      <c r="M272" s="143"/>
      <c r="N272" s="143"/>
      <c r="O272" s="143"/>
      <c r="P272" s="143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</row>
    <row r="273" spans="1:26" ht="51.75" customHeight="1">
      <c r="A273" s="118" t="s">
        <v>586</v>
      </c>
      <c r="B273" s="141"/>
      <c r="C273" s="129" t="s">
        <v>585</v>
      </c>
      <c r="D273" s="118"/>
      <c r="E273" s="118"/>
      <c r="F273" s="142">
        <v>40</v>
      </c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</row>
    <row r="274" spans="1:26" ht="33.4" customHeight="1">
      <c r="A274" s="118" t="s">
        <v>586</v>
      </c>
      <c r="B274" s="141" t="s">
        <v>390</v>
      </c>
      <c r="C274" s="129" t="s">
        <v>389</v>
      </c>
      <c r="D274" s="118"/>
      <c r="E274" s="118"/>
      <c r="F274" s="142">
        <v>40</v>
      </c>
      <c r="G274" s="143"/>
      <c r="H274" s="143"/>
      <c r="I274" s="143"/>
      <c r="J274" s="143"/>
      <c r="K274" s="143"/>
      <c r="L274" s="143"/>
      <c r="M274" s="143"/>
      <c r="N274" s="143"/>
      <c r="O274" s="143"/>
      <c r="P274" s="143"/>
      <c r="Q274" s="142"/>
      <c r="R274" s="142"/>
      <c r="S274" s="142"/>
      <c r="T274" s="142"/>
      <c r="U274" s="142"/>
      <c r="V274" s="142"/>
      <c r="W274" s="142"/>
      <c r="X274" s="142"/>
      <c r="Y274" s="142">
        <v>250</v>
      </c>
      <c r="Z274" s="142"/>
    </row>
    <row r="275" spans="1:26" ht="33.4" customHeight="1">
      <c r="A275" s="118" t="s">
        <v>522</v>
      </c>
      <c r="B275" s="141"/>
      <c r="C275" s="129" t="s">
        <v>521</v>
      </c>
      <c r="D275" s="118"/>
      <c r="E275" s="118"/>
      <c r="F275" s="142">
        <f>F276+F294</f>
        <v>5787.20388</v>
      </c>
      <c r="G275" s="143"/>
      <c r="H275" s="143"/>
      <c r="I275" s="143"/>
      <c r="J275" s="143"/>
      <c r="K275" s="143"/>
      <c r="L275" s="143"/>
      <c r="M275" s="143"/>
      <c r="N275" s="143"/>
      <c r="O275" s="143"/>
      <c r="P275" s="143"/>
      <c r="Q275" s="142">
        <v>2145</v>
      </c>
      <c r="R275" s="142"/>
      <c r="S275" s="142"/>
      <c r="T275" s="142">
        <v>200</v>
      </c>
      <c r="U275" s="142"/>
      <c r="V275" s="142">
        <v>2269</v>
      </c>
      <c r="W275" s="142"/>
      <c r="X275" s="142"/>
      <c r="Y275" s="142"/>
      <c r="Z275" s="142"/>
    </row>
    <row r="276" spans="1:26" ht="33.4" customHeight="1">
      <c r="A276" s="118" t="s">
        <v>524</v>
      </c>
      <c r="B276" s="141"/>
      <c r="C276" s="129" t="s">
        <v>523</v>
      </c>
      <c r="D276" s="118"/>
      <c r="E276" s="118"/>
      <c r="F276" s="142">
        <f>F277+F282+F289</f>
        <v>2122.12</v>
      </c>
      <c r="G276" s="143"/>
      <c r="H276" s="143"/>
      <c r="I276" s="143"/>
      <c r="J276" s="143"/>
      <c r="K276" s="143"/>
      <c r="L276" s="143"/>
      <c r="M276" s="143"/>
      <c r="N276" s="143"/>
      <c r="O276" s="143"/>
      <c r="P276" s="143"/>
      <c r="Q276" s="142">
        <v>1365</v>
      </c>
      <c r="R276" s="142"/>
      <c r="S276" s="142"/>
      <c r="T276" s="142"/>
      <c r="U276" s="142"/>
      <c r="V276" s="142">
        <v>1437</v>
      </c>
      <c r="W276" s="142"/>
      <c r="X276" s="142"/>
      <c r="Y276" s="142"/>
      <c r="Z276" s="142"/>
    </row>
    <row r="277" spans="1:26" ht="30" customHeight="1">
      <c r="A277" s="118" t="s">
        <v>526</v>
      </c>
      <c r="B277" s="141"/>
      <c r="C277" s="129" t="s">
        <v>525</v>
      </c>
      <c r="D277" s="118"/>
      <c r="E277" s="118"/>
      <c r="F277" s="142">
        <f>F278+F280</f>
        <v>1139</v>
      </c>
      <c r="G277" s="143"/>
      <c r="H277" s="143"/>
      <c r="I277" s="143"/>
      <c r="J277" s="143"/>
      <c r="K277" s="143"/>
      <c r="L277" s="143"/>
      <c r="M277" s="143"/>
      <c r="N277" s="143"/>
      <c r="O277" s="143"/>
      <c r="P277" s="143"/>
      <c r="Q277" s="142">
        <v>458</v>
      </c>
      <c r="R277" s="142"/>
      <c r="S277" s="142"/>
      <c r="T277" s="142"/>
      <c r="U277" s="142"/>
      <c r="V277" s="142">
        <v>510</v>
      </c>
      <c r="W277" s="142"/>
      <c r="X277" s="142"/>
      <c r="Y277" s="142"/>
      <c r="Z277" s="142"/>
    </row>
    <row r="278" spans="1:26" ht="33.4" customHeight="1">
      <c r="A278" s="118" t="s">
        <v>528</v>
      </c>
      <c r="B278" s="141"/>
      <c r="C278" s="129" t="s">
        <v>527</v>
      </c>
      <c r="D278" s="118"/>
      <c r="E278" s="118"/>
      <c r="F278" s="142">
        <f>F279</f>
        <v>1133</v>
      </c>
      <c r="G278" s="143"/>
      <c r="H278" s="143"/>
      <c r="I278" s="143"/>
      <c r="J278" s="143"/>
      <c r="K278" s="143"/>
      <c r="L278" s="143"/>
      <c r="M278" s="143"/>
      <c r="N278" s="143"/>
      <c r="O278" s="143"/>
      <c r="P278" s="143"/>
      <c r="Q278" s="142">
        <v>450</v>
      </c>
      <c r="R278" s="142"/>
      <c r="S278" s="142"/>
      <c r="T278" s="142"/>
      <c r="U278" s="142"/>
      <c r="V278" s="142">
        <v>500</v>
      </c>
      <c r="W278" s="142"/>
      <c r="X278" s="142"/>
      <c r="Y278" s="142"/>
      <c r="Z278" s="142"/>
    </row>
    <row r="279" spans="1:26" ht="33.4" customHeight="1">
      <c r="A279" s="118" t="s">
        <v>528</v>
      </c>
      <c r="B279" s="141" t="s">
        <v>390</v>
      </c>
      <c r="C279" s="129" t="s">
        <v>389</v>
      </c>
      <c r="D279" s="118"/>
      <c r="E279" s="118"/>
      <c r="F279" s="142">
        <f>400+733</f>
        <v>1133</v>
      </c>
      <c r="G279" s="143"/>
      <c r="H279" s="143"/>
      <c r="I279" s="143"/>
      <c r="J279" s="143"/>
      <c r="K279" s="143"/>
      <c r="L279" s="143"/>
      <c r="M279" s="143"/>
      <c r="N279" s="143"/>
      <c r="O279" s="143"/>
      <c r="P279" s="143"/>
      <c r="Q279" s="142">
        <v>450</v>
      </c>
      <c r="R279" s="142"/>
      <c r="S279" s="142"/>
      <c r="T279" s="142"/>
      <c r="U279" s="142"/>
      <c r="V279" s="142">
        <v>500</v>
      </c>
      <c r="W279" s="142"/>
      <c r="X279" s="142"/>
      <c r="Y279" s="142"/>
      <c r="Z279" s="142"/>
    </row>
    <row r="280" spans="1:26" ht="33.4" customHeight="1">
      <c r="A280" s="118" t="s">
        <v>530</v>
      </c>
      <c r="B280" s="141"/>
      <c r="C280" s="129" t="s">
        <v>529</v>
      </c>
      <c r="D280" s="118"/>
      <c r="E280" s="118"/>
      <c r="F280" s="142">
        <v>6</v>
      </c>
      <c r="G280" s="143"/>
      <c r="H280" s="143"/>
      <c r="I280" s="143"/>
      <c r="J280" s="143"/>
      <c r="K280" s="143"/>
      <c r="L280" s="143"/>
      <c r="M280" s="143"/>
      <c r="N280" s="143"/>
      <c r="O280" s="143"/>
      <c r="P280" s="143"/>
      <c r="Q280" s="142">
        <v>8</v>
      </c>
      <c r="R280" s="142"/>
      <c r="S280" s="142"/>
      <c r="T280" s="142"/>
      <c r="U280" s="142"/>
      <c r="V280" s="142">
        <v>10</v>
      </c>
      <c r="W280" s="142"/>
      <c r="X280" s="142"/>
      <c r="Y280" s="142"/>
      <c r="Z280" s="142"/>
    </row>
    <row r="281" spans="1:26" ht="33.4" customHeight="1">
      <c r="A281" s="118" t="s">
        <v>530</v>
      </c>
      <c r="B281" s="141" t="s">
        <v>390</v>
      </c>
      <c r="C281" s="129" t="s">
        <v>389</v>
      </c>
      <c r="D281" s="118"/>
      <c r="E281" s="118"/>
      <c r="F281" s="142">
        <v>6</v>
      </c>
      <c r="G281" s="143"/>
      <c r="H281" s="143"/>
      <c r="I281" s="143"/>
      <c r="J281" s="143"/>
      <c r="K281" s="143"/>
      <c r="L281" s="143"/>
      <c r="M281" s="143"/>
      <c r="N281" s="143"/>
      <c r="O281" s="143"/>
      <c r="P281" s="143"/>
      <c r="Q281" s="142">
        <v>8</v>
      </c>
      <c r="R281" s="142"/>
      <c r="S281" s="142"/>
      <c r="T281" s="142"/>
      <c r="U281" s="142"/>
      <c r="V281" s="142">
        <v>10</v>
      </c>
      <c r="W281" s="142"/>
      <c r="X281" s="142"/>
      <c r="Y281" s="142"/>
      <c r="Z281" s="142"/>
    </row>
    <row r="282" spans="1:26" ht="33.4" customHeight="1">
      <c r="A282" s="118" t="s">
        <v>532</v>
      </c>
      <c r="B282" s="141"/>
      <c r="C282" s="129" t="s">
        <v>531</v>
      </c>
      <c r="D282" s="118"/>
      <c r="E282" s="118"/>
      <c r="F282" s="142">
        <v>200</v>
      </c>
      <c r="G282" s="143"/>
      <c r="H282" s="143"/>
      <c r="I282" s="143"/>
      <c r="J282" s="143"/>
      <c r="K282" s="143"/>
      <c r="L282" s="143"/>
      <c r="M282" s="143"/>
      <c r="N282" s="143"/>
      <c r="O282" s="143"/>
      <c r="P282" s="143"/>
      <c r="Q282" s="142">
        <v>160</v>
      </c>
      <c r="R282" s="142"/>
      <c r="S282" s="142"/>
      <c r="T282" s="142"/>
      <c r="U282" s="142"/>
      <c r="V282" s="142">
        <v>170</v>
      </c>
      <c r="W282" s="142"/>
      <c r="X282" s="142"/>
      <c r="Y282" s="142"/>
      <c r="Z282" s="142"/>
    </row>
    <row r="283" spans="1:26" ht="33.4" customHeight="1">
      <c r="A283" s="118" t="s">
        <v>534</v>
      </c>
      <c r="B283" s="141"/>
      <c r="C283" s="129" t="s">
        <v>533</v>
      </c>
      <c r="D283" s="118"/>
      <c r="E283" s="118"/>
      <c r="F283" s="142">
        <v>80</v>
      </c>
      <c r="G283" s="143"/>
      <c r="H283" s="143"/>
      <c r="I283" s="143"/>
      <c r="J283" s="143"/>
      <c r="K283" s="143"/>
      <c r="L283" s="143"/>
      <c r="M283" s="143"/>
      <c r="N283" s="143"/>
      <c r="O283" s="143"/>
      <c r="P283" s="143"/>
      <c r="Q283" s="142">
        <v>30</v>
      </c>
      <c r="R283" s="142"/>
      <c r="S283" s="142"/>
      <c r="T283" s="142"/>
      <c r="U283" s="142"/>
      <c r="V283" s="142">
        <v>30</v>
      </c>
      <c r="W283" s="142"/>
      <c r="X283" s="142"/>
      <c r="Y283" s="142"/>
      <c r="Z283" s="142"/>
    </row>
    <row r="284" spans="1:26" ht="33.4" customHeight="1">
      <c r="A284" s="118" t="s">
        <v>534</v>
      </c>
      <c r="B284" s="141" t="s">
        <v>390</v>
      </c>
      <c r="C284" s="129" t="s">
        <v>389</v>
      </c>
      <c r="D284" s="118"/>
      <c r="E284" s="118"/>
      <c r="F284" s="142">
        <v>80</v>
      </c>
      <c r="G284" s="143"/>
      <c r="H284" s="143"/>
      <c r="I284" s="143"/>
      <c r="J284" s="143"/>
      <c r="K284" s="143"/>
      <c r="L284" s="143"/>
      <c r="M284" s="143"/>
      <c r="N284" s="143"/>
      <c r="O284" s="143"/>
      <c r="P284" s="143"/>
      <c r="Q284" s="142">
        <v>30</v>
      </c>
      <c r="R284" s="142"/>
      <c r="S284" s="142"/>
      <c r="T284" s="142"/>
      <c r="U284" s="142"/>
      <c r="V284" s="142">
        <v>30</v>
      </c>
      <c r="W284" s="142"/>
      <c r="X284" s="142"/>
      <c r="Y284" s="142"/>
      <c r="Z284" s="142"/>
    </row>
    <row r="285" spans="1:26" ht="33.4" customHeight="1">
      <c r="A285" s="118" t="s">
        <v>536</v>
      </c>
      <c r="B285" s="141"/>
      <c r="C285" s="129" t="s">
        <v>535</v>
      </c>
      <c r="D285" s="118"/>
      <c r="E285" s="118"/>
      <c r="F285" s="142">
        <v>50</v>
      </c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2">
        <v>50</v>
      </c>
      <c r="R285" s="142"/>
      <c r="S285" s="142"/>
      <c r="T285" s="142"/>
      <c r="U285" s="142"/>
      <c r="V285" s="142">
        <v>50</v>
      </c>
      <c r="W285" s="142"/>
      <c r="X285" s="142"/>
      <c r="Y285" s="142"/>
      <c r="Z285" s="142"/>
    </row>
    <row r="286" spans="1:26" ht="50.1" customHeight="1">
      <c r="A286" s="118" t="s">
        <v>536</v>
      </c>
      <c r="B286" s="141" t="s">
        <v>390</v>
      </c>
      <c r="C286" s="129" t="s">
        <v>389</v>
      </c>
      <c r="D286" s="118"/>
      <c r="E286" s="118"/>
      <c r="F286" s="142">
        <v>50</v>
      </c>
      <c r="G286" s="143"/>
      <c r="H286" s="143"/>
      <c r="I286" s="143"/>
      <c r="J286" s="143"/>
      <c r="K286" s="143"/>
      <c r="L286" s="143"/>
      <c r="M286" s="143"/>
      <c r="N286" s="143"/>
      <c r="O286" s="143"/>
      <c r="P286" s="143"/>
      <c r="Q286" s="142">
        <v>50</v>
      </c>
      <c r="R286" s="142"/>
      <c r="S286" s="142"/>
      <c r="T286" s="142"/>
      <c r="U286" s="142"/>
      <c r="V286" s="142">
        <v>50</v>
      </c>
      <c r="W286" s="142"/>
      <c r="X286" s="142"/>
      <c r="Y286" s="142"/>
      <c r="Z286" s="142"/>
    </row>
    <row r="287" spans="1:26" ht="33.4" customHeight="1">
      <c r="A287" s="118" t="s">
        <v>538</v>
      </c>
      <c r="B287" s="141"/>
      <c r="C287" s="129" t="s">
        <v>537</v>
      </c>
      <c r="D287" s="118"/>
      <c r="E287" s="118"/>
      <c r="F287" s="142">
        <v>70</v>
      </c>
      <c r="G287" s="143"/>
      <c r="H287" s="143"/>
      <c r="I287" s="143"/>
      <c r="J287" s="143"/>
      <c r="K287" s="143"/>
      <c r="L287" s="143"/>
      <c r="M287" s="143"/>
      <c r="N287" s="143"/>
      <c r="O287" s="143"/>
      <c r="P287" s="143"/>
      <c r="Q287" s="142">
        <v>80</v>
      </c>
      <c r="R287" s="142"/>
      <c r="S287" s="142"/>
      <c r="T287" s="142"/>
      <c r="U287" s="142"/>
      <c r="V287" s="142">
        <v>90</v>
      </c>
      <c r="W287" s="142"/>
      <c r="X287" s="142"/>
      <c r="Y287" s="142"/>
      <c r="Z287" s="142"/>
    </row>
    <row r="288" spans="1:26" ht="33.4" customHeight="1">
      <c r="A288" s="118" t="s">
        <v>538</v>
      </c>
      <c r="B288" s="141" t="s">
        <v>390</v>
      </c>
      <c r="C288" s="129" t="s">
        <v>389</v>
      </c>
      <c r="D288" s="118"/>
      <c r="E288" s="118"/>
      <c r="F288" s="142">
        <v>70</v>
      </c>
      <c r="G288" s="143"/>
      <c r="H288" s="143"/>
      <c r="I288" s="143"/>
      <c r="J288" s="143"/>
      <c r="K288" s="143"/>
      <c r="L288" s="143"/>
      <c r="M288" s="143"/>
      <c r="N288" s="143"/>
      <c r="O288" s="143"/>
      <c r="P288" s="143"/>
      <c r="Q288" s="142">
        <v>80</v>
      </c>
      <c r="R288" s="142"/>
      <c r="S288" s="142"/>
      <c r="T288" s="142"/>
      <c r="U288" s="142"/>
      <c r="V288" s="142">
        <v>90</v>
      </c>
      <c r="W288" s="142"/>
      <c r="X288" s="142"/>
      <c r="Y288" s="142"/>
      <c r="Z288" s="142"/>
    </row>
    <row r="289" spans="1:26" ht="50.1" customHeight="1">
      <c r="A289" s="118" t="s">
        <v>540</v>
      </c>
      <c r="B289" s="141"/>
      <c r="C289" s="129" t="s">
        <v>539</v>
      </c>
      <c r="D289" s="118"/>
      <c r="E289" s="118"/>
      <c r="F289" s="142">
        <v>783.12</v>
      </c>
      <c r="G289" s="143"/>
      <c r="H289" s="143"/>
      <c r="I289" s="143"/>
      <c r="J289" s="143"/>
      <c r="K289" s="143"/>
      <c r="L289" s="143"/>
      <c r="M289" s="143"/>
      <c r="N289" s="143"/>
      <c r="O289" s="143"/>
      <c r="P289" s="143"/>
      <c r="Q289" s="142">
        <v>747</v>
      </c>
      <c r="R289" s="142"/>
      <c r="S289" s="142"/>
      <c r="T289" s="142"/>
      <c r="U289" s="142"/>
      <c r="V289" s="142">
        <v>757</v>
      </c>
      <c r="W289" s="142"/>
      <c r="X289" s="142"/>
      <c r="Y289" s="142"/>
      <c r="Z289" s="142"/>
    </row>
    <row r="290" spans="1:26" ht="33.4" customHeight="1">
      <c r="A290" s="118" t="s">
        <v>542</v>
      </c>
      <c r="B290" s="141"/>
      <c r="C290" s="129" t="s">
        <v>541</v>
      </c>
      <c r="D290" s="118"/>
      <c r="E290" s="118"/>
      <c r="F290" s="142">
        <v>743.82</v>
      </c>
      <c r="G290" s="143"/>
      <c r="H290" s="143"/>
      <c r="I290" s="143"/>
      <c r="J290" s="143"/>
      <c r="K290" s="143"/>
      <c r="L290" s="143"/>
      <c r="M290" s="143"/>
      <c r="N290" s="143"/>
      <c r="O290" s="143"/>
      <c r="P290" s="143"/>
      <c r="Q290" s="142">
        <v>705</v>
      </c>
      <c r="R290" s="142"/>
      <c r="S290" s="142"/>
      <c r="T290" s="142"/>
      <c r="U290" s="142"/>
      <c r="V290" s="142">
        <v>713</v>
      </c>
      <c r="W290" s="142"/>
      <c r="X290" s="142"/>
      <c r="Y290" s="142"/>
      <c r="Z290" s="142"/>
    </row>
    <row r="291" spans="1:26" ht="33.4" customHeight="1">
      <c r="A291" s="118" t="s">
        <v>542</v>
      </c>
      <c r="B291" s="141" t="s">
        <v>390</v>
      </c>
      <c r="C291" s="129" t="s">
        <v>389</v>
      </c>
      <c r="D291" s="118"/>
      <c r="E291" s="118"/>
      <c r="F291" s="142">
        <v>743.82</v>
      </c>
      <c r="G291" s="143"/>
      <c r="H291" s="143"/>
      <c r="I291" s="143"/>
      <c r="J291" s="143"/>
      <c r="K291" s="143"/>
      <c r="L291" s="143"/>
      <c r="M291" s="143"/>
      <c r="N291" s="143"/>
      <c r="O291" s="143"/>
      <c r="P291" s="143"/>
      <c r="Q291" s="142">
        <v>705</v>
      </c>
      <c r="R291" s="142"/>
      <c r="S291" s="142"/>
      <c r="T291" s="142"/>
      <c r="U291" s="142"/>
      <c r="V291" s="142">
        <v>713</v>
      </c>
      <c r="W291" s="142"/>
      <c r="X291" s="142"/>
      <c r="Y291" s="142"/>
      <c r="Z291" s="142"/>
    </row>
    <row r="292" spans="1:26" ht="33.4" customHeight="1">
      <c r="A292" s="118" t="s">
        <v>544</v>
      </c>
      <c r="B292" s="141"/>
      <c r="C292" s="129" t="s">
        <v>543</v>
      </c>
      <c r="D292" s="118"/>
      <c r="E292" s="118"/>
      <c r="F292" s="142">
        <v>39.299999999999997</v>
      </c>
      <c r="G292" s="143"/>
      <c r="H292" s="143"/>
      <c r="I292" s="143"/>
      <c r="J292" s="143"/>
      <c r="K292" s="143"/>
      <c r="L292" s="143"/>
      <c r="M292" s="143"/>
      <c r="N292" s="143"/>
      <c r="O292" s="143"/>
      <c r="P292" s="143"/>
      <c r="Q292" s="142">
        <v>42</v>
      </c>
      <c r="R292" s="142"/>
      <c r="S292" s="142"/>
      <c r="T292" s="142"/>
      <c r="U292" s="142"/>
      <c r="V292" s="142">
        <v>44</v>
      </c>
      <c r="W292" s="142"/>
      <c r="X292" s="142"/>
      <c r="Y292" s="142"/>
      <c r="Z292" s="142"/>
    </row>
    <row r="293" spans="1:26" ht="33.4" customHeight="1">
      <c r="A293" s="118" t="s">
        <v>544</v>
      </c>
      <c r="B293" s="141" t="s">
        <v>390</v>
      </c>
      <c r="C293" s="129" t="s">
        <v>389</v>
      </c>
      <c r="D293" s="118"/>
      <c r="E293" s="118"/>
      <c r="F293" s="142">
        <v>39.299999999999997</v>
      </c>
      <c r="G293" s="143"/>
      <c r="H293" s="143"/>
      <c r="I293" s="143"/>
      <c r="J293" s="143"/>
      <c r="K293" s="143"/>
      <c r="L293" s="143"/>
      <c r="M293" s="143"/>
      <c r="N293" s="143"/>
      <c r="O293" s="143"/>
      <c r="P293" s="143"/>
      <c r="Q293" s="142">
        <v>42</v>
      </c>
      <c r="R293" s="142"/>
      <c r="S293" s="142"/>
      <c r="T293" s="142"/>
      <c r="U293" s="142"/>
      <c r="V293" s="142">
        <v>44</v>
      </c>
      <c r="W293" s="142"/>
      <c r="X293" s="142"/>
      <c r="Y293" s="142">
        <v>250</v>
      </c>
      <c r="Z293" s="142"/>
    </row>
    <row r="294" spans="1:26" ht="33.4" customHeight="1">
      <c r="A294" s="118" t="s">
        <v>546</v>
      </c>
      <c r="B294" s="141"/>
      <c r="C294" s="129" t="s">
        <v>545</v>
      </c>
      <c r="D294" s="118"/>
      <c r="E294" s="118"/>
      <c r="F294" s="142">
        <f>F295+F300</f>
        <v>3665.0838800000001</v>
      </c>
      <c r="G294" s="143"/>
      <c r="H294" s="143"/>
      <c r="I294" s="143"/>
      <c r="J294" s="143"/>
      <c r="K294" s="143"/>
      <c r="L294" s="143"/>
      <c r="M294" s="143"/>
      <c r="N294" s="143"/>
      <c r="O294" s="143"/>
      <c r="P294" s="143"/>
      <c r="Q294" s="142">
        <v>780</v>
      </c>
      <c r="R294" s="142"/>
      <c r="S294" s="142"/>
      <c r="T294" s="142">
        <v>200</v>
      </c>
      <c r="U294" s="142"/>
      <c r="V294" s="142">
        <v>832</v>
      </c>
      <c r="W294" s="142"/>
      <c r="X294" s="142"/>
      <c r="Y294" s="142"/>
      <c r="Z294" s="142"/>
    </row>
    <row r="295" spans="1:26" ht="33.4" customHeight="1">
      <c r="A295" s="118" t="s">
        <v>548</v>
      </c>
      <c r="B295" s="141"/>
      <c r="C295" s="129" t="s">
        <v>547</v>
      </c>
      <c r="D295" s="118"/>
      <c r="E295" s="118"/>
      <c r="F295" s="142">
        <v>240</v>
      </c>
      <c r="G295" s="143"/>
      <c r="H295" s="143"/>
      <c r="I295" s="143"/>
      <c r="J295" s="143"/>
      <c r="K295" s="143"/>
      <c r="L295" s="143"/>
      <c r="M295" s="143"/>
      <c r="N295" s="143"/>
      <c r="O295" s="143"/>
      <c r="P295" s="143"/>
      <c r="Q295" s="142">
        <v>90</v>
      </c>
      <c r="R295" s="142"/>
      <c r="S295" s="142"/>
      <c r="T295" s="142"/>
      <c r="U295" s="142"/>
      <c r="V295" s="142">
        <v>90</v>
      </c>
      <c r="W295" s="142"/>
      <c r="X295" s="142"/>
      <c r="Y295" s="142"/>
      <c r="Z295" s="142"/>
    </row>
    <row r="296" spans="1:26" ht="33.4" customHeight="1">
      <c r="A296" s="118" t="s">
        <v>550</v>
      </c>
      <c r="B296" s="141"/>
      <c r="C296" s="129" t="s">
        <v>549</v>
      </c>
      <c r="D296" s="118"/>
      <c r="E296" s="118"/>
      <c r="F296" s="142">
        <v>90</v>
      </c>
      <c r="G296" s="143"/>
      <c r="H296" s="143"/>
      <c r="I296" s="143"/>
      <c r="J296" s="143"/>
      <c r="K296" s="143"/>
      <c r="L296" s="143"/>
      <c r="M296" s="143"/>
      <c r="N296" s="143"/>
      <c r="O296" s="143"/>
      <c r="P296" s="143"/>
      <c r="Q296" s="142">
        <v>90</v>
      </c>
      <c r="R296" s="142"/>
      <c r="S296" s="142"/>
      <c r="T296" s="142"/>
      <c r="U296" s="142"/>
      <c r="V296" s="142">
        <v>90</v>
      </c>
      <c r="W296" s="142"/>
      <c r="X296" s="142"/>
      <c r="Y296" s="142"/>
      <c r="Z296" s="142"/>
    </row>
    <row r="297" spans="1:26" ht="45.75" customHeight="1">
      <c r="A297" s="118" t="s">
        <v>550</v>
      </c>
      <c r="B297" s="141" t="s">
        <v>390</v>
      </c>
      <c r="C297" s="129" t="s">
        <v>389</v>
      </c>
      <c r="D297" s="118"/>
      <c r="E297" s="118"/>
      <c r="F297" s="142">
        <v>90</v>
      </c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2">
        <v>90</v>
      </c>
      <c r="R297" s="142"/>
      <c r="S297" s="142"/>
      <c r="T297" s="142"/>
      <c r="U297" s="142"/>
      <c r="V297" s="142">
        <v>90</v>
      </c>
      <c r="W297" s="142"/>
      <c r="X297" s="142"/>
      <c r="Y297" s="142"/>
      <c r="Z297" s="142"/>
    </row>
    <row r="298" spans="1:26" ht="87.75" customHeight="1">
      <c r="A298" s="118" t="s">
        <v>552</v>
      </c>
      <c r="B298" s="141"/>
      <c r="C298" s="104" t="s">
        <v>551</v>
      </c>
      <c r="D298" s="118"/>
      <c r="E298" s="118"/>
      <c r="F298" s="142">
        <v>150</v>
      </c>
      <c r="G298" s="143"/>
      <c r="H298" s="143"/>
      <c r="I298" s="143"/>
      <c r="J298" s="143"/>
      <c r="K298" s="143"/>
      <c r="L298" s="143"/>
      <c r="M298" s="143"/>
      <c r="N298" s="143"/>
      <c r="O298" s="143"/>
      <c r="P298" s="143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</row>
    <row r="299" spans="1:26" ht="44.25" customHeight="1">
      <c r="A299" s="118" t="s">
        <v>552</v>
      </c>
      <c r="B299" s="141" t="s">
        <v>390</v>
      </c>
      <c r="C299" s="129" t="s">
        <v>389</v>
      </c>
      <c r="D299" s="118"/>
      <c r="E299" s="118"/>
      <c r="F299" s="142">
        <v>150</v>
      </c>
      <c r="G299" s="143"/>
      <c r="H299" s="143"/>
      <c r="I299" s="143"/>
      <c r="J299" s="143"/>
      <c r="K299" s="143"/>
      <c r="L299" s="143"/>
      <c r="M299" s="143"/>
      <c r="N299" s="143"/>
      <c r="O299" s="143"/>
      <c r="P299" s="143"/>
      <c r="Q299" s="142"/>
      <c r="R299" s="142"/>
      <c r="S299" s="142"/>
      <c r="T299" s="142"/>
      <c r="U299" s="142"/>
      <c r="V299" s="142"/>
      <c r="W299" s="142"/>
      <c r="X299" s="142"/>
      <c r="Y299" s="142">
        <v>250</v>
      </c>
      <c r="Z299" s="142"/>
    </row>
    <row r="300" spans="1:26" ht="36" customHeight="1">
      <c r="A300" s="118" t="s">
        <v>554</v>
      </c>
      <c r="B300" s="141"/>
      <c r="C300" s="129" t="s">
        <v>553</v>
      </c>
      <c r="D300" s="118"/>
      <c r="E300" s="118"/>
      <c r="F300" s="142">
        <f>F301+F303+F305+F307+F309+F311</f>
        <v>3425.0838800000001</v>
      </c>
      <c r="G300" s="143"/>
      <c r="H300" s="143"/>
      <c r="I300" s="143"/>
      <c r="J300" s="143"/>
      <c r="K300" s="143"/>
      <c r="L300" s="143"/>
      <c r="M300" s="143"/>
      <c r="N300" s="143"/>
      <c r="O300" s="143"/>
      <c r="P300" s="143"/>
      <c r="Q300" s="142">
        <v>690</v>
      </c>
      <c r="R300" s="142"/>
      <c r="S300" s="142"/>
      <c r="T300" s="142">
        <v>200</v>
      </c>
      <c r="U300" s="142"/>
      <c r="V300" s="142">
        <v>742</v>
      </c>
      <c r="W300" s="142"/>
      <c r="X300" s="142"/>
      <c r="Y300" s="142"/>
      <c r="Z300" s="142"/>
    </row>
    <row r="301" spans="1:26" ht="51" customHeight="1">
      <c r="A301" s="118" t="s">
        <v>556</v>
      </c>
      <c r="B301" s="141"/>
      <c r="C301" s="129" t="s">
        <v>939</v>
      </c>
      <c r="D301" s="118"/>
      <c r="E301" s="118"/>
      <c r="F301" s="142">
        <f>F302</f>
        <v>2455.7035599999999</v>
      </c>
      <c r="G301" s="143"/>
      <c r="H301" s="143"/>
      <c r="I301" s="143"/>
      <c r="J301" s="143"/>
      <c r="K301" s="143"/>
      <c r="L301" s="143"/>
      <c r="M301" s="143"/>
      <c r="N301" s="143"/>
      <c r="O301" s="143"/>
      <c r="P301" s="143"/>
      <c r="Q301" s="142">
        <v>120</v>
      </c>
      <c r="R301" s="142"/>
      <c r="S301" s="142"/>
      <c r="T301" s="142"/>
      <c r="U301" s="142"/>
      <c r="V301" s="142">
        <v>120</v>
      </c>
      <c r="W301" s="142"/>
      <c r="X301" s="142"/>
      <c r="Y301" s="142"/>
      <c r="Z301" s="142"/>
    </row>
    <row r="302" spans="1:26" ht="40.5" customHeight="1">
      <c r="A302" s="118" t="s">
        <v>556</v>
      </c>
      <c r="B302" s="141" t="s">
        <v>390</v>
      </c>
      <c r="C302" s="129" t="s">
        <v>389</v>
      </c>
      <c r="D302" s="118"/>
      <c r="E302" s="118"/>
      <c r="F302" s="142">
        <f>829.61684+1626.08672</f>
        <v>2455.7035599999999</v>
      </c>
      <c r="G302" s="143"/>
      <c r="H302" s="143"/>
      <c r="I302" s="143"/>
      <c r="J302" s="143"/>
      <c r="K302" s="143"/>
      <c r="L302" s="143"/>
      <c r="M302" s="143"/>
      <c r="N302" s="143"/>
      <c r="O302" s="143"/>
      <c r="P302" s="143"/>
      <c r="Q302" s="142">
        <v>120</v>
      </c>
      <c r="R302" s="142"/>
      <c r="S302" s="142"/>
      <c r="T302" s="142"/>
      <c r="U302" s="142"/>
      <c r="V302" s="142">
        <v>120</v>
      </c>
      <c r="W302" s="142"/>
      <c r="X302" s="142"/>
      <c r="Y302" s="142"/>
      <c r="Z302" s="142"/>
    </row>
    <row r="303" spans="1:26" ht="39.75" customHeight="1">
      <c r="A303" s="118" t="s">
        <v>558</v>
      </c>
      <c r="B303" s="141"/>
      <c r="C303" s="129" t="s">
        <v>557</v>
      </c>
      <c r="D303" s="118"/>
      <c r="E303" s="118"/>
      <c r="F303" s="142">
        <v>200</v>
      </c>
      <c r="G303" s="143"/>
      <c r="H303" s="143"/>
      <c r="I303" s="143"/>
      <c r="J303" s="143"/>
      <c r="K303" s="143"/>
      <c r="L303" s="143"/>
      <c r="M303" s="143"/>
      <c r="N303" s="143"/>
      <c r="O303" s="143"/>
      <c r="P303" s="143"/>
      <c r="Q303" s="142">
        <v>150</v>
      </c>
      <c r="R303" s="142"/>
      <c r="S303" s="142"/>
      <c r="T303" s="142"/>
      <c r="U303" s="142"/>
      <c r="V303" s="142">
        <v>150</v>
      </c>
      <c r="W303" s="142"/>
      <c r="X303" s="142"/>
      <c r="Y303" s="142"/>
      <c r="Z303" s="142"/>
    </row>
    <row r="304" spans="1:26" ht="33.4" customHeight="1">
      <c r="A304" s="118" t="s">
        <v>558</v>
      </c>
      <c r="B304" s="141" t="s">
        <v>390</v>
      </c>
      <c r="C304" s="129" t="s">
        <v>389</v>
      </c>
      <c r="D304" s="118"/>
      <c r="E304" s="118"/>
      <c r="F304" s="142">
        <v>200</v>
      </c>
      <c r="G304" s="143"/>
      <c r="H304" s="143"/>
      <c r="I304" s="143"/>
      <c r="J304" s="143"/>
      <c r="K304" s="143"/>
      <c r="L304" s="143"/>
      <c r="M304" s="143"/>
      <c r="N304" s="143"/>
      <c r="O304" s="143"/>
      <c r="P304" s="143"/>
      <c r="Q304" s="142">
        <v>150</v>
      </c>
      <c r="R304" s="142"/>
      <c r="S304" s="142"/>
      <c r="T304" s="142"/>
      <c r="U304" s="142"/>
      <c r="V304" s="142">
        <v>150</v>
      </c>
      <c r="W304" s="142"/>
      <c r="X304" s="142"/>
      <c r="Y304" s="142"/>
      <c r="Z304" s="142"/>
    </row>
    <row r="305" spans="1:26" ht="33.4" customHeight="1">
      <c r="A305" s="118" t="s">
        <v>560</v>
      </c>
      <c r="B305" s="141"/>
      <c r="C305" s="129" t="s">
        <v>559</v>
      </c>
      <c r="D305" s="118"/>
      <c r="E305" s="118"/>
      <c r="F305" s="142">
        <v>6</v>
      </c>
      <c r="G305" s="143"/>
      <c r="H305" s="143"/>
      <c r="I305" s="143"/>
      <c r="J305" s="143"/>
      <c r="K305" s="143"/>
      <c r="L305" s="143"/>
      <c r="M305" s="143"/>
      <c r="N305" s="143"/>
      <c r="O305" s="143"/>
      <c r="P305" s="143"/>
      <c r="Q305" s="142">
        <v>8</v>
      </c>
      <c r="R305" s="142"/>
      <c r="S305" s="142"/>
      <c r="T305" s="142"/>
      <c r="U305" s="142"/>
      <c r="V305" s="142">
        <v>10</v>
      </c>
      <c r="W305" s="142"/>
      <c r="X305" s="142"/>
      <c r="Y305" s="142"/>
      <c r="Z305" s="142"/>
    </row>
    <row r="306" spans="1:26" ht="33.4" customHeight="1">
      <c r="A306" s="118" t="s">
        <v>560</v>
      </c>
      <c r="B306" s="141" t="s">
        <v>390</v>
      </c>
      <c r="C306" s="129" t="s">
        <v>389</v>
      </c>
      <c r="D306" s="118"/>
      <c r="E306" s="118"/>
      <c r="F306" s="142">
        <v>6</v>
      </c>
      <c r="G306" s="143"/>
      <c r="H306" s="143"/>
      <c r="I306" s="143"/>
      <c r="J306" s="143"/>
      <c r="K306" s="143"/>
      <c r="L306" s="143"/>
      <c r="M306" s="143"/>
      <c r="N306" s="143"/>
      <c r="O306" s="143"/>
      <c r="P306" s="143"/>
      <c r="Q306" s="142">
        <v>8</v>
      </c>
      <c r="R306" s="142"/>
      <c r="S306" s="142"/>
      <c r="T306" s="142"/>
      <c r="U306" s="142"/>
      <c r="V306" s="142">
        <v>10</v>
      </c>
      <c r="W306" s="142"/>
      <c r="X306" s="142"/>
      <c r="Y306" s="142"/>
      <c r="Z306" s="142"/>
    </row>
    <row r="307" spans="1:26" ht="33.4" customHeight="1">
      <c r="A307" s="118" t="s">
        <v>562</v>
      </c>
      <c r="B307" s="141"/>
      <c r="C307" s="129" t="s">
        <v>561</v>
      </c>
      <c r="D307" s="118"/>
      <c r="E307" s="118"/>
      <c r="F307" s="142">
        <v>250</v>
      </c>
      <c r="G307" s="143"/>
      <c r="H307" s="143"/>
      <c r="I307" s="143"/>
      <c r="J307" s="143"/>
      <c r="K307" s="143"/>
      <c r="L307" s="143"/>
      <c r="M307" s="143"/>
      <c r="N307" s="143"/>
      <c r="O307" s="143"/>
      <c r="P307" s="143"/>
      <c r="Q307" s="142">
        <v>200</v>
      </c>
      <c r="R307" s="142"/>
      <c r="S307" s="142"/>
      <c r="T307" s="142"/>
      <c r="U307" s="142"/>
      <c r="V307" s="142">
        <v>200</v>
      </c>
      <c r="W307" s="142"/>
      <c r="X307" s="142"/>
      <c r="Y307" s="142"/>
      <c r="Z307" s="142"/>
    </row>
    <row r="308" spans="1:26" ht="39.75" customHeight="1">
      <c r="A308" s="118" t="s">
        <v>562</v>
      </c>
      <c r="B308" s="141" t="s">
        <v>390</v>
      </c>
      <c r="C308" s="129" t="s">
        <v>389</v>
      </c>
      <c r="D308" s="118"/>
      <c r="E308" s="118"/>
      <c r="F308" s="142">
        <v>250</v>
      </c>
      <c r="G308" s="143"/>
      <c r="H308" s="143"/>
      <c r="I308" s="143"/>
      <c r="J308" s="143"/>
      <c r="K308" s="143"/>
      <c r="L308" s="143"/>
      <c r="M308" s="143"/>
      <c r="N308" s="143"/>
      <c r="O308" s="143"/>
      <c r="P308" s="143"/>
      <c r="Q308" s="142">
        <v>200</v>
      </c>
      <c r="R308" s="142"/>
      <c r="S308" s="142"/>
      <c r="T308" s="142"/>
      <c r="U308" s="142"/>
      <c r="V308" s="142">
        <v>200</v>
      </c>
      <c r="W308" s="142"/>
      <c r="X308" s="142"/>
      <c r="Y308" s="142"/>
      <c r="Z308" s="142"/>
    </row>
    <row r="309" spans="1:26" ht="33.4" customHeight="1">
      <c r="A309" s="118" t="s">
        <v>564</v>
      </c>
      <c r="B309" s="141"/>
      <c r="C309" s="129" t="s">
        <v>563</v>
      </c>
      <c r="D309" s="118"/>
      <c r="E309" s="118"/>
      <c r="F309" s="142">
        <v>12</v>
      </c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2">
        <v>12</v>
      </c>
      <c r="R309" s="142"/>
      <c r="S309" s="142"/>
      <c r="T309" s="142"/>
      <c r="U309" s="142"/>
      <c r="V309" s="142">
        <v>12</v>
      </c>
      <c r="W309" s="142"/>
      <c r="X309" s="142"/>
      <c r="Y309" s="142"/>
      <c r="Z309" s="142"/>
    </row>
    <row r="310" spans="1:26" ht="33.4" customHeight="1">
      <c r="A310" s="118" t="s">
        <v>564</v>
      </c>
      <c r="B310" s="141" t="s">
        <v>390</v>
      </c>
      <c r="C310" s="129" t="s">
        <v>389</v>
      </c>
      <c r="D310" s="118"/>
      <c r="E310" s="118"/>
      <c r="F310" s="142">
        <v>12</v>
      </c>
      <c r="G310" s="143"/>
      <c r="H310" s="143"/>
      <c r="I310" s="143"/>
      <c r="J310" s="143"/>
      <c r="K310" s="143"/>
      <c r="L310" s="143"/>
      <c r="M310" s="143"/>
      <c r="N310" s="143"/>
      <c r="O310" s="143"/>
      <c r="P310" s="143"/>
      <c r="Q310" s="142">
        <v>12</v>
      </c>
      <c r="R310" s="142"/>
      <c r="S310" s="142"/>
      <c r="T310" s="142"/>
      <c r="U310" s="142"/>
      <c r="V310" s="142">
        <v>12</v>
      </c>
      <c r="W310" s="142"/>
      <c r="X310" s="142"/>
      <c r="Y310" s="142">
        <v>250</v>
      </c>
      <c r="Z310" s="142"/>
    </row>
    <row r="311" spans="1:26" ht="33.4" customHeight="1">
      <c r="A311" s="118" t="s">
        <v>615</v>
      </c>
      <c r="B311" s="141"/>
      <c r="C311" s="129" t="s">
        <v>561</v>
      </c>
      <c r="D311" s="118"/>
      <c r="E311" s="118"/>
      <c r="F311" s="142">
        <f>F312</f>
        <v>501.38031999999998</v>
      </c>
      <c r="G311" s="143"/>
      <c r="H311" s="143"/>
      <c r="I311" s="143"/>
      <c r="J311" s="143"/>
      <c r="K311" s="143"/>
      <c r="L311" s="143"/>
      <c r="M311" s="143"/>
      <c r="N311" s="143"/>
      <c r="O311" s="143"/>
      <c r="P311" s="143"/>
      <c r="Q311" s="142">
        <v>200</v>
      </c>
      <c r="R311" s="142"/>
      <c r="S311" s="142"/>
      <c r="T311" s="142">
        <v>200</v>
      </c>
      <c r="U311" s="142"/>
      <c r="V311" s="142">
        <v>250</v>
      </c>
      <c r="W311" s="142"/>
      <c r="X311" s="142"/>
      <c r="Y311" s="142">
        <v>250</v>
      </c>
      <c r="Z311" s="142"/>
    </row>
    <row r="312" spans="1:26" ht="33.4" customHeight="1">
      <c r="A312" s="118" t="s">
        <v>615</v>
      </c>
      <c r="B312" s="141" t="s">
        <v>390</v>
      </c>
      <c r="C312" s="129" t="s">
        <v>389</v>
      </c>
      <c r="D312" s="118"/>
      <c r="E312" s="118"/>
      <c r="F312" s="142">
        <v>501.38031999999998</v>
      </c>
      <c r="G312" s="143"/>
      <c r="H312" s="143"/>
      <c r="I312" s="143"/>
      <c r="J312" s="143"/>
      <c r="K312" s="143"/>
      <c r="L312" s="143"/>
      <c r="M312" s="143"/>
      <c r="N312" s="143"/>
      <c r="O312" s="143"/>
      <c r="P312" s="143"/>
      <c r="Q312" s="142">
        <v>200</v>
      </c>
      <c r="R312" s="142"/>
      <c r="S312" s="142"/>
      <c r="T312" s="142">
        <v>200</v>
      </c>
      <c r="U312" s="142"/>
      <c r="V312" s="142">
        <v>250</v>
      </c>
      <c r="W312" s="142">
        <v>1935.3</v>
      </c>
      <c r="X312" s="142">
        <v>1699.04</v>
      </c>
      <c r="Y312" s="142"/>
      <c r="Z312" s="142"/>
    </row>
    <row r="313" spans="1:26" ht="33.4" customHeight="1">
      <c r="A313" s="118" t="s">
        <v>382</v>
      </c>
      <c r="B313" s="141"/>
      <c r="C313" s="129" t="s">
        <v>381</v>
      </c>
      <c r="D313" s="118"/>
      <c r="E313" s="118"/>
      <c r="F313" s="142">
        <f>F314+F316+F318+F320+F322+F326+F329+F331+F334+F337+F339+F341+F343+F345+F347+F349+F352+F354</f>
        <v>36866.302000000003</v>
      </c>
      <c r="G313" s="143"/>
      <c r="H313" s="143"/>
      <c r="I313" s="143"/>
      <c r="J313" s="143"/>
      <c r="K313" s="143"/>
      <c r="L313" s="143"/>
      <c r="M313" s="143"/>
      <c r="N313" s="143"/>
      <c r="O313" s="143"/>
      <c r="P313" s="143"/>
      <c r="Q313" s="142">
        <v>34988.1</v>
      </c>
      <c r="R313" s="142">
        <v>1759.4</v>
      </c>
      <c r="S313" s="142">
        <v>1699.04</v>
      </c>
      <c r="T313" s="142"/>
      <c r="U313" s="142"/>
      <c r="V313" s="142">
        <v>39950.5</v>
      </c>
      <c r="W313" s="142"/>
      <c r="X313" s="142"/>
      <c r="Y313" s="142"/>
      <c r="Z313" s="142"/>
    </row>
    <row r="314" spans="1:26" ht="29.25" customHeight="1">
      <c r="A314" s="118" t="s">
        <v>454</v>
      </c>
      <c r="B314" s="141"/>
      <c r="C314" s="129" t="s">
        <v>453</v>
      </c>
      <c r="D314" s="118"/>
      <c r="E314" s="118"/>
      <c r="F314" s="142">
        <f>F315</f>
        <v>1595.9</v>
      </c>
      <c r="G314" s="143"/>
      <c r="H314" s="143"/>
      <c r="I314" s="143"/>
      <c r="J314" s="143"/>
      <c r="K314" s="143"/>
      <c r="L314" s="143"/>
      <c r="M314" s="143"/>
      <c r="N314" s="143"/>
      <c r="O314" s="143"/>
      <c r="P314" s="143"/>
      <c r="Q314" s="142">
        <v>1613</v>
      </c>
      <c r="R314" s="142"/>
      <c r="S314" s="142"/>
      <c r="T314" s="142"/>
      <c r="U314" s="142"/>
      <c r="V314" s="142">
        <v>1613</v>
      </c>
      <c r="W314" s="142"/>
      <c r="X314" s="142"/>
      <c r="Y314" s="142"/>
      <c r="Z314" s="142"/>
    </row>
    <row r="315" spans="1:26" ht="58.5" customHeight="1">
      <c r="A315" s="118" t="s">
        <v>454</v>
      </c>
      <c r="B315" s="141" t="s">
        <v>386</v>
      </c>
      <c r="C315" s="129" t="s">
        <v>385</v>
      </c>
      <c r="D315" s="118"/>
      <c r="E315" s="118"/>
      <c r="F315" s="142">
        <v>1595.9</v>
      </c>
      <c r="G315" s="143"/>
      <c r="H315" s="143"/>
      <c r="I315" s="143"/>
      <c r="J315" s="143"/>
      <c r="K315" s="143"/>
      <c r="L315" s="143"/>
      <c r="M315" s="143"/>
      <c r="N315" s="143"/>
      <c r="O315" s="143"/>
      <c r="P315" s="143"/>
      <c r="Q315" s="142">
        <v>1613</v>
      </c>
      <c r="R315" s="142"/>
      <c r="S315" s="142"/>
      <c r="T315" s="142"/>
      <c r="U315" s="142"/>
      <c r="V315" s="142">
        <v>1613</v>
      </c>
      <c r="W315" s="142"/>
      <c r="X315" s="142"/>
      <c r="Y315" s="142"/>
      <c r="Z315" s="142"/>
    </row>
    <row r="316" spans="1:26" ht="33.75" customHeight="1">
      <c r="A316" s="118" t="s">
        <v>863</v>
      </c>
      <c r="B316" s="141"/>
      <c r="C316" s="129" t="s">
        <v>862</v>
      </c>
      <c r="D316" s="118"/>
      <c r="E316" s="118"/>
      <c r="F316" s="142">
        <v>754.8</v>
      </c>
      <c r="G316" s="143"/>
      <c r="H316" s="143"/>
      <c r="I316" s="143"/>
      <c r="J316" s="143"/>
      <c r="K316" s="143"/>
      <c r="L316" s="143"/>
      <c r="M316" s="143"/>
      <c r="N316" s="143"/>
      <c r="O316" s="143"/>
      <c r="P316" s="143"/>
      <c r="Q316" s="142">
        <v>754.8</v>
      </c>
      <c r="R316" s="142"/>
      <c r="S316" s="142"/>
      <c r="T316" s="142"/>
      <c r="U316" s="142"/>
      <c r="V316" s="142">
        <v>754.8</v>
      </c>
      <c r="W316" s="142"/>
      <c r="X316" s="142"/>
      <c r="Y316" s="142"/>
      <c r="Z316" s="142"/>
    </row>
    <row r="317" spans="1:26" ht="62.25" customHeight="1">
      <c r="A317" s="118" t="s">
        <v>863</v>
      </c>
      <c r="B317" s="141" t="s">
        <v>386</v>
      </c>
      <c r="C317" s="129" t="s">
        <v>385</v>
      </c>
      <c r="D317" s="118"/>
      <c r="E317" s="118"/>
      <c r="F317" s="142">
        <v>754.8</v>
      </c>
      <c r="G317" s="143"/>
      <c r="H317" s="143"/>
      <c r="I317" s="143"/>
      <c r="J317" s="143"/>
      <c r="K317" s="143"/>
      <c r="L317" s="143"/>
      <c r="M317" s="143"/>
      <c r="N317" s="143"/>
      <c r="O317" s="143"/>
      <c r="P317" s="143"/>
      <c r="Q317" s="142">
        <v>754.8</v>
      </c>
      <c r="R317" s="142"/>
      <c r="S317" s="142"/>
      <c r="T317" s="142"/>
      <c r="U317" s="142"/>
      <c r="V317" s="142">
        <v>754.8</v>
      </c>
      <c r="W317" s="142"/>
      <c r="X317" s="142"/>
      <c r="Y317" s="142"/>
      <c r="Z317" s="142"/>
    </row>
    <row r="318" spans="1:26" ht="27.75" customHeight="1">
      <c r="A318" s="118" t="s">
        <v>384</v>
      </c>
      <c r="B318" s="141"/>
      <c r="C318" s="129" t="s">
        <v>383</v>
      </c>
      <c r="D318" s="118"/>
      <c r="E318" s="118"/>
      <c r="F318" s="142">
        <v>155.30000000000001</v>
      </c>
      <c r="G318" s="143"/>
      <c r="H318" s="143"/>
      <c r="I318" s="143"/>
      <c r="J318" s="143"/>
      <c r="K318" s="143"/>
      <c r="L318" s="143"/>
      <c r="M318" s="143"/>
      <c r="N318" s="143"/>
      <c r="O318" s="143"/>
      <c r="P318" s="143"/>
      <c r="Q318" s="142">
        <v>155.30000000000001</v>
      </c>
      <c r="R318" s="142"/>
      <c r="S318" s="142"/>
      <c r="T318" s="142"/>
      <c r="U318" s="142"/>
      <c r="V318" s="142">
        <v>155.30000000000001</v>
      </c>
      <c r="W318" s="142"/>
      <c r="X318" s="142"/>
      <c r="Y318" s="142"/>
      <c r="Z318" s="142"/>
    </row>
    <row r="319" spans="1:26" ht="57.75" customHeight="1">
      <c r="A319" s="118" t="s">
        <v>384</v>
      </c>
      <c r="B319" s="141" t="s">
        <v>386</v>
      </c>
      <c r="C319" s="129" t="s">
        <v>385</v>
      </c>
      <c r="D319" s="118"/>
      <c r="E319" s="118"/>
      <c r="F319" s="142">
        <v>155.30000000000001</v>
      </c>
      <c r="G319" s="143"/>
      <c r="H319" s="143"/>
      <c r="I319" s="143"/>
      <c r="J319" s="143"/>
      <c r="K319" s="143"/>
      <c r="L319" s="143"/>
      <c r="M319" s="143"/>
      <c r="N319" s="143"/>
      <c r="O319" s="143"/>
      <c r="P319" s="143"/>
      <c r="Q319" s="142">
        <v>155.30000000000001</v>
      </c>
      <c r="R319" s="142"/>
      <c r="S319" s="142"/>
      <c r="T319" s="142"/>
      <c r="U319" s="142"/>
      <c r="V319" s="142">
        <v>155.30000000000001</v>
      </c>
      <c r="W319" s="142"/>
      <c r="X319" s="142"/>
      <c r="Y319" s="142"/>
      <c r="Z319" s="142"/>
    </row>
    <row r="320" spans="1:26" ht="33.4" customHeight="1">
      <c r="A320" s="118" t="s">
        <v>566</v>
      </c>
      <c r="B320" s="141"/>
      <c r="C320" s="129" t="s">
        <v>565</v>
      </c>
      <c r="D320" s="118"/>
      <c r="E320" s="118"/>
      <c r="F320" s="142">
        <v>50</v>
      </c>
      <c r="G320" s="143"/>
      <c r="H320" s="143"/>
      <c r="I320" s="143"/>
      <c r="J320" s="143"/>
      <c r="K320" s="143"/>
      <c r="L320" s="143"/>
      <c r="M320" s="143"/>
      <c r="N320" s="143"/>
      <c r="O320" s="143"/>
      <c r="P320" s="143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</row>
    <row r="321" spans="1:26" ht="27" customHeight="1">
      <c r="A321" s="118" t="s">
        <v>566</v>
      </c>
      <c r="B321" s="141" t="s">
        <v>448</v>
      </c>
      <c r="C321" s="129" t="s">
        <v>447</v>
      </c>
      <c r="D321" s="118"/>
      <c r="E321" s="118"/>
      <c r="F321" s="142">
        <v>50</v>
      </c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</row>
    <row r="322" spans="1:26" ht="37.5" customHeight="1">
      <c r="A322" s="118" t="s">
        <v>388</v>
      </c>
      <c r="B322" s="141"/>
      <c r="C322" s="129" t="s">
        <v>387</v>
      </c>
      <c r="D322" s="118"/>
      <c r="E322" s="118"/>
      <c r="F322" s="142">
        <f>F323+F324+F325</f>
        <v>25113.902000000002</v>
      </c>
      <c r="G322" s="143"/>
      <c r="H322" s="143"/>
      <c r="I322" s="143"/>
      <c r="J322" s="143"/>
      <c r="K322" s="143"/>
      <c r="L322" s="143"/>
      <c r="M322" s="143"/>
      <c r="N322" s="143"/>
      <c r="O322" s="143"/>
      <c r="P322" s="143"/>
      <c r="Q322" s="142">
        <v>24820.6</v>
      </c>
      <c r="R322" s="142"/>
      <c r="S322" s="142"/>
      <c r="T322" s="142"/>
      <c r="U322" s="142"/>
      <c r="V322" s="142">
        <v>24820.6</v>
      </c>
      <c r="W322" s="142"/>
      <c r="X322" s="142"/>
      <c r="Y322" s="142"/>
      <c r="Z322" s="142"/>
    </row>
    <row r="323" spans="1:26" ht="54" customHeight="1">
      <c r="A323" s="118" t="s">
        <v>388</v>
      </c>
      <c r="B323" s="141" t="s">
        <v>386</v>
      </c>
      <c r="C323" s="129" t="s">
        <v>385</v>
      </c>
      <c r="D323" s="118"/>
      <c r="E323" s="118"/>
      <c r="F323" s="142">
        <v>19038.7</v>
      </c>
      <c r="G323" s="143"/>
      <c r="H323" s="143"/>
      <c r="I323" s="143"/>
      <c r="J323" s="143"/>
      <c r="K323" s="143"/>
      <c r="L323" s="143"/>
      <c r="M323" s="143"/>
      <c r="N323" s="143"/>
      <c r="O323" s="143"/>
      <c r="P323" s="143"/>
      <c r="Q323" s="142">
        <v>19038.7</v>
      </c>
      <c r="R323" s="142"/>
      <c r="S323" s="142"/>
      <c r="T323" s="142"/>
      <c r="U323" s="142"/>
      <c r="V323" s="142">
        <v>19038.7</v>
      </c>
      <c r="W323" s="142"/>
      <c r="X323" s="142"/>
      <c r="Y323" s="142"/>
      <c r="Z323" s="142"/>
    </row>
    <row r="324" spans="1:26" ht="33.4" customHeight="1">
      <c r="A324" s="118" t="s">
        <v>388</v>
      </c>
      <c r="B324" s="141" t="s">
        <v>390</v>
      </c>
      <c r="C324" s="129" t="s">
        <v>389</v>
      </c>
      <c r="D324" s="118"/>
      <c r="E324" s="118"/>
      <c r="F324" s="142">
        <f>5645.302+100</f>
        <v>5745.3019999999997</v>
      </c>
      <c r="G324" s="143"/>
      <c r="H324" s="143"/>
      <c r="I324" s="143"/>
      <c r="J324" s="143"/>
      <c r="K324" s="143"/>
      <c r="L324" s="143"/>
      <c r="M324" s="143"/>
      <c r="N324" s="143"/>
      <c r="O324" s="143"/>
      <c r="P324" s="143"/>
      <c r="Q324" s="142">
        <v>5614.5</v>
      </c>
      <c r="R324" s="142"/>
      <c r="S324" s="142"/>
      <c r="T324" s="142"/>
      <c r="U324" s="142"/>
      <c r="V324" s="142">
        <v>5614.5</v>
      </c>
      <c r="W324" s="142"/>
      <c r="X324" s="142"/>
      <c r="Y324" s="142"/>
      <c r="Z324" s="142"/>
    </row>
    <row r="325" spans="1:26" ht="33.4" customHeight="1">
      <c r="A325" s="118" t="s">
        <v>388</v>
      </c>
      <c r="B325" s="141" t="s">
        <v>448</v>
      </c>
      <c r="C325" s="129" t="s">
        <v>447</v>
      </c>
      <c r="D325" s="118"/>
      <c r="E325" s="118"/>
      <c r="F325" s="142">
        <v>329.9</v>
      </c>
      <c r="G325" s="143"/>
      <c r="H325" s="143"/>
      <c r="I325" s="143"/>
      <c r="J325" s="143"/>
      <c r="K325" s="143"/>
      <c r="L325" s="143"/>
      <c r="M325" s="143"/>
      <c r="N325" s="143"/>
      <c r="O325" s="143"/>
      <c r="P325" s="143"/>
      <c r="Q325" s="142">
        <v>167.4</v>
      </c>
      <c r="R325" s="142"/>
      <c r="S325" s="142"/>
      <c r="T325" s="142"/>
      <c r="U325" s="142"/>
      <c r="V325" s="142">
        <v>167.4</v>
      </c>
      <c r="W325" s="142"/>
      <c r="X325" s="142"/>
      <c r="Y325" s="142"/>
      <c r="Z325" s="142"/>
    </row>
    <row r="326" spans="1:26" ht="33" customHeight="1">
      <c r="A326" s="118" t="s">
        <v>865</v>
      </c>
      <c r="B326" s="141"/>
      <c r="C326" s="129" t="s">
        <v>864</v>
      </c>
      <c r="D326" s="118"/>
      <c r="E326" s="118"/>
      <c r="F326" s="142">
        <v>401.6</v>
      </c>
      <c r="G326" s="143"/>
      <c r="H326" s="143"/>
      <c r="I326" s="143"/>
      <c r="J326" s="143"/>
      <c r="K326" s="143"/>
      <c r="L326" s="143"/>
      <c r="M326" s="143"/>
      <c r="N326" s="143"/>
      <c r="O326" s="143"/>
      <c r="P326" s="143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</row>
    <row r="327" spans="1:26" ht="60" customHeight="1">
      <c r="A327" s="118" t="s">
        <v>865</v>
      </c>
      <c r="B327" s="141" t="s">
        <v>386</v>
      </c>
      <c r="C327" s="129" t="s">
        <v>385</v>
      </c>
      <c r="D327" s="118"/>
      <c r="E327" s="118"/>
      <c r="F327" s="142">
        <v>381.52</v>
      </c>
      <c r="G327" s="143"/>
      <c r="H327" s="143"/>
      <c r="I327" s="143"/>
      <c r="J327" s="143"/>
      <c r="K327" s="143"/>
      <c r="L327" s="143"/>
      <c r="M327" s="143"/>
      <c r="N327" s="143"/>
      <c r="O327" s="143"/>
      <c r="P327" s="143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</row>
    <row r="328" spans="1:26" ht="33.4" customHeight="1">
      <c r="A328" s="118" t="s">
        <v>865</v>
      </c>
      <c r="B328" s="141" t="s">
        <v>390</v>
      </c>
      <c r="C328" s="129" t="s">
        <v>389</v>
      </c>
      <c r="D328" s="118"/>
      <c r="E328" s="118"/>
      <c r="F328" s="142">
        <v>20.079999999999998</v>
      </c>
      <c r="G328" s="143"/>
      <c r="H328" s="143"/>
      <c r="I328" s="143"/>
      <c r="J328" s="143"/>
      <c r="K328" s="143"/>
      <c r="L328" s="143"/>
      <c r="M328" s="143"/>
      <c r="N328" s="143"/>
      <c r="O328" s="143"/>
      <c r="P328" s="143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</row>
    <row r="329" spans="1:26" ht="39" customHeight="1">
      <c r="A329" s="118" t="s">
        <v>568</v>
      </c>
      <c r="B329" s="141"/>
      <c r="C329" s="129" t="s">
        <v>567</v>
      </c>
      <c r="D329" s="118"/>
      <c r="E329" s="118"/>
      <c r="F329" s="142">
        <f>F330</f>
        <v>882.8</v>
      </c>
      <c r="G329" s="143"/>
      <c r="H329" s="143"/>
      <c r="I329" s="143"/>
      <c r="J329" s="143"/>
      <c r="K329" s="143"/>
      <c r="L329" s="143"/>
      <c r="M329" s="143"/>
      <c r="N329" s="143"/>
      <c r="O329" s="143"/>
      <c r="P329" s="143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</row>
    <row r="330" spans="1:26" ht="54" customHeight="1">
      <c r="A330" s="118" t="s">
        <v>568</v>
      </c>
      <c r="B330" s="141" t="s">
        <v>386</v>
      </c>
      <c r="C330" s="129" t="s">
        <v>385</v>
      </c>
      <c r="D330" s="118"/>
      <c r="E330" s="118"/>
      <c r="F330" s="142">
        <v>882.8</v>
      </c>
      <c r="G330" s="143"/>
      <c r="H330" s="143"/>
      <c r="I330" s="143"/>
      <c r="J330" s="143"/>
      <c r="K330" s="143"/>
      <c r="L330" s="143"/>
      <c r="M330" s="143"/>
      <c r="N330" s="143"/>
      <c r="O330" s="143"/>
      <c r="P330" s="143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</row>
    <row r="331" spans="1:26" ht="47.25" customHeight="1">
      <c r="A331" s="118" t="s">
        <v>570</v>
      </c>
      <c r="B331" s="141"/>
      <c r="C331" s="129" t="s">
        <v>569</v>
      </c>
      <c r="D331" s="118"/>
      <c r="E331" s="118"/>
      <c r="F331" s="142">
        <v>4175.8</v>
      </c>
      <c r="G331" s="143"/>
      <c r="H331" s="143"/>
      <c r="I331" s="143"/>
      <c r="J331" s="143"/>
      <c r="K331" s="143"/>
      <c r="L331" s="143"/>
      <c r="M331" s="143"/>
      <c r="N331" s="143"/>
      <c r="O331" s="143"/>
      <c r="P331" s="143"/>
      <c r="Q331" s="142">
        <v>4175.8</v>
      </c>
      <c r="R331" s="142"/>
      <c r="S331" s="142"/>
      <c r="T331" s="142"/>
      <c r="U331" s="142"/>
      <c r="V331" s="142">
        <v>8962.2999999999993</v>
      </c>
      <c r="W331" s="142"/>
      <c r="X331" s="142"/>
      <c r="Y331" s="142"/>
      <c r="Z331" s="142"/>
    </row>
    <row r="332" spans="1:26" ht="50.25" customHeight="1">
      <c r="A332" s="118" t="s">
        <v>570</v>
      </c>
      <c r="B332" s="141" t="s">
        <v>386</v>
      </c>
      <c r="C332" s="129" t="s">
        <v>385</v>
      </c>
      <c r="D332" s="118"/>
      <c r="E332" s="118"/>
      <c r="F332" s="142">
        <v>3662.8</v>
      </c>
      <c r="G332" s="143"/>
      <c r="H332" s="143"/>
      <c r="I332" s="143"/>
      <c r="J332" s="143"/>
      <c r="K332" s="143"/>
      <c r="L332" s="143"/>
      <c r="M332" s="143"/>
      <c r="N332" s="143"/>
      <c r="O332" s="143"/>
      <c r="P332" s="143"/>
      <c r="Q332" s="142">
        <v>3662.8</v>
      </c>
      <c r="R332" s="142"/>
      <c r="S332" s="142"/>
      <c r="T332" s="142"/>
      <c r="U332" s="142"/>
      <c r="V332" s="142">
        <v>6898.2</v>
      </c>
      <c r="W332" s="142"/>
      <c r="X332" s="142"/>
      <c r="Y332" s="142"/>
      <c r="Z332" s="142"/>
    </row>
    <row r="333" spans="1:26" ht="50.1" customHeight="1">
      <c r="A333" s="118" t="s">
        <v>570</v>
      </c>
      <c r="B333" s="141" t="s">
        <v>390</v>
      </c>
      <c r="C333" s="129" t="s">
        <v>389</v>
      </c>
      <c r="D333" s="118"/>
      <c r="E333" s="118"/>
      <c r="F333" s="142">
        <v>513</v>
      </c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2">
        <v>513</v>
      </c>
      <c r="R333" s="142"/>
      <c r="S333" s="142"/>
      <c r="T333" s="142"/>
      <c r="U333" s="142"/>
      <c r="V333" s="142">
        <v>2064.1</v>
      </c>
      <c r="W333" s="142"/>
      <c r="X333" s="142">
        <v>427.5</v>
      </c>
      <c r="Y333" s="142"/>
      <c r="Z333" s="142"/>
    </row>
    <row r="334" spans="1:26" ht="57" customHeight="1">
      <c r="A334" s="118" t="s">
        <v>456</v>
      </c>
      <c r="B334" s="141"/>
      <c r="C334" s="129" t="s">
        <v>455</v>
      </c>
      <c r="D334" s="118"/>
      <c r="E334" s="118"/>
      <c r="F334" s="142">
        <v>427.5</v>
      </c>
      <c r="G334" s="143"/>
      <c r="H334" s="143"/>
      <c r="I334" s="143"/>
      <c r="J334" s="143"/>
      <c r="K334" s="143"/>
      <c r="L334" s="143"/>
      <c r="M334" s="143"/>
      <c r="N334" s="143"/>
      <c r="O334" s="143"/>
      <c r="P334" s="143"/>
      <c r="Q334" s="142">
        <v>427.5</v>
      </c>
      <c r="R334" s="142"/>
      <c r="S334" s="142">
        <v>427.5</v>
      </c>
      <c r="T334" s="142"/>
      <c r="U334" s="142"/>
      <c r="V334" s="142">
        <v>427.5</v>
      </c>
      <c r="W334" s="142"/>
      <c r="X334" s="142">
        <v>338.5</v>
      </c>
      <c r="Y334" s="142"/>
      <c r="Z334" s="142"/>
    </row>
    <row r="335" spans="1:26" ht="50.25" customHeight="1">
      <c r="A335" s="118" t="s">
        <v>456</v>
      </c>
      <c r="B335" s="141" t="s">
        <v>386</v>
      </c>
      <c r="C335" s="129" t="s">
        <v>385</v>
      </c>
      <c r="D335" s="118"/>
      <c r="E335" s="118"/>
      <c r="F335" s="142">
        <v>338.5</v>
      </c>
      <c r="G335" s="143"/>
      <c r="H335" s="143"/>
      <c r="I335" s="143"/>
      <c r="J335" s="143"/>
      <c r="K335" s="143"/>
      <c r="L335" s="143"/>
      <c r="M335" s="143"/>
      <c r="N335" s="143"/>
      <c r="O335" s="143"/>
      <c r="P335" s="143"/>
      <c r="Q335" s="142">
        <v>338.5</v>
      </c>
      <c r="R335" s="142"/>
      <c r="S335" s="142">
        <v>338.5</v>
      </c>
      <c r="T335" s="142"/>
      <c r="U335" s="142"/>
      <c r="V335" s="142">
        <v>338.5</v>
      </c>
      <c r="W335" s="142"/>
      <c r="X335" s="142">
        <v>89</v>
      </c>
      <c r="Y335" s="142"/>
      <c r="Z335" s="142"/>
    </row>
    <row r="336" spans="1:26" ht="40.5" customHeight="1">
      <c r="A336" s="118" t="s">
        <v>456</v>
      </c>
      <c r="B336" s="141" t="s">
        <v>390</v>
      </c>
      <c r="C336" s="129" t="s">
        <v>389</v>
      </c>
      <c r="D336" s="118"/>
      <c r="E336" s="118"/>
      <c r="F336" s="142">
        <v>89</v>
      </c>
      <c r="G336" s="143"/>
      <c r="H336" s="143"/>
      <c r="I336" s="143"/>
      <c r="J336" s="143"/>
      <c r="K336" s="143"/>
      <c r="L336" s="143"/>
      <c r="M336" s="143"/>
      <c r="N336" s="143"/>
      <c r="O336" s="143"/>
      <c r="P336" s="143"/>
      <c r="Q336" s="142">
        <v>89</v>
      </c>
      <c r="R336" s="142"/>
      <c r="S336" s="142">
        <v>89</v>
      </c>
      <c r="T336" s="142"/>
      <c r="U336" s="142"/>
      <c r="V336" s="142">
        <v>89</v>
      </c>
      <c r="W336" s="142"/>
      <c r="X336" s="142">
        <v>4</v>
      </c>
      <c r="Y336" s="142"/>
      <c r="Z336" s="142"/>
    </row>
    <row r="337" spans="1:26" ht="26.25" customHeight="1">
      <c r="A337" s="118" t="s">
        <v>458</v>
      </c>
      <c r="B337" s="141"/>
      <c r="C337" s="129" t="s">
        <v>457</v>
      </c>
      <c r="D337" s="118"/>
      <c r="E337" s="118"/>
      <c r="F337" s="142">
        <v>4</v>
      </c>
      <c r="G337" s="143"/>
      <c r="H337" s="143"/>
      <c r="I337" s="143"/>
      <c r="J337" s="143"/>
      <c r="K337" s="143"/>
      <c r="L337" s="143"/>
      <c r="M337" s="143"/>
      <c r="N337" s="143"/>
      <c r="O337" s="143"/>
      <c r="P337" s="143"/>
      <c r="Q337" s="142">
        <v>4</v>
      </c>
      <c r="R337" s="142"/>
      <c r="S337" s="142">
        <v>4</v>
      </c>
      <c r="T337" s="142"/>
      <c r="U337" s="142"/>
      <c r="V337" s="142">
        <v>4</v>
      </c>
      <c r="W337" s="142"/>
      <c r="X337" s="142">
        <v>4</v>
      </c>
      <c r="Y337" s="142"/>
      <c r="Z337" s="142"/>
    </row>
    <row r="338" spans="1:26" ht="33.4" customHeight="1">
      <c r="A338" s="118" t="s">
        <v>458</v>
      </c>
      <c r="B338" s="141" t="s">
        <v>390</v>
      </c>
      <c r="C338" s="129" t="s">
        <v>389</v>
      </c>
      <c r="D338" s="118"/>
      <c r="E338" s="118"/>
      <c r="F338" s="142">
        <v>4</v>
      </c>
      <c r="G338" s="143"/>
      <c r="H338" s="143"/>
      <c r="I338" s="143"/>
      <c r="J338" s="143"/>
      <c r="K338" s="143"/>
      <c r="L338" s="143"/>
      <c r="M338" s="143"/>
      <c r="N338" s="143"/>
      <c r="O338" s="143"/>
      <c r="P338" s="143"/>
      <c r="Q338" s="142">
        <v>4</v>
      </c>
      <c r="R338" s="142"/>
      <c r="S338" s="142">
        <v>4</v>
      </c>
      <c r="T338" s="142"/>
      <c r="U338" s="142"/>
      <c r="V338" s="142">
        <v>4</v>
      </c>
      <c r="W338" s="142"/>
      <c r="X338" s="142">
        <v>33.64</v>
      </c>
      <c r="Y338" s="142"/>
      <c r="Z338" s="142"/>
    </row>
    <row r="339" spans="1:26" ht="47.25" customHeight="1">
      <c r="A339" s="118" t="s">
        <v>460</v>
      </c>
      <c r="B339" s="141"/>
      <c r="C339" s="129" t="s">
        <v>459</v>
      </c>
      <c r="D339" s="118"/>
      <c r="E339" s="118"/>
      <c r="F339" s="142">
        <v>43.8</v>
      </c>
      <c r="G339" s="143"/>
      <c r="H339" s="143"/>
      <c r="I339" s="143"/>
      <c r="J339" s="143"/>
      <c r="K339" s="143"/>
      <c r="L339" s="143"/>
      <c r="M339" s="143"/>
      <c r="N339" s="143"/>
      <c r="O339" s="143"/>
      <c r="P339" s="143"/>
      <c r="Q339" s="142">
        <v>43.8</v>
      </c>
      <c r="R339" s="142"/>
      <c r="S339" s="142">
        <v>33.64</v>
      </c>
      <c r="T339" s="142"/>
      <c r="U339" s="142"/>
      <c r="V339" s="142">
        <v>43.8</v>
      </c>
      <c r="W339" s="142"/>
      <c r="X339" s="142">
        <v>33.64</v>
      </c>
      <c r="Y339" s="142"/>
      <c r="Z339" s="142"/>
    </row>
    <row r="340" spans="1:26" ht="56.25" customHeight="1">
      <c r="A340" s="118" t="s">
        <v>460</v>
      </c>
      <c r="B340" s="141" t="s">
        <v>386</v>
      </c>
      <c r="C340" s="129" t="s">
        <v>385</v>
      </c>
      <c r="D340" s="118"/>
      <c r="E340" s="118"/>
      <c r="F340" s="142">
        <v>43.8</v>
      </c>
      <c r="G340" s="143"/>
      <c r="H340" s="143"/>
      <c r="I340" s="143"/>
      <c r="J340" s="143"/>
      <c r="K340" s="143"/>
      <c r="L340" s="143"/>
      <c r="M340" s="143"/>
      <c r="N340" s="143"/>
      <c r="O340" s="143"/>
      <c r="P340" s="143"/>
      <c r="Q340" s="142">
        <v>43.8</v>
      </c>
      <c r="R340" s="142"/>
      <c r="S340" s="142">
        <v>33.64</v>
      </c>
      <c r="T340" s="142"/>
      <c r="U340" s="142"/>
      <c r="V340" s="142">
        <v>43.8</v>
      </c>
      <c r="W340" s="142"/>
      <c r="X340" s="142">
        <v>883</v>
      </c>
      <c r="Y340" s="142"/>
      <c r="Z340" s="142"/>
    </row>
    <row r="341" spans="1:26" ht="39.75" customHeight="1">
      <c r="A341" s="118" t="s">
        <v>462</v>
      </c>
      <c r="B341" s="141"/>
      <c r="C341" s="129" t="s">
        <v>461</v>
      </c>
      <c r="D341" s="118"/>
      <c r="E341" s="118"/>
      <c r="F341" s="142">
        <v>883</v>
      </c>
      <c r="G341" s="143"/>
      <c r="H341" s="143"/>
      <c r="I341" s="143"/>
      <c r="J341" s="143"/>
      <c r="K341" s="143"/>
      <c r="L341" s="143"/>
      <c r="M341" s="143"/>
      <c r="N341" s="143"/>
      <c r="O341" s="143"/>
      <c r="P341" s="143"/>
      <c r="Q341" s="142">
        <v>883</v>
      </c>
      <c r="R341" s="142"/>
      <c r="S341" s="142">
        <v>883</v>
      </c>
      <c r="T341" s="142"/>
      <c r="U341" s="142"/>
      <c r="V341" s="142">
        <v>883</v>
      </c>
      <c r="W341" s="142"/>
      <c r="X341" s="142">
        <v>883</v>
      </c>
      <c r="Y341" s="142"/>
      <c r="Z341" s="142"/>
    </row>
    <row r="342" spans="1:26" ht="66.95" customHeight="1">
      <c r="A342" s="118" t="s">
        <v>462</v>
      </c>
      <c r="B342" s="141" t="s">
        <v>386</v>
      </c>
      <c r="C342" s="129" t="s">
        <v>385</v>
      </c>
      <c r="D342" s="118"/>
      <c r="E342" s="118"/>
      <c r="F342" s="142">
        <v>883</v>
      </c>
      <c r="G342" s="143"/>
      <c r="H342" s="143"/>
      <c r="I342" s="143"/>
      <c r="J342" s="143"/>
      <c r="K342" s="143"/>
      <c r="L342" s="143"/>
      <c r="M342" s="143"/>
      <c r="N342" s="143"/>
      <c r="O342" s="143"/>
      <c r="P342" s="143"/>
      <c r="Q342" s="142">
        <v>883</v>
      </c>
      <c r="R342" s="142"/>
      <c r="S342" s="142">
        <v>883</v>
      </c>
      <c r="T342" s="142"/>
      <c r="U342" s="142"/>
      <c r="V342" s="142">
        <v>883</v>
      </c>
      <c r="W342" s="142"/>
      <c r="X342" s="142">
        <v>52.2</v>
      </c>
      <c r="Y342" s="142"/>
      <c r="Z342" s="142"/>
    </row>
    <row r="343" spans="1:26" ht="74.25" customHeight="1">
      <c r="A343" s="118" t="s">
        <v>464</v>
      </c>
      <c r="B343" s="141"/>
      <c r="C343" s="129" t="s">
        <v>463</v>
      </c>
      <c r="D343" s="118"/>
      <c r="E343" s="118"/>
      <c r="F343" s="142">
        <v>52.2</v>
      </c>
      <c r="G343" s="143"/>
      <c r="H343" s="143"/>
      <c r="I343" s="143"/>
      <c r="J343" s="143"/>
      <c r="K343" s="143"/>
      <c r="L343" s="143"/>
      <c r="M343" s="143"/>
      <c r="N343" s="143"/>
      <c r="O343" s="143"/>
      <c r="P343" s="143"/>
      <c r="Q343" s="142">
        <v>52.2</v>
      </c>
      <c r="R343" s="142"/>
      <c r="S343" s="142">
        <v>52.2</v>
      </c>
      <c r="T343" s="142"/>
      <c r="U343" s="142"/>
      <c r="V343" s="142">
        <v>52.2</v>
      </c>
      <c r="W343" s="142"/>
      <c r="X343" s="142">
        <v>52.2</v>
      </c>
      <c r="Y343" s="142"/>
      <c r="Z343" s="142"/>
    </row>
    <row r="344" spans="1:26" ht="66.95" customHeight="1">
      <c r="A344" s="118" t="s">
        <v>464</v>
      </c>
      <c r="B344" s="141" t="s">
        <v>386</v>
      </c>
      <c r="C344" s="129" t="s">
        <v>385</v>
      </c>
      <c r="D344" s="118"/>
      <c r="E344" s="118"/>
      <c r="F344" s="142">
        <v>52.2</v>
      </c>
      <c r="G344" s="143"/>
      <c r="H344" s="143"/>
      <c r="I344" s="143"/>
      <c r="J344" s="143"/>
      <c r="K344" s="143"/>
      <c r="L344" s="143"/>
      <c r="M344" s="143"/>
      <c r="N344" s="143"/>
      <c r="O344" s="143"/>
      <c r="P344" s="143"/>
      <c r="Q344" s="142">
        <v>52.2</v>
      </c>
      <c r="R344" s="142"/>
      <c r="S344" s="142">
        <v>52.2</v>
      </c>
      <c r="T344" s="142"/>
      <c r="U344" s="142"/>
      <c r="V344" s="142">
        <v>52.2</v>
      </c>
      <c r="W344" s="142"/>
      <c r="X344" s="142">
        <v>0.9</v>
      </c>
      <c r="Y344" s="142"/>
      <c r="Z344" s="142"/>
    </row>
    <row r="345" spans="1:26" ht="66.95" customHeight="1">
      <c r="A345" s="118" t="s">
        <v>402</v>
      </c>
      <c r="B345" s="141"/>
      <c r="C345" s="129" t="s">
        <v>401</v>
      </c>
      <c r="D345" s="118"/>
      <c r="E345" s="118"/>
      <c r="F345" s="142">
        <v>0.9</v>
      </c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2">
        <v>0.9</v>
      </c>
      <c r="R345" s="142"/>
      <c r="S345" s="142">
        <v>0.9</v>
      </c>
      <c r="T345" s="142"/>
      <c r="U345" s="142"/>
      <c r="V345" s="142">
        <v>0.9</v>
      </c>
      <c r="W345" s="142"/>
      <c r="X345" s="142">
        <v>0.9</v>
      </c>
      <c r="Y345" s="142"/>
      <c r="Z345" s="142"/>
    </row>
    <row r="346" spans="1:26" ht="66.95" customHeight="1">
      <c r="A346" s="118" t="s">
        <v>402</v>
      </c>
      <c r="B346" s="141" t="s">
        <v>386</v>
      </c>
      <c r="C346" s="129" t="s">
        <v>385</v>
      </c>
      <c r="D346" s="118"/>
      <c r="E346" s="118"/>
      <c r="F346" s="142">
        <v>0.9</v>
      </c>
      <c r="G346" s="143"/>
      <c r="H346" s="143"/>
      <c r="I346" s="143"/>
      <c r="J346" s="143"/>
      <c r="K346" s="143"/>
      <c r="L346" s="143"/>
      <c r="M346" s="143"/>
      <c r="N346" s="143"/>
      <c r="O346" s="143"/>
      <c r="P346" s="143"/>
      <c r="Q346" s="142">
        <v>0.9</v>
      </c>
      <c r="R346" s="142"/>
      <c r="S346" s="142">
        <v>0.9</v>
      </c>
      <c r="T346" s="142"/>
      <c r="U346" s="142"/>
      <c r="V346" s="142">
        <v>0.9</v>
      </c>
      <c r="W346" s="142"/>
      <c r="X346" s="142">
        <v>9.4</v>
      </c>
      <c r="Y346" s="142"/>
      <c r="Z346" s="142"/>
    </row>
    <row r="347" spans="1:26" ht="66.95" customHeight="1">
      <c r="A347" s="118" t="s">
        <v>404</v>
      </c>
      <c r="B347" s="141"/>
      <c r="C347" s="129" t="s">
        <v>403</v>
      </c>
      <c r="D347" s="118"/>
      <c r="E347" s="118"/>
      <c r="F347" s="142">
        <v>9.4</v>
      </c>
      <c r="G347" s="143"/>
      <c r="H347" s="143"/>
      <c r="I347" s="143"/>
      <c r="J347" s="143"/>
      <c r="K347" s="143"/>
      <c r="L347" s="143"/>
      <c r="M347" s="143"/>
      <c r="N347" s="143"/>
      <c r="O347" s="143"/>
      <c r="P347" s="143"/>
      <c r="Q347" s="142">
        <v>9.4</v>
      </c>
      <c r="R347" s="142"/>
      <c r="S347" s="142">
        <v>9.4</v>
      </c>
      <c r="T347" s="142"/>
      <c r="U347" s="142"/>
      <c r="V347" s="142">
        <v>9.4</v>
      </c>
      <c r="W347" s="142"/>
      <c r="X347" s="142">
        <v>9.4</v>
      </c>
      <c r="Y347" s="142"/>
      <c r="Z347" s="142"/>
    </row>
    <row r="348" spans="1:26" ht="57.75" customHeight="1">
      <c r="A348" s="118" t="s">
        <v>404</v>
      </c>
      <c r="B348" s="141" t="s">
        <v>386</v>
      </c>
      <c r="C348" s="129" t="s">
        <v>385</v>
      </c>
      <c r="D348" s="118"/>
      <c r="E348" s="118"/>
      <c r="F348" s="142">
        <v>9.4</v>
      </c>
      <c r="G348" s="143"/>
      <c r="H348" s="143"/>
      <c r="I348" s="143"/>
      <c r="J348" s="143"/>
      <c r="K348" s="143"/>
      <c r="L348" s="143"/>
      <c r="M348" s="143"/>
      <c r="N348" s="143"/>
      <c r="O348" s="143"/>
      <c r="P348" s="143"/>
      <c r="Q348" s="142">
        <v>9.4</v>
      </c>
      <c r="R348" s="142"/>
      <c r="S348" s="142">
        <v>9.4</v>
      </c>
      <c r="T348" s="142"/>
      <c r="U348" s="142"/>
      <c r="V348" s="142">
        <v>9.4</v>
      </c>
      <c r="W348" s="142"/>
      <c r="X348" s="142">
        <v>288.39999999999998</v>
      </c>
      <c r="Y348" s="142"/>
      <c r="Z348" s="142"/>
    </row>
    <row r="349" spans="1:26" ht="52.5" customHeight="1">
      <c r="A349" s="118" t="s">
        <v>466</v>
      </c>
      <c r="B349" s="141"/>
      <c r="C349" s="129" t="s">
        <v>465</v>
      </c>
      <c r="D349" s="118"/>
      <c r="E349" s="118"/>
      <c r="F349" s="142">
        <v>288.39999999999998</v>
      </c>
      <c r="G349" s="143"/>
      <c r="H349" s="143"/>
      <c r="I349" s="143"/>
      <c r="J349" s="143"/>
      <c r="K349" s="143"/>
      <c r="L349" s="143"/>
      <c r="M349" s="143"/>
      <c r="N349" s="143"/>
      <c r="O349" s="143"/>
      <c r="P349" s="143"/>
      <c r="Q349" s="142">
        <v>288.39999999999998</v>
      </c>
      <c r="R349" s="142"/>
      <c r="S349" s="142">
        <v>288.39999999999998</v>
      </c>
      <c r="T349" s="142"/>
      <c r="U349" s="142"/>
      <c r="V349" s="142">
        <v>288.39999999999998</v>
      </c>
      <c r="W349" s="142"/>
      <c r="X349" s="142">
        <v>280.39999999999998</v>
      </c>
      <c r="Y349" s="142"/>
      <c r="Z349" s="142"/>
    </row>
    <row r="350" spans="1:26" ht="57" customHeight="1">
      <c r="A350" s="118" t="s">
        <v>466</v>
      </c>
      <c r="B350" s="141" t="s">
        <v>386</v>
      </c>
      <c r="C350" s="129" t="s">
        <v>385</v>
      </c>
      <c r="D350" s="118"/>
      <c r="E350" s="118"/>
      <c r="F350" s="142">
        <v>280.39999999999998</v>
      </c>
      <c r="G350" s="143"/>
      <c r="H350" s="143"/>
      <c r="I350" s="143"/>
      <c r="J350" s="143"/>
      <c r="K350" s="143"/>
      <c r="L350" s="143"/>
      <c r="M350" s="143"/>
      <c r="N350" s="143"/>
      <c r="O350" s="143"/>
      <c r="P350" s="143"/>
      <c r="Q350" s="142">
        <v>280.39999999999998</v>
      </c>
      <c r="R350" s="142"/>
      <c r="S350" s="142">
        <v>280.39999999999998</v>
      </c>
      <c r="T350" s="142"/>
      <c r="U350" s="142"/>
      <c r="V350" s="142">
        <v>280.39999999999998</v>
      </c>
      <c r="W350" s="142"/>
      <c r="X350" s="142">
        <v>8</v>
      </c>
      <c r="Y350" s="142"/>
      <c r="Z350" s="142"/>
    </row>
    <row r="351" spans="1:26" ht="50.1" customHeight="1">
      <c r="A351" s="118" t="s">
        <v>466</v>
      </c>
      <c r="B351" s="141" t="s">
        <v>390</v>
      </c>
      <c r="C351" s="129" t="s">
        <v>389</v>
      </c>
      <c r="D351" s="118"/>
      <c r="E351" s="118"/>
      <c r="F351" s="142">
        <v>8</v>
      </c>
      <c r="G351" s="143"/>
      <c r="H351" s="143"/>
      <c r="I351" s="143"/>
      <c r="J351" s="143"/>
      <c r="K351" s="143"/>
      <c r="L351" s="143"/>
      <c r="M351" s="143"/>
      <c r="N351" s="143"/>
      <c r="O351" s="143"/>
      <c r="P351" s="143"/>
      <c r="Q351" s="142">
        <v>8</v>
      </c>
      <c r="R351" s="142"/>
      <c r="S351" s="142">
        <v>8</v>
      </c>
      <c r="T351" s="142"/>
      <c r="U351" s="142"/>
      <c r="V351" s="142">
        <v>8</v>
      </c>
      <c r="W351" s="142">
        <v>4.0999999999999996</v>
      </c>
      <c r="X351" s="142"/>
      <c r="Y351" s="142"/>
      <c r="Z351" s="142"/>
    </row>
    <row r="352" spans="1:26" ht="52.5" customHeight="1">
      <c r="A352" s="118" t="s">
        <v>470</v>
      </c>
      <c r="B352" s="141"/>
      <c r="C352" s="129" t="s">
        <v>469</v>
      </c>
      <c r="D352" s="118"/>
      <c r="E352" s="118"/>
      <c r="F352" s="142">
        <v>3.7</v>
      </c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2">
        <v>3.8</v>
      </c>
      <c r="R352" s="142">
        <v>3.8</v>
      </c>
      <c r="S352" s="142"/>
      <c r="T352" s="142"/>
      <c r="U352" s="142"/>
      <c r="V352" s="142">
        <v>4.0999999999999996</v>
      </c>
      <c r="W352" s="142">
        <v>4.0999999999999996</v>
      </c>
      <c r="X352" s="142"/>
      <c r="Y352" s="142"/>
      <c r="Z352" s="142"/>
    </row>
    <row r="353" spans="1:26" ht="33.4" customHeight="1">
      <c r="A353" s="118" t="s">
        <v>470</v>
      </c>
      <c r="B353" s="141" t="s">
        <v>390</v>
      </c>
      <c r="C353" s="129" t="s">
        <v>389</v>
      </c>
      <c r="D353" s="118"/>
      <c r="E353" s="118"/>
      <c r="F353" s="142">
        <v>3.7</v>
      </c>
      <c r="G353" s="143"/>
      <c r="H353" s="143"/>
      <c r="I353" s="143"/>
      <c r="J353" s="143"/>
      <c r="K353" s="143"/>
      <c r="L353" s="143"/>
      <c r="M353" s="143"/>
      <c r="N353" s="143"/>
      <c r="O353" s="143"/>
      <c r="P353" s="143"/>
      <c r="Q353" s="142">
        <v>3.8</v>
      </c>
      <c r="R353" s="142">
        <v>3.8</v>
      </c>
      <c r="S353" s="142"/>
      <c r="T353" s="142"/>
      <c r="U353" s="142"/>
      <c r="V353" s="142">
        <v>4.0999999999999996</v>
      </c>
      <c r="W353" s="142">
        <v>1931.2</v>
      </c>
      <c r="X353" s="142"/>
      <c r="Y353" s="142"/>
      <c r="Z353" s="142"/>
    </row>
    <row r="354" spans="1:26" ht="32.25" customHeight="1">
      <c r="A354" s="118" t="s">
        <v>572</v>
      </c>
      <c r="B354" s="141"/>
      <c r="C354" s="129" t="s">
        <v>571</v>
      </c>
      <c r="D354" s="118"/>
      <c r="E354" s="118"/>
      <c r="F354" s="142">
        <v>2023.3</v>
      </c>
      <c r="G354" s="143"/>
      <c r="H354" s="143"/>
      <c r="I354" s="143"/>
      <c r="J354" s="143"/>
      <c r="K354" s="143"/>
      <c r="L354" s="143"/>
      <c r="M354" s="143"/>
      <c r="N354" s="143"/>
      <c r="O354" s="143"/>
      <c r="P354" s="143"/>
      <c r="Q354" s="142">
        <v>1755.6</v>
      </c>
      <c r="R354" s="142">
        <v>1755.6</v>
      </c>
      <c r="S354" s="142"/>
      <c r="T354" s="142"/>
      <c r="U354" s="142"/>
      <c r="V354" s="142">
        <v>1931.2</v>
      </c>
      <c r="W354" s="142">
        <v>1330.8</v>
      </c>
      <c r="X354" s="142"/>
      <c r="Y354" s="142"/>
      <c r="Z354" s="142"/>
    </row>
    <row r="355" spans="1:26" ht="56.25" customHeight="1">
      <c r="A355" s="118" t="s">
        <v>572</v>
      </c>
      <c r="B355" s="141" t="s">
        <v>386</v>
      </c>
      <c r="C355" s="129" t="s">
        <v>385</v>
      </c>
      <c r="D355" s="118"/>
      <c r="E355" s="118"/>
      <c r="F355" s="142">
        <v>1330.8</v>
      </c>
      <c r="G355" s="143"/>
      <c r="H355" s="143"/>
      <c r="I355" s="143"/>
      <c r="J355" s="143"/>
      <c r="K355" s="143"/>
      <c r="L355" s="143"/>
      <c r="M355" s="143"/>
      <c r="N355" s="143"/>
      <c r="O355" s="143"/>
      <c r="P355" s="143"/>
      <c r="Q355" s="142">
        <v>1330.8</v>
      </c>
      <c r="R355" s="142">
        <v>1330.8</v>
      </c>
      <c r="S355" s="142"/>
      <c r="T355" s="142"/>
      <c r="U355" s="142"/>
      <c r="V355" s="142">
        <v>1330.8</v>
      </c>
      <c r="W355" s="142">
        <v>600.4</v>
      </c>
      <c r="X355" s="142"/>
      <c r="Y355" s="142"/>
      <c r="Z355" s="142"/>
    </row>
    <row r="356" spans="1:26" ht="33.4" customHeight="1">
      <c r="A356" s="118" t="s">
        <v>572</v>
      </c>
      <c r="B356" s="141" t="s">
        <v>390</v>
      </c>
      <c r="C356" s="129" t="s">
        <v>389</v>
      </c>
      <c r="D356" s="118"/>
      <c r="E356" s="118"/>
      <c r="F356" s="142">
        <v>692.5</v>
      </c>
      <c r="G356" s="143"/>
      <c r="H356" s="143"/>
      <c r="I356" s="143"/>
      <c r="J356" s="143"/>
      <c r="K356" s="143"/>
      <c r="L356" s="143"/>
      <c r="M356" s="143"/>
      <c r="N356" s="143"/>
      <c r="O356" s="143"/>
      <c r="P356" s="143"/>
      <c r="Q356" s="142">
        <v>424.8</v>
      </c>
      <c r="R356" s="142">
        <v>424.8</v>
      </c>
      <c r="S356" s="142"/>
      <c r="T356" s="142"/>
      <c r="U356" s="142"/>
      <c r="V356" s="142">
        <v>600.4</v>
      </c>
      <c r="W356" s="142">
        <v>729.1</v>
      </c>
      <c r="X356" s="142">
        <v>17415.099999999999</v>
      </c>
      <c r="Y356" s="142"/>
      <c r="Z356" s="142"/>
    </row>
    <row r="357" spans="1:26" ht="50.1" customHeight="1">
      <c r="A357" s="118" t="s">
        <v>394</v>
      </c>
      <c r="B357" s="141"/>
      <c r="C357" s="129" t="s">
        <v>393</v>
      </c>
      <c r="D357" s="118"/>
      <c r="E357" s="118"/>
      <c r="F357" s="164">
        <f>F358+F360+F362+F366+F368+F370+F372+F374+F376</f>
        <v>40643.874209999994</v>
      </c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2">
        <v>37763.800000000003</v>
      </c>
      <c r="R357" s="142"/>
      <c r="S357" s="142">
        <v>18470.5</v>
      </c>
      <c r="T357" s="142"/>
      <c r="U357" s="142"/>
      <c r="V357" s="142">
        <v>37395.5</v>
      </c>
      <c r="W357" s="142"/>
      <c r="X357" s="142">
        <v>162.1</v>
      </c>
      <c r="Y357" s="142"/>
      <c r="Z357" s="142"/>
    </row>
    <row r="358" spans="1:26" ht="39" customHeight="1">
      <c r="A358" s="118" t="s">
        <v>619</v>
      </c>
      <c r="B358" s="141"/>
      <c r="C358" s="129" t="s">
        <v>618</v>
      </c>
      <c r="D358" s="118"/>
      <c r="E358" s="118"/>
      <c r="F358" s="142">
        <f>F359</f>
        <v>114.51672000000001</v>
      </c>
      <c r="G358" s="143"/>
      <c r="H358" s="143"/>
      <c r="I358" s="143"/>
      <c r="J358" s="143"/>
      <c r="K358" s="143"/>
      <c r="L358" s="143"/>
      <c r="M358" s="143"/>
      <c r="N358" s="143"/>
      <c r="O358" s="143"/>
      <c r="P358" s="143"/>
      <c r="Q358" s="142">
        <v>119.5</v>
      </c>
      <c r="R358" s="142"/>
      <c r="S358" s="142">
        <v>119.5</v>
      </c>
      <c r="T358" s="142"/>
      <c r="U358" s="142"/>
      <c r="V358" s="142">
        <v>162.1</v>
      </c>
      <c r="W358" s="142"/>
      <c r="X358" s="142">
        <v>162.1</v>
      </c>
      <c r="Y358" s="142"/>
      <c r="Z358" s="142"/>
    </row>
    <row r="359" spans="1:26" ht="47.25" customHeight="1">
      <c r="A359" s="118" t="s">
        <v>619</v>
      </c>
      <c r="B359" s="141" t="s">
        <v>390</v>
      </c>
      <c r="C359" s="129" t="s">
        <v>389</v>
      </c>
      <c r="D359" s="118"/>
      <c r="E359" s="118"/>
      <c r="F359" s="142">
        <v>114.51672000000001</v>
      </c>
      <c r="G359" s="143"/>
      <c r="H359" s="143"/>
      <c r="I359" s="143"/>
      <c r="J359" s="143"/>
      <c r="K359" s="143"/>
      <c r="L359" s="143"/>
      <c r="M359" s="143"/>
      <c r="N359" s="143"/>
      <c r="O359" s="143"/>
      <c r="P359" s="143"/>
      <c r="Q359" s="142">
        <v>119.5</v>
      </c>
      <c r="R359" s="142"/>
      <c r="S359" s="142">
        <v>119.5</v>
      </c>
      <c r="T359" s="142"/>
      <c r="U359" s="142"/>
      <c r="V359" s="142">
        <v>162.1</v>
      </c>
      <c r="W359" s="142"/>
      <c r="X359" s="142">
        <v>13175.4</v>
      </c>
      <c r="Y359" s="142"/>
      <c r="Z359" s="142"/>
    </row>
    <row r="360" spans="1:26" ht="89.25" customHeight="1">
      <c r="A360" s="118" t="s">
        <v>712</v>
      </c>
      <c r="B360" s="141"/>
      <c r="C360" s="104" t="s">
        <v>711</v>
      </c>
      <c r="D360" s="118"/>
      <c r="E360" s="118"/>
      <c r="F360" s="142">
        <f>F361</f>
        <v>13175.426880000001</v>
      </c>
      <c r="G360" s="143"/>
      <c r="H360" s="143"/>
      <c r="I360" s="143"/>
      <c r="J360" s="143"/>
      <c r="K360" s="143"/>
      <c r="L360" s="143"/>
      <c r="M360" s="143"/>
      <c r="N360" s="143"/>
      <c r="O360" s="143"/>
      <c r="P360" s="143"/>
      <c r="Q360" s="142">
        <v>14273.4</v>
      </c>
      <c r="R360" s="142"/>
      <c r="S360" s="142">
        <v>14273.4</v>
      </c>
      <c r="T360" s="142"/>
      <c r="U360" s="142"/>
      <c r="V360" s="142">
        <v>13175.4</v>
      </c>
      <c r="W360" s="142"/>
      <c r="X360" s="142">
        <v>13175.4</v>
      </c>
      <c r="Y360" s="142"/>
      <c r="Z360" s="142"/>
    </row>
    <row r="361" spans="1:26" ht="41.25" customHeight="1">
      <c r="A361" s="118" t="s">
        <v>712</v>
      </c>
      <c r="B361" s="141" t="s">
        <v>442</v>
      </c>
      <c r="C361" s="129" t="s">
        <v>441</v>
      </c>
      <c r="D361" s="118"/>
      <c r="E361" s="118"/>
      <c r="F361" s="142">
        <v>13175.426880000001</v>
      </c>
      <c r="G361" s="143"/>
      <c r="H361" s="143"/>
      <c r="I361" s="143"/>
      <c r="J361" s="143"/>
      <c r="K361" s="143"/>
      <c r="L361" s="143"/>
      <c r="M361" s="143"/>
      <c r="N361" s="143"/>
      <c r="O361" s="143"/>
      <c r="P361" s="143"/>
      <c r="Q361" s="142">
        <v>14273.4</v>
      </c>
      <c r="R361" s="142"/>
      <c r="S361" s="142">
        <v>14273.4</v>
      </c>
      <c r="T361" s="142"/>
      <c r="U361" s="142"/>
      <c r="V361" s="142">
        <v>13175.4</v>
      </c>
      <c r="W361" s="142"/>
      <c r="X361" s="142">
        <v>4077.6</v>
      </c>
      <c r="Y361" s="142"/>
      <c r="Z361" s="142"/>
    </row>
    <row r="362" spans="1:26" ht="33.4" customHeight="1">
      <c r="A362" s="118" t="s">
        <v>826</v>
      </c>
      <c r="B362" s="141"/>
      <c r="C362" s="129" t="s">
        <v>825</v>
      </c>
      <c r="D362" s="118"/>
      <c r="E362" s="118"/>
      <c r="F362" s="142">
        <v>4077.6</v>
      </c>
      <c r="G362" s="143"/>
      <c r="H362" s="143"/>
      <c r="I362" s="143"/>
      <c r="J362" s="143"/>
      <c r="K362" s="143"/>
      <c r="L362" s="143"/>
      <c r="M362" s="143"/>
      <c r="N362" s="143"/>
      <c r="O362" s="143"/>
      <c r="P362" s="143"/>
      <c r="Q362" s="142">
        <v>4077.6</v>
      </c>
      <c r="R362" s="142"/>
      <c r="S362" s="142">
        <v>4077.6</v>
      </c>
      <c r="T362" s="142"/>
      <c r="U362" s="142"/>
      <c r="V362" s="142">
        <v>4077.6</v>
      </c>
      <c r="W362" s="142"/>
      <c r="X362" s="142">
        <v>63</v>
      </c>
      <c r="Y362" s="142"/>
      <c r="Z362" s="142"/>
    </row>
    <row r="363" spans="1:26" ht="33.4" customHeight="1">
      <c r="A363" s="118" t="s">
        <v>826</v>
      </c>
      <c r="B363" s="141" t="s">
        <v>390</v>
      </c>
      <c r="C363" s="129" t="s">
        <v>389</v>
      </c>
      <c r="D363" s="118"/>
      <c r="E363" s="118"/>
      <c r="F363" s="142">
        <v>63</v>
      </c>
      <c r="G363" s="143"/>
      <c r="H363" s="143"/>
      <c r="I363" s="143"/>
      <c r="J363" s="143"/>
      <c r="K363" s="143"/>
      <c r="L363" s="143"/>
      <c r="M363" s="143"/>
      <c r="N363" s="143"/>
      <c r="O363" s="143"/>
      <c r="P363" s="143"/>
      <c r="Q363" s="142">
        <v>63</v>
      </c>
      <c r="R363" s="142"/>
      <c r="S363" s="142">
        <v>63</v>
      </c>
      <c r="T363" s="142"/>
      <c r="U363" s="142"/>
      <c r="V363" s="142">
        <v>63</v>
      </c>
      <c r="W363" s="142"/>
      <c r="X363" s="142">
        <v>588</v>
      </c>
      <c r="Y363" s="142"/>
      <c r="Z363" s="142"/>
    </row>
    <row r="364" spans="1:26" ht="33.4" customHeight="1">
      <c r="A364" s="118" t="s">
        <v>826</v>
      </c>
      <c r="B364" s="141" t="s">
        <v>484</v>
      </c>
      <c r="C364" s="129" t="s">
        <v>483</v>
      </c>
      <c r="D364" s="118"/>
      <c r="E364" s="118"/>
      <c r="F364" s="142">
        <v>588</v>
      </c>
      <c r="G364" s="143"/>
      <c r="H364" s="143"/>
      <c r="I364" s="143"/>
      <c r="J364" s="143"/>
      <c r="K364" s="143"/>
      <c r="L364" s="143"/>
      <c r="M364" s="143"/>
      <c r="N364" s="143"/>
      <c r="O364" s="143"/>
      <c r="P364" s="143"/>
      <c r="Q364" s="142">
        <v>588</v>
      </c>
      <c r="R364" s="142"/>
      <c r="S364" s="142">
        <v>588</v>
      </c>
      <c r="T364" s="142"/>
      <c r="U364" s="142"/>
      <c r="V364" s="142">
        <v>588</v>
      </c>
      <c r="W364" s="142"/>
      <c r="X364" s="142">
        <v>3426.6</v>
      </c>
      <c r="Y364" s="142"/>
      <c r="Z364" s="142"/>
    </row>
    <row r="365" spans="1:26" ht="33.4" customHeight="1">
      <c r="A365" s="118" t="s">
        <v>826</v>
      </c>
      <c r="B365" s="141" t="s">
        <v>494</v>
      </c>
      <c r="C365" s="129" t="s">
        <v>493</v>
      </c>
      <c r="D365" s="118"/>
      <c r="E365" s="118"/>
      <c r="F365" s="142">
        <v>3426.6</v>
      </c>
      <c r="G365" s="143"/>
      <c r="H365" s="143"/>
      <c r="I365" s="143"/>
      <c r="J365" s="143"/>
      <c r="K365" s="143"/>
      <c r="L365" s="143"/>
      <c r="M365" s="143"/>
      <c r="N365" s="143"/>
      <c r="O365" s="143"/>
      <c r="P365" s="143"/>
      <c r="Q365" s="142">
        <v>3426.6</v>
      </c>
      <c r="R365" s="142"/>
      <c r="S365" s="142">
        <v>3426.6</v>
      </c>
      <c r="T365" s="142"/>
      <c r="U365" s="142"/>
      <c r="V365" s="142">
        <v>3426.6</v>
      </c>
      <c r="W365" s="142"/>
      <c r="X365" s="142"/>
      <c r="Y365" s="142"/>
      <c r="Z365" s="142"/>
    </row>
    <row r="366" spans="1:26" ht="33.4" customHeight="1">
      <c r="A366" s="118" t="s">
        <v>396</v>
      </c>
      <c r="B366" s="141"/>
      <c r="C366" s="129" t="s">
        <v>395</v>
      </c>
      <c r="D366" s="118"/>
      <c r="E366" s="118"/>
      <c r="F366" s="142">
        <v>543</v>
      </c>
      <c r="G366" s="143"/>
      <c r="H366" s="143"/>
      <c r="I366" s="143"/>
      <c r="J366" s="143"/>
      <c r="K366" s="143"/>
      <c r="L366" s="143"/>
      <c r="M366" s="143"/>
      <c r="N366" s="143"/>
      <c r="O366" s="143"/>
      <c r="P366" s="143"/>
      <c r="Q366" s="142">
        <v>543</v>
      </c>
      <c r="R366" s="142"/>
      <c r="S366" s="142"/>
      <c r="T366" s="142"/>
      <c r="U366" s="142"/>
      <c r="V366" s="142">
        <v>543</v>
      </c>
      <c r="W366" s="142"/>
      <c r="X366" s="142"/>
      <c r="Y366" s="142"/>
      <c r="Z366" s="142"/>
    </row>
    <row r="367" spans="1:26" ht="33.4" customHeight="1">
      <c r="A367" s="118" t="s">
        <v>396</v>
      </c>
      <c r="B367" s="141" t="s">
        <v>390</v>
      </c>
      <c r="C367" s="129" t="s">
        <v>389</v>
      </c>
      <c r="D367" s="118"/>
      <c r="E367" s="118"/>
      <c r="F367" s="142">
        <v>543</v>
      </c>
      <c r="G367" s="143"/>
      <c r="H367" s="143"/>
      <c r="I367" s="143"/>
      <c r="J367" s="143"/>
      <c r="K367" s="143"/>
      <c r="L367" s="143"/>
      <c r="M367" s="143"/>
      <c r="N367" s="143"/>
      <c r="O367" s="143"/>
      <c r="P367" s="143"/>
      <c r="Q367" s="142">
        <v>543</v>
      </c>
      <c r="R367" s="142"/>
      <c r="S367" s="142"/>
      <c r="T367" s="142"/>
      <c r="U367" s="142"/>
      <c r="V367" s="142">
        <v>543</v>
      </c>
      <c r="W367" s="142"/>
      <c r="X367" s="142"/>
      <c r="Y367" s="142"/>
      <c r="Z367" s="142"/>
    </row>
    <row r="368" spans="1:26" ht="33.4" customHeight="1">
      <c r="A368" s="118" t="s">
        <v>828</v>
      </c>
      <c r="B368" s="141"/>
      <c r="C368" s="129" t="s">
        <v>827</v>
      </c>
      <c r="D368" s="118"/>
      <c r="E368" s="118"/>
      <c r="F368" s="142">
        <v>2050</v>
      </c>
      <c r="G368" s="143"/>
      <c r="H368" s="143"/>
      <c r="I368" s="143"/>
      <c r="J368" s="143"/>
      <c r="K368" s="143"/>
      <c r="L368" s="143"/>
      <c r="M368" s="143"/>
      <c r="N368" s="143"/>
      <c r="O368" s="143"/>
      <c r="P368" s="143"/>
      <c r="Q368" s="142">
        <v>2120</v>
      </c>
      <c r="R368" s="142"/>
      <c r="S368" s="142"/>
      <c r="T368" s="142"/>
      <c r="U368" s="142"/>
      <c r="V368" s="142">
        <v>2200</v>
      </c>
      <c r="W368" s="142"/>
      <c r="X368" s="142"/>
      <c r="Y368" s="142"/>
      <c r="Z368" s="142"/>
    </row>
    <row r="369" spans="1:27" ht="33.4" customHeight="1">
      <c r="A369" s="118" t="s">
        <v>828</v>
      </c>
      <c r="B369" s="141" t="s">
        <v>494</v>
      </c>
      <c r="C369" s="129" t="s">
        <v>493</v>
      </c>
      <c r="D369" s="118"/>
      <c r="E369" s="118"/>
      <c r="F369" s="142">
        <v>2050</v>
      </c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2">
        <v>2120</v>
      </c>
      <c r="R369" s="142"/>
      <c r="S369" s="142"/>
      <c r="T369" s="142"/>
      <c r="U369" s="142"/>
      <c r="V369" s="142">
        <v>2200</v>
      </c>
      <c r="W369" s="142"/>
      <c r="X369" s="142"/>
      <c r="Y369" s="142"/>
      <c r="Z369" s="142"/>
    </row>
    <row r="370" spans="1:27" ht="33.4" customHeight="1">
      <c r="A370" s="118" t="s">
        <v>474</v>
      </c>
      <c r="B370" s="141"/>
      <c r="C370" s="129" t="s">
        <v>473</v>
      </c>
      <c r="D370" s="118"/>
      <c r="E370" s="118"/>
      <c r="F370" s="142">
        <f>F371</f>
        <v>1398.7</v>
      </c>
      <c r="G370" s="143"/>
      <c r="H370" s="143"/>
      <c r="I370" s="143"/>
      <c r="J370" s="143"/>
      <c r="K370" s="143"/>
      <c r="L370" s="143"/>
      <c r="M370" s="143"/>
      <c r="N370" s="143"/>
      <c r="O370" s="143"/>
      <c r="P370" s="143"/>
      <c r="Q370" s="142"/>
      <c r="R370" s="142"/>
      <c r="S370" s="142"/>
      <c r="T370" s="142"/>
      <c r="U370" s="142"/>
      <c r="V370" s="142"/>
      <c r="W370" s="142"/>
      <c r="X370" s="142"/>
      <c r="Y370" s="142"/>
      <c r="Z370" s="142"/>
    </row>
    <row r="371" spans="1:27" ht="39" customHeight="1">
      <c r="A371" s="118" t="s">
        <v>474</v>
      </c>
      <c r="B371" s="141" t="s">
        <v>448</v>
      </c>
      <c r="C371" s="129" t="s">
        <v>447</v>
      </c>
      <c r="D371" s="118"/>
      <c r="E371" s="118"/>
      <c r="F371" s="142">
        <v>1398.7</v>
      </c>
      <c r="G371" s="143"/>
      <c r="H371" s="143"/>
      <c r="I371" s="143"/>
      <c r="J371" s="143"/>
      <c r="K371" s="143"/>
      <c r="L371" s="143"/>
      <c r="M371" s="143"/>
      <c r="N371" s="143"/>
      <c r="O371" s="143"/>
      <c r="P371" s="143"/>
      <c r="Q371" s="142"/>
      <c r="R371" s="142"/>
      <c r="S371" s="142"/>
      <c r="T371" s="142"/>
      <c r="U371" s="142"/>
      <c r="V371" s="142"/>
      <c r="W371" s="142"/>
      <c r="X371" s="142"/>
      <c r="Y371" s="142"/>
      <c r="Z371" s="142"/>
    </row>
    <row r="372" spans="1:27" ht="48.75" customHeight="1">
      <c r="A372" s="118" t="s">
        <v>698</v>
      </c>
      <c r="B372" s="141"/>
      <c r="C372" s="129" t="s">
        <v>697</v>
      </c>
      <c r="D372" s="118"/>
      <c r="E372" s="118"/>
      <c r="F372" s="142">
        <v>2540</v>
      </c>
      <c r="G372" s="143"/>
      <c r="H372" s="143"/>
      <c r="I372" s="143"/>
      <c r="J372" s="143"/>
      <c r="K372" s="143"/>
      <c r="L372" s="143"/>
      <c r="M372" s="143"/>
      <c r="N372" s="143"/>
      <c r="O372" s="143"/>
      <c r="P372" s="143"/>
      <c r="Q372" s="142">
        <v>2602</v>
      </c>
      <c r="R372" s="142"/>
      <c r="S372" s="142"/>
      <c r="T372" s="142"/>
      <c r="U372" s="142"/>
      <c r="V372" s="142">
        <v>2602</v>
      </c>
      <c r="W372" s="142"/>
      <c r="X372" s="142"/>
      <c r="Y372" s="142"/>
      <c r="Z372" s="142"/>
    </row>
    <row r="373" spans="1:27" ht="31.5" customHeight="1">
      <c r="A373" s="118" t="s">
        <v>698</v>
      </c>
      <c r="B373" s="141" t="s">
        <v>484</v>
      </c>
      <c r="C373" s="129" t="s">
        <v>483</v>
      </c>
      <c r="D373" s="118"/>
      <c r="E373" s="118"/>
      <c r="F373" s="142">
        <v>2540</v>
      </c>
      <c r="G373" s="143"/>
      <c r="H373" s="143"/>
      <c r="I373" s="143"/>
      <c r="J373" s="143"/>
      <c r="K373" s="143"/>
      <c r="L373" s="143"/>
      <c r="M373" s="143"/>
      <c r="N373" s="143"/>
      <c r="O373" s="143"/>
      <c r="P373" s="143"/>
      <c r="Q373" s="142">
        <v>2602</v>
      </c>
      <c r="R373" s="142"/>
      <c r="S373" s="142"/>
      <c r="T373" s="142"/>
      <c r="U373" s="142"/>
      <c r="V373" s="142">
        <v>2602</v>
      </c>
      <c r="W373" s="142"/>
      <c r="X373" s="142"/>
      <c r="Y373" s="142"/>
      <c r="Z373" s="142"/>
    </row>
    <row r="374" spans="1:27" ht="55.5" customHeight="1">
      <c r="A374" s="118" t="s">
        <v>574</v>
      </c>
      <c r="B374" s="141"/>
      <c r="C374" s="129" t="s">
        <v>573</v>
      </c>
      <c r="D374" s="118"/>
      <c r="E374" s="118"/>
      <c r="F374" s="142">
        <f>F375</f>
        <v>16549.430609999999</v>
      </c>
      <c r="G374" s="143"/>
      <c r="H374" s="143"/>
      <c r="I374" s="143"/>
      <c r="J374" s="143"/>
      <c r="K374" s="143"/>
      <c r="L374" s="143"/>
      <c r="M374" s="143"/>
      <c r="N374" s="143"/>
      <c r="O374" s="143"/>
      <c r="P374" s="143"/>
      <c r="Q374" s="142">
        <v>13906.3</v>
      </c>
      <c r="R374" s="142"/>
      <c r="S374" s="142"/>
      <c r="T374" s="142"/>
      <c r="U374" s="142"/>
      <c r="V374" s="142">
        <v>13906.3</v>
      </c>
      <c r="W374" s="142"/>
      <c r="X374" s="142"/>
      <c r="Y374" s="142"/>
      <c r="Z374" s="142"/>
    </row>
    <row r="375" spans="1:27" ht="33.4" customHeight="1">
      <c r="A375" s="118" t="s">
        <v>574</v>
      </c>
      <c r="B375" s="141" t="s">
        <v>448</v>
      </c>
      <c r="C375" s="129" t="s">
        <v>447</v>
      </c>
      <c r="D375" s="118"/>
      <c r="E375" s="118"/>
      <c r="F375" s="142">
        <v>16549.430609999999</v>
      </c>
      <c r="G375" s="143"/>
      <c r="H375" s="143"/>
      <c r="I375" s="143"/>
      <c r="J375" s="143"/>
      <c r="K375" s="143"/>
      <c r="L375" s="143"/>
      <c r="M375" s="143"/>
      <c r="N375" s="143"/>
      <c r="O375" s="143"/>
      <c r="P375" s="143"/>
      <c r="Q375" s="142">
        <v>13906.3</v>
      </c>
      <c r="R375" s="142"/>
      <c r="S375" s="142"/>
      <c r="T375" s="142"/>
      <c r="U375" s="142"/>
      <c r="V375" s="142">
        <v>13906.3</v>
      </c>
      <c r="W375" s="142"/>
      <c r="X375" s="142"/>
      <c r="Y375" s="142"/>
      <c r="Z375" s="142"/>
    </row>
    <row r="376" spans="1:27" ht="46.5" customHeight="1">
      <c r="A376" s="118" t="s">
        <v>853</v>
      </c>
      <c r="B376" s="141"/>
      <c r="C376" s="129" t="s">
        <v>852</v>
      </c>
      <c r="D376" s="118"/>
      <c r="E376" s="118"/>
      <c r="F376" s="142">
        <v>195.2</v>
      </c>
      <c r="G376" s="143"/>
      <c r="H376" s="143"/>
      <c r="I376" s="143"/>
      <c r="J376" s="143"/>
      <c r="K376" s="143"/>
      <c r="L376" s="143"/>
      <c r="M376" s="143"/>
      <c r="N376" s="143"/>
      <c r="O376" s="143"/>
      <c r="P376" s="143"/>
      <c r="Q376" s="142">
        <v>122</v>
      </c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1:27" ht="51" customHeight="1">
      <c r="A377" s="118" t="s">
        <v>853</v>
      </c>
      <c r="B377" s="141" t="s">
        <v>390</v>
      </c>
      <c r="C377" s="129" t="s">
        <v>389</v>
      </c>
      <c r="D377" s="118"/>
      <c r="E377" s="118"/>
      <c r="F377" s="142">
        <v>195.2</v>
      </c>
      <c r="G377" s="143"/>
      <c r="H377" s="143"/>
      <c r="I377" s="143"/>
      <c r="J377" s="143"/>
      <c r="K377" s="143"/>
      <c r="L377" s="143"/>
      <c r="M377" s="143"/>
      <c r="N377" s="143"/>
      <c r="O377" s="143"/>
      <c r="P377" s="143"/>
      <c r="Q377" s="142">
        <v>122</v>
      </c>
      <c r="R377" s="142"/>
      <c r="S377" s="142"/>
      <c r="T377" s="142"/>
      <c r="U377" s="142"/>
      <c r="V377" s="142"/>
    </row>
    <row r="378" spans="1:27" ht="28.5" customHeight="1">
      <c r="A378" s="106"/>
      <c r="B378" s="106"/>
      <c r="C378" s="151" t="s">
        <v>897</v>
      </c>
      <c r="D378" s="106"/>
      <c r="E378" s="106"/>
      <c r="F378" s="146">
        <f>F17+F69+F102+F132+F143+F189+F247+F266+F275+F313+F357</f>
        <v>637739.70954000019</v>
      </c>
      <c r="G378" s="106"/>
      <c r="H378" s="106"/>
      <c r="I378" s="106"/>
      <c r="J378" s="106"/>
      <c r="K378" s="106"/>
      <c r="L378" s="106"/>
      <c r="M378" s="106"/>
      <c r="N378" s="106"/>
      <c r="O378" s="106"/>
      <c r="P378" s="152"/>
      <c r="Q378" s="106"/>
      <c r="R378" s="106"/>
      <c r="S378" s="151" t="s">
        <v>897</v>
      </c>
      <c r="T378" s="146">
        <f>T31+T82+T113+T143+T162+T204+T261+T273+T286+T324+T354</f>
        <v>5239.76</v>
      </c>
      <c r="AA378" s="109" t="s">
        <v>57</v>
      </c>
    </row>
    <row r="380" spans="1:27" ht="14.45" customHeight="1">
      <c r="F380" s="128"/>
    </row>
    <row r="383" spans="1:27" ht="14.45" customHeight="1">
      <c r="F383" s="160"/>
    </row>
  </sheetData>
  <mergeCells count="27">
    <mergeCell ref="A12:V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U14:U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Z13:Z14"/>
    <mergeCell ref="T14:T15"/>
    <mergeCell ref="V14:V15"/>
    <mergeCell ref="W13:W14"/>
    <mergeCell ref="X13:X14"/>
    <mergeCell ref="Y13:Y14"/>
  </mergeCells>
  <pageMargins left="0.4" right="0.3" top="0.28999999999999998" bottom="0.3" header="0.3" footer="0.3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339"/>
  <sheetViews>
    <sheetView zoomScale="80" zoomScaleNormal="80" workbookViewId="0">
      <selection activeCell="C8" sqref="C8"/>
    </sheetView>
  </sheetViews>
  <sheetFormatPr defaultRowHeight="14.45" customHeight="1"/>
  <cols>
    <col min="1" max="1" width="16.140625" customWidth="1"/>
    <col min="3" max="3" width="80.7109375" customWidth="1"/>
    <col min="4" max="20" width="8" hidden="1" customWidth="1"/>
    <col min="21" max="22" width="16.7109375" customWidth="1"/>
    <col min="23" max="23" width="2.5703125" customWidth="1"/>
    <col min="257" max="257" width="16.140625" customWidth="1"/>
    <col min="259" max="259" width="80.7109375" customWidth="1"/>
    <col min="260" max="276" width="0" hidden="1" customWidth="1"/>
    <col min="277" max="278" width="16.7109375" customWidth="1"/>
    <col min="513" max="513" width="16.140625" customWidth="1"/>
    <col min="515" max="515" width="80.7109375" customWidth="1"/>
    <col min="516" max="532" width="0" hidden="1" customWidth="1"/>
    <col min="533" max="534" width="16.7109375" customWidth="1"/>
    <col min="769" max="769" width="16.140625" customWidth="1"/>
    <col min="771" max="771" width="80.7109375" customWidth="1"/>
    <col min="772" max="788" width="0" hidden="1" customWidth="1"/>
    <col min="789" max="790" width="16.7109375" customWidth="1"/>
    <col min="1025" max="1025" width="16.140625" customWidth="1"/>
    <col min="1027" max="1027" width="80.7109375" customWidth="1"/>
    <col min="1028" max="1044" width="0" hidden="1" customWidth="1"/>
    <col min="1045" max="1046" width="16.7109375" customWidth="1"/>
    <col min="1281" max="1281" width="16.140625" customWidth="1"/>
    <col min="1283" max="1283" width="80.7109375" customWidth="1"/>
    <col min="1284" max="1300" width="0" hidden="1" customWidth="1"/>
    <col min="1301" max="1302" width="16.7109375" customWidth="1"/>
    <col min="1537" max="1537" width="16.140625" customWidth="1"/>
    <col min="1539" max="1539" width="80.7109375" customWidth="1"/>
    <col min="1540" max="1556" width="0" hidden="1" customWidth="1"/>
    <col min="1557" max="1558" width="16.7109375" customWidth="1"/>
    <col min="1793" max="1793" width="16.140625" customWidth="1"/>
    <col min="1795" max="1795" width="80.7109375" customWidth="1"/>
    <col min="1796" max="1812" width="0" hidden="1" customWidth="1"/>
    <col min="1813" max="1814" width="16.7109375" customWidth="1"/>
    <col min="2049" max="2049" width="16.140625" customWidth="1"/>
    <col min="2051" max="2051" width="80.7109375" customWidth="1"/>
    <col min="2052" max="2068" width="0" hidden="1" customWidth="1"/>
    <col min="2069" max="2070" width="16.7109375" customWidth="1"/>
    <col min="2305" max="2305" width="16.140625" customWidth="1"/>
    <col min="2307" max="2307" width="80.7109375" customWidth="1"/>
    <col min="2308" max="2324" width="0" hidden="1" customWidth="1"/>
    <col min="2325" max="2326" width="16.7109375" customWidth="1"/>
    <col min="2561" max="2561" width="16.140625" customWidth="1"/>
    <col min="2563" max="2563" width="80.7109375" customWidth="1"/>
    <col min="2564" max="2580" width="0" hidden="1" customWidth="1"/>
    <col min="2581" max="2582" width="16.7109375" customWidth="1"/>
    <col min="2817" max="2817" width="16.140625" customWidth="1"/>
    <col min="2819" max="2819" width="80.7109375" customWidth="1"/>
    <col min="2820" max="2836" width="0" hidden="1" customWidth="1"/>
    <col min="2837" max="2838" width="16.7109375" customWidth="1"/>
    <col min="3073" max="3073" width="16.140625" customWidth="1"/>
    <col min="3075" max="3075" width="80.7109375" customWidth="1"/>
    <col min="3076" max="3092" width="0" hidden="1" customWidth="1"/>
    <col min="3093" max="3094" width="16.7109375" customWidth="1"/>
    <col min="3329" max="3329" width="16.140625" customWidth="1"/>
    <col min="3331" max="3331" width="80.7109375" customWidth="1"/>
    <col min="3332" max="3348" width="0" hidden="1" customWidth="1"/>
    <col min="3349" max="3350" width="16.7109375" customWidth="1"/>
    <col min="3585" max="3585" width="16.140625" customWidth="1"/>
    <col min="3587" max="3587" width="80.7109375" customWidth="1"/>
    <col min="3588" max="3604" width="0" hidden="1" customWidth="1"/>
    <col min="3605" max="3606" width="16.7109375" customWidth="1"/>
    <col min="3841" max="3841" width="16.140625" customWidth="1"/>
    <col min="3843" max="3843" width="80.7109375" customWidth="1"/>
    <col min="3844" max="3860" width="0" hidden="1" customWidth="1"/>
    <col min="3861" max="3862" width="16.7109375" customWidth="1"/>
    <col min="4097" max="4097" width="16.140625" customWidth="1"/>
    <col min="4099" max="4099" width="80.7109375" customWidth="1"/>
    <col min="4100" max="4116" width="0" hidden="1" customWidth="1"/>
    <col min="4117" max="4118" width="16.7109375" customWidth="1"/>
    <col min="4353" max="4353" width="16.140625" customWidth="1"/>
    <col min="4355" max="4355" width="80.7109375" customWidth="1"/>
    <col min="4356" max="4372" width="0" hidden="1" customWidth="1"/>
    <col min="4373" max="4374" width="16.7109375" customWidth="1"/>
    <col min="4609" max="4609" width="16.140625" customWidth="1"/>
    <col min="4611" max="4611" width="80.7109375" customWidth="1"/>
    <col min="4612" max="4628" width="0" hidden="1" customWidth="1"/>
    <col min="4629" max="4630" width="16.7109375" customWidth="1"/>
    <col min="4865" max="4865" width="16.140625" customWidth="1"/>
    <col min="4867" max="4867" width="80.7109375" customWidth="1"/>
    <col min="4868" max="4884" width="0" hidden="1" customWidth="1"/>
    <col min="4885" max="4886" width="16.7109375" customWidth="1"/>
    <col min="5121" max="5121" width="16.140625" customWidth="1"/>
    <col min="5123" max="5123" width="80.7109375" customWidth="1"/>
    <col min="5124" max="5140" width="0" hidden="1" customWidth="1"/>
    <col min="5141" max="5142" width="16.7109375" customWidth="1"/>
    <col min="5377" max="5377" width="16.140625" customWidth="1"/>
    <col min="5379" max="5379" width="80.7109375" customWidth="1"/>
    <col min="5380" max="5396" width="0" hidden="1" customWidth="1"/>
    <col min="5397" max="5398" width="16.7109375" customWidth="1"/>
    <col min="5633" max="5633" width="16.140625" customWidth="1"/>
    <col min="5635" max="5635" width="80.7109375" customWidth="1"/>
    <col min="5636" max="5652" width="0" hidden="1" customWidth="1"/>
    <col min="5653" max="5654" width="16.7109375" customWidth="1"/>
    <col min="5889" max="5889" width="16.140625" customWidth="1"/>
    <col min="5891" max="5891" width="80.7109375" customWidth="1"/>
    <col min="5892" max="5908" width="0" hidden="1" customWidth="1"/>
    <col min="5909" max="5910" width="16.7109375" customWidth="1"/>
    <col min="6145" max="6145" width="16.140625" customWidth="1"/>
    <col min="6147" max="6147" width="80.7109375" customWidth="1"/>
    <col min="6148" max="6164" width="0" hidden="1" customWidth="1"/>
    <col min="6165" max="6166" width="16.7109375" customWidth="1"/>
    <col min="6401" max="6401" width="16.140625" customWidth="1"/>
    <col min="6403" max="6403" width="80.7109375" customWidth="1"/>
    <col min="6404" max="6420" width="0" hidden="1" customWidth="1"/>
    <col min="6421" max="6422" width="16.7109375" customWidth="1"/>
    <col min="6657" max="6657" width="16.140625" customWidth="1"/>
    <col min="6659" max="6659" width="80.7109375" customWidth="1"/>
    <col min="6660" max="6676" width="0" hidden="1" customWidth="1"/>
    <col min="6677" max="6678" width="16.7109375" customWidth="1"/>
    <col min="6913" max="6913" width="16.140625" customWidth="1"/>
    <col min="6915" max="6915" width="80.7109375" customWidth="1"/>
    <col min="6916" max="6932" width="0" hidden="1" customWidth="1"/>
    <col min="6933" max="6934" width="16.7109375" customWidth="1"/>
    <col min="7169" max="7169" width="16.140625" customWidth="1"/>
    <col min="7171" max="7171" width="80.7109375" customWidth="1"/>
    <col min="7172" max="7188" width="0" hidden="1" customWidth="1"/>
    <col min="7189" max="7190" width="16.7109375" customWidth="1"/>
    <col min="7425" max="7425" width="16.140625" customWidth="1"/>
    <col min="7427" max="7427" width="80.7109375" customWidth="1"/>
    <col min="7428" max="7444" width="0" hidden="1" customWidth="1"/>
    <col min="7445" max="7446" width="16.7109375" customWidth="1"/>
    <col min="7681" max="7681" width="16.140625" customWidth="1"/>
    <col min="7683" max="7683" width="80.7109375" customWidth="1"/>
    <col min="7684" max="7700" width="0" hidden="1" customWidth="1"/>
    <col min="7701" max="7702" width="16.7109375" customWidth="1"/>
    <col min="7937" max="7937" width="16.140625" customWidth="1"/>
    <col min="7939" max="7939" width="80.7109375" customWidth="1"/>
    <col min="7940" max="7956" width="0" hidden="1" customWidth="1"/>
    <col min="7957" max="7958" width="16.7109375" customWidth="1"/>
    <col min="8193" max="8193" width="16.140625" customWidth="1"/>
    <col min="8195" max="8195" width="80.7109375" customWidth="1"/>
    <col min="8196" max="8212" width="0" hidden="1" customWidth="1"/>
    <col min="8213" max="8214" width="16.7109375" customWidth="1"/>
    <col min="8449" max="8449" width="16.140625" customWidth="1"/>
    <col min="8451" max="8451" width="80.7109375" customWidth="1"/>
    <col min="8452" max="8468" width="0" hidden="1" customWidth="1"/>
    <col min="8469" max="8470" width="16.7109375" customWidth="1"/>
    <col min="8705" max="8705" width="16.140625" customWidth="1"/>
    <col min="8707" max="8707" width="80.7109375" customWidth="1"/>
    <col min="8708" max="8724" width="0" hidden="1" customWidth="1"/>
    <col min="8725" max="8726" width="16.7109375" customWidth="1"/>
    <col min="8961" max="8961" width="16.140625" customWidth="1"/>
    <col min="8963" max="8963" width="80.7109375" customWidth="1"/>
    <col min="8964" max="8980" width="0" hidden="1" customWidth="1"/>
    <col min="8981" max="8982" width="16.7109375" customWidth="1"/>
    <col min="9217" max="9217" width="16.140625" customWidth="1"/>
    <col min="9219" max="9219" width="80.7109375" customWidth="1"/>
    <col min="9220" max="9236" width="0" hidden="1" customWidth="1"/>
    <col min="9237" max="9238" width="16.7109375" customWidth="1"/>
    <col min="9473" max="9473" width="16.140625" customWidth="1"/>
    <col min="9475" max="9475" width="80.7109375" customWidth="1"/>
    <col min="9476" max="9492" width="0" hidden="1" customWidth="1"/>
    <col min="9493" max="9494" width="16.7109375" customWidth="1"/>
    <col min="9729" max="9729" width="16.140625" customWidth="1"/>
    <col min="9731" max="9731" width="80.7109375" customWidth="1"/>
    <col min="9732" max="9748" width="0" hidden="1" customWidth="1"/>
    <col min="9749" max="9750" width="16.7109375" customWidth="1"/>
    <col min="9985" max="9985" width="16.140625" customWidth="1"/>
    <col min="9987" max="9987" width="80.7109375" customWidth="1"/>
    <col min="9988" max="10004" width="0" hidden="1" customWidth="1"/>
    <col min="10005" max="10006" width="16.7109375" customWidth="1"/>
    <col min="10241" max="10241" width="16.140625" customWidth="1"/>
    <col min="10243" max="10243" width="80.7109375" customWidth="1"/>
    <col min="10244" max="10260" width="0" hidden="1" customWidth="1"/>
    <col min="10261" max="10262" width="16.7109375" customWidth="1"/>
    <col min="10497" max="10497" width="16.140625" customWidth="1"/>
    <col min="10499" max="10499" width="80.7109375" customWidth="1"/>
    <col min="10500" max="10516" width="0" hidden="1" customWidth="1"/>
    <col min="10517" max="10518" width="16.7109375" customWidth="1"/>
    <col min="10753" max="10753" width="16.140625" customWidth="1"/>
    <col min="10755" max="10755" width="80.7109375" customWidth="1"/>
    <col min="10756" max="10772" width="0" hidden="1" customWidth="1"/>
    <col min="10773" max="10774" width="16.7109375" customWidth="1"/>
    <col min="11009" max="11009" width="16.140625" customWidth="1"/>
    <col min="11011" max="11011" width="80.7109375" customWidth="1"/>
    <col min="11012" max="11028" width="0" hidden="1" customWidth="1"/>
    <col min="11029" max="11030" width="16.7109375" customWidth="1"/>
    <col min="11265" max="11265" width="16.140625" customWidth="1"/>
    <col min="11267" max="11267" width="80.7109375" customWidth="1"/>
    <col min="11268" max="11284" width="0" hidden="1" customWidth="1"/>
    <col min="11285" max="11286" width="16.7109375" customWidth="1"/>
    <col min="11521" max="11521" width="16.140625" customWidth="1"/>
    <col min="11523" max="11523" width="80.7109375" customWidth="1"/>
    <col min="11524" max="11540" width="0" hidden="1" customWidth="1"/>
    <col min="11541" max="11542" width="16.7109375" customWidth="1"/>
    <col min="11777" max="11777" width="16.140625" customWidth="1"/>
    <col min="11779" max="11779" width="80.7109375" customWidth="1"/>
    <col min="11780" max="11796" width="0" hidden="1" customWidth="1"/>
    <col min="11797" max="11798" width="16.7109375" customWidth="1"/>
    <col min="12033" max="12033" width="16.140625" customWidth="1"/>
    <col min="12035" max="12035" width="80.7109375" customWidth="1"/>
    <col min="12036" max="12052" width="0" hidden="1" customWidth="1"/>
    <col min="12053" max="12054" width="16.7109375" customWidth="1"/>
    <col min="12289" max="12289" width="16.140625" customWidth="1"/>
    <col min="12291" max="12291" width="80.7109375" customWidth="1"/>
    <col min="12292" max="12308" width="0" hidden="1" customWidth="1"/>
    <col min="12309" max="12310" width="16.7109375" customWidth="1"/>
    <col min="12545" max="12545" width="16.140625" customWidth="1"/>
    <col min="12547" max="12547" width="80.7109375" customWidth="1"/>
    <col min="12548" max="12564" width="0" hidden="1" customWidth="1"/>
    <col min="12565" max="12566" width="16.7109375" customWidth="1"/>
    <col min="12801" max="12801" width="16.140625" customWidth="1"/>
    <col min="12803" max="12803" width="80.7109375" customWidth="1"/>
    <col min="12804" max="12820" width="0" hidden="1" customWidth="1"/>
    <col min="12821" max="12822" width="16.7109375" customWidth="1"/>
    <col min="13057" max="13057" width="16.140625" customWidth="1"/>
    <col min="13059" max="13059" width="80.7109375" customWidth="1"/>
    <col min="13060" max="13076" width="0" hidden="1" customWidth="1"/>
    <col min="13077" max="13078" width="16.7109375" customWidth="1"/>
    <col min="13313" max="13313" width="16.140625" customWidth="1"/>
    <col min="13315" max="13315" width="80.7109375" customWidth="1"/>
    <col min="13316" max="13332" width="0" hidden="1" customWidth="1"/>
    <col min="13333" max="13334" width="16.7109375" customWidth="1"/>
    <col min="13569" max="13569" width="16.140625" customWidth="1"/>
    <col min="13571" max="13571" width="80.7109375" customWidth="1"/>
    <col min="13572" max="13588" width="0" hidden="1" customWidth="1"/>
    <col min="13589" max="13590" width="16.7109375" customWidth="1"/>
    <col min="13825" max="13825" width="16.140625" customWidth="1"/>
    <col min="13827" max="13827" width="80.7109375" customWidth="1"/>
    <col min="13828" max="13844" width="0" hidden="1" customWidth="1"/>
    <col min="13845" max="13846" width="16.7109375" customWidth="1"/>
    <col min="14081" max="14081" width="16.140625" customWidth="1"/>
    <col min="14083" max="14083" width="80.7109375" customWidth="1"/>
    <col min="14084" max="14100" width="0" hidden="1" customWidth="1"/>
    <col min="14101" max="14102" width="16.7109375" customWidth="1"/>
    <col min="14337" max="14337" width="16.140625" customWidth="1"/>
    <col min="14339" max="14339" width="80.7109375" customWidth="1"/>
    <col min="14340" max="14356" width="0" hidden="1" customWidth="1"/>
    <col min="14357" max="14358" width="16.7109375" customWidth="1"/>
    <col min="14593" max="14593" width="16.140625" customWidth="1"/>
    <col min="14595" max="14595" width="80.7109375" customWidth="1"/>
    <col min="14596" max="14612" width="0" hidden="1" customWidth="1"/>
    <col min="14613" max="14614" width="16.7109375" customWidth="1"/>
    <col min="14849" max="14849" width="16.140625" customWidth="1"/>
    <col min="14851" max="14851" width="80.7109375" customWidth="1"/>
    <col min="14852" max="14868" width="0" hidden="1" customWidth="1"/>
    <col min="14869" max="14870" width="16.7109375" customWidth="1"/>
    <col min="15105" max="15105" width="16.140625" customWidth="1"/>
    <col min="15107" max="15107" width="80.7109375" customWidth="1"/>
    <col min="15108" max="15124" width="0" hidden="1" customWidth="1"/>
    <col min="15125" max="15126" width="16.7109375" customWidth="1"/>
    <col min="15361" max="15361" width="16.140625" customWidth="1"/>
    <col min="15363" max="15363" width="80.7109375" customWidth="1"/>
    <col min="15364" max="15380" width="0" hidden="1" customWidth="1"/>
    <col min="15381" max="15382" width="16.7109375" customWidth="1"/>
    <col min="15617" max="15617" width="16.140625" customWidth="1"/>
    <col min="15619" max="15619" width="80.7109375" customWidth="1"/>
    <col min="15620" max="15636" width="0" hidden="1" customWidth="1"/>
    <col min="15637" max="15638" width="16.7109375" customWidth="1"/>
    <col min="15873" max="15873" width="16.140625" customWidth="1"/>
    <col min="15875" max="15875" width="80.7109375" customWidth="1"/>
    <col min="15876" max="15892" width="0" hidden="1" customWidth="1"/>
    <col min="15893" max="15894" width="16.7109375" customWidth="1"/>
    <col min="16129" max="16129" width="16.140625" customWidth="1"/>
    <col min="16131" max="16131" width="80.7109375" customWidth="1"/>
    <col min="16132" max="16148" width="0" hidden="1" customWidth="1"/>
    <col min="16149" max="16150" width="16.7109375" customWidth="1"/>
  </cols>
  <sheetData>
    <row r="1" spans="1:22" ht="15">
      <c r="C1" s="134"/>
      <c r="D1" s="134"/>
      <c r="E1" s="134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4" t="s">
        <v>942</v>
      </c>
    </row>
    <row r="2" spans="1:22" ht="15">
      <c r="C2" s="134"/>
      <c r="D2" s="134"/>
      <c r="E2" s="134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89" t="s">
        <v>110</v>
      </c>
    </row>
    <row r="3" spans="1:22" ht="15">
      <c r="C3" s="134"/>
      <c r="D3" s="134"/>
      <c r="E3" s="134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89" t="s">
        <v>1</v>
      </c>
    </row>
    <row r="4" spans="1:22" ht="15">
      <c r="C4" s="134"/>
      <c r="D4" s="134"/>
      <c r="E4" s="134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172" t="s">
        <v>951</v>
      </c>
    </row>
    <row r="5" spans="1:22" ht="15.75">
      <c r="C5" s="135"/>
      <c r="D5" s="135"/>
      <c r="E5" s="135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93"/>
    </row>
    <row r="6" spans="1:22" ht="15.75">
      <c r="C6" s="135"/>
      <c r="D6" s="135"/>
      <c r="E6" s="135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89" t="s">
        <v>925</v>
      </c>
    </row>
    <row r="7" spans="1:22" ht="15.75">
      <c r="C7" s="135"/>
      <c r="D7" s="135"/>
      <c r="E7" s="135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89" t="s">
        <v>110</v>
      </c>
    </row>
    <row r="8" spans="1:22" ht="15.75" customHeight="1">
      <c r="C8" s="135"/>
      <c r="D8" s="135"/>
      <c r="E8" s="135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89" t="s">
        <v>1</v>
      </c>
    </row>
    <row r="9" spans="1:22" ht="15.75" customHeight="1">
      <c r="C9" s="135"/>
      <c r="D9" s="135"/>
      <c r="E9" s="135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89" t="s">
        <v>2</v>
      </c>
    </row>
    <row r="10" spans="1:22" ht="15.75">
      <c r="C10" s="135"/>
      <c r="D10" s="135"/>
      <c r="E10" s="135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</row>
    <row r="11" spans="1:22" ht="15.75">
      <c r="C11" s="135"/>
      <c r="D11" s="135"/>
      <c r="E11" s="135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</row>
    <row r="12" spans="1:22" ht="62.25" customHeight="1">
      <c r="A12" s="175" t="s">
        <v>898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</row>
    <row r="13" spans="1:22" ht="16.7" customHeight="1">
      <c r="C13" s="137"/>
      <c r="D13" s="137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</row>
    <row r="14" spans="1:22" ht="15" customHeight="1">
      <c r="A14" s="184" t="s">
        <v>359</v>
      </c>
      <c r="B14" s="180" t="s">
        <v>360</v>
      </c>
      <c r="C14" s="180" t="s">
        <v>356</v>
      </c>
      <c r="D14" s="180" t="s">
        <v>371</v>
      </c>
      <c r="E14" s="180" t="s">
        <v>372</v>
      </c>
      <c r="F14" s="180" t="s">
        <v>899</v>
      </c>
      <c r="G14" s="180" t="s">
        <v>900</v>
      </c>
      <c r="H14" s="180" t="s">
        <v>901</v>
      </c>
      <c r="I14" s="180" t="s">
        <v>902</v>
      </c>
      <c r="J14" s="180" t="s">
        <v>903</v>
      </c>
      <c r="K14" s="180" t="s">
        <v>899</v>
      </c>
      <c r="L14" s="180" t="s">
        <v>900</v>
      </c>
      <c r="M14" s="180" t="s">
        <v>901</v>
      </c>
      <c r="N14" s="180" t="s">
        <v>902</v>
      </c>
      <c r="O14" s="180" t="s">
        <v>903</v>
      </c>
      <c r="P14" s="180" t="s">
        <v>899</v>
      </c>
      <c r="Q14" s="180" t="s">
        <v>900</v>
      </c>
      <c r="R14" s="180" t="s">
        <v>901</v>
      </c>
      <c r="S14" s="180" t="s">
        <v>902</v>
      </c>
      <c r="T14" s="180" t="s">
        <v>903</v>
      </c>
      <c r="U14" s="181" t="s">
        <v>6</v>
      </c>
      <c r="V14" s="181" t="s">
        <v>7</v>
      </c>
    </row>
    <row r="15" spans="1:22" ht="15" customHeight="1">
      <c r="A15" s="184"/>
      <c r="B15" s="180" t="s">
        <v>360</v>
      </c>
      <c r="C15" s="180"/>
      <c r="D15" s="180" t="s">
        <v>371</v>
      </c>
      <c r="E15" s="180" t="s">
        <v>904</v>
      </c>
      <c r="F15" s="180" t="s">
        <v>46</v>
      </c>
      <c r="G15" s="180" t="s">
        <v>366</v>
      </c>
      <c r="H15" s="180" t="s">
        <v>367</v>
      </c>
      <c r="I15" s="180" t="s">
        <v>368</v>
      </c>
      <c r="J15" s="180" t="s">
        <v>369</v>
      </c>
      <c r="K15" s="180" t="s">
        <v>46</v>
      </c>
      <c r="L15" s="180" t="s">
        <v>366</v>
      </c>
      <c r="M15" s="180" t="s">
        <v>367</v>
      </c>
      <c r="N15" s="180" t="s">
        <v>368</v>
      </c>
      <c r="O15" s="180" t="s">
        <v>369</v>
      </c>
      <c r="P15" s="180" t="s">
        <v>46</v>
      </c>
      <c r="Q15" s="180" t="s">
        <v>366</v>
      </c>
      <c r="R15" s="180" t="s">
        <v>367</v>
      </c>
      <c r="S15" s="180" t="s">
        <v>368</v>
      </c>
      <c r="T15" s="180" t="s">
        <v>369</v>
      </c>
      <c r="U15" s="183"/>
      <c r="V15" s="183"/>
    </row>
    <row r="16" spans="1:22" ht="15" customHeight="1">
      <c r="A16" s="139">
        <v>1</v>
      </c>
      <c r="B16" s="139">
        <v>2</v>
      </c>
      <c r="C16" s="140">
        <v>3</v>
      </c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>
        <v>4</v>
      </c>
      <c r="V16" s="140">
        <v>5</v>
      </c>
    </row>
    <row r="17" spans="1:22" ht="33.4" customHeight="1">
      <c r="A17" s="103" t="s">
        <v>476</v>
      </c>
      <c r="B17" s="141"/>
      <c r="C17" s="129" t="s">
        <v>475</v>
      </c>
      <c r="D17" s="103"/>
      <c r="E17" s="103"/>
      <c r="F17" s="142">
        <v>16014.2</v>
      </c>
      <c r="G17" s="142"/>
      <c r="H17" s="142">
        <v>286.7</v>
      </c>
      <c r="I17" s="142"/>
      <c r="J17" s="142">
        <v>550</v>
      </c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2">
        <f>U18+U27+U38+U60</f>
        <v>9775.0499999999993</v>
      </c>
      <c r="V17" s="142">
        <f>V18+V27+V38+V60</f>
        <v>8545.0499999999993</v>
      </c>
    </row>
    <row r="18" spans="1:22" ht="22.5" customHeight="1">
      <c r="A18" s="103" t="s">
        <v>668</v>
      </c>
      <c r="B18" s="141"/>
      <c r="C18" s="129" t="s">
        <v>667</v>
      </c>
      <c r="D18" s="103"/>
      <c r="E18" s="103"/>
      <c r="F18" s="142">
        <v>9315.7000000000007</v>
      </c>
      <c r="G18" s="142"/>
      <c r="H18" s="142">
        <v>286.7</v>
      </c>
      <c r="I18" s="142"/>
      <c r="J18" s="142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2">
        <v>3023</v>
      </c>
      <c r="V18" s="142">
        <v>2983</v>
      </c>
    </row>
    <row r="19" spans="1:22" ht="33.4" customHeight="1">
      <c r="A19" s="103" t="s">
        <v>670</v>
      </c>
      <c r="B19" s="141"/>
      <c r="C19" s="129" t="s">
        <v>671</v>
      </c>
      <c r="D19" s="103"/>
      <c r="E19" s="103"/>
      <c r="F19" s="142">
        <v>8989</v>
      </c>
      <c r="G19" s="142"/>
      <c r="H19" s="142"/>
      <c r="I19" s="142"/>
      <c r="J19" s="142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2">
        <v>2983</v>
      </c>
      <c r="V19" s="142">
        <v>2983</v>
      </c>
    </row>
    <row r="20" spans="1:22" ht="33.4" customHeight="1">
      <c r="A20" s="103" t="s">
        <v>672</v>
      </c>
      <c r="B20" s="141"/>
      <c r="C20" s="129" t="s">
        <v>569</v>
      </c>
      <c r="D20" s="103"/>
      <c r="E20" s="103"/>
      <c r="F20" s="142">
        <v>8989</v>
      </c>
      <c r="G20" s="142"/>
      <c r="H20" s="142"/>
      <c r="I20" s="142"/>
      <c r="J20" s="142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2">
        <v>2983</v>
      </c>
      <c r="V20" s="142">
        <v>2983</v>
      </c>
    </row>
    <row r="21" spans="1:22" ht="33.4" customHeight="1">
      <c r="A21" s="103" t="s">
        <v>672</v>
      </c>
      <c r="B21" s="141" t="s">
        <v>494</v>
      </c>
      <c r="C21" s="129" t="s">
        <v>493</v>
      </c>
      <c r="D21" s="103"/>
      <c r="E21" s="103"/>
      <c r="F21" s="142">
        <v>8989</v>
      </c>
      <c r="G21" s="142"/>
      <c r="H21" s="142"/>
      <c r="I21" s="142"/>
      <c r="J21" s="142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2">
        <v>2983</v>
      </c>
      <c r="V21" s="142">
        <v>2983</v>
      </c>
    </row>
    <row r="22" spans="1:22" ht="50.1" customHeight="1">
      <c r="A22" s="103" t="s">
        <v>674</v>
      </c>
      <c r="B22" s="141"/>
      <c r="C22" s="129" t="s">
        <v>673</v>
      </c>
      <c r="D22" s="103"/>
      <c r="E22" s="103"/>
      <c r="F22" s="142">
        <v>40</v>
      </c>
      <c r="G22" s="142"/>
      <c r="H22" s="142"/>
      <c r="I22" s="142"/>
      <c r="J22" s="142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2">
        <v>40</v>
      </c>
      <c r="V22" s="142"/>
    </row>
    <row r="23" spans="1:22" ht="33.4" customHeight="1">
      <c r="A23" s="103" t="s">
        <v>676</v>
      </c>
      <c r="B23" s="141"/>
      <c r="C23" s="129" t="s">
        <v>675</v>
      </c>
      <c r="D23" s="103"/>
      <c r="E23" s="103"/>
      <c r="F23" s="142">
        <v>15</v>
      </c>
      <c r="G23" s="142"/>
      <c r="H23" s="142"/>
      <c r="I23" s="142"/>
      <c r="J23" s="142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2">
        <v>15</v>
      </c>
      <c r="V23" s="142"/>
    </row>
    <row r="24" spans="1:22" ht="33.4" customHeight="1">
      <c r="A24" s="103" t="s">
        <v>676</v>
      </c>
      <c r="B24" s="141" t="s">
        <v>494</v>
      </c>
      <c r="C24" s="129" t="s">
        <v>493</v>
      </c>
      <c r="D24" s="103"/>
      <c r="E24" s="103"/>
      <c r="F24" s="142">
        <v>15</v>
      </c>
      <c r="G24" s="142"/>
      <c r="H24" s="142"/>
      <c r="I24" s="142"/>
      <c r="J24" s="142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2">
        <v>15</v>
      </c>
      <c r="V24" s="142"/>
    </row>
    <row r="25" spans="1:22" ht="33.4" customHeight="1">
      <c r="A25" s="103" t="s">
        <v>678</v>
      </c>
      <c r="B25" s="141"/>
      <c r="C25" s="129" t="s">
        <v>677</v>
      </c>
      <c r="D25" s="103"/>
      <c r="E25" s="103"/>
      <c r="F25" s="142">
        <v>25</v>
      </c>
      <c r="G25" s="142"/>
      <c r="H25" s="142"/>
      <c r="I25" s="142"/>
      <c r="J25" s="142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2">
        <v>25</v>
      </c>
      <c r="V25" s="142"/>
    </row>
    <row r="26" spans="1:22" ht="33.4" customHeight="1">
      <c r="A26" s="103" t="s">
        <v>678</v>
      </c>
      <c r="B26" s="141" t="s">
        <v>494</v>
      </c>
      <c r="C26" s="129" t="s">
        <v>493</v>
      </c>
      <c r="D26" s="103"/>
      <c r="E26" s="103"/>
      <c r="F26" s="142">
        <v>25</v>
      </c>
      <c r="G26" s="142"/>
      <c r="H26" s="142"/>
      <c r="I26" s="142"/>
      <c r="J26" s="142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2">
        <v>25</v>
      </c>
      <c r="V26" s="142"/>
    </row>
    <row r="27" spans="1:22" ht="25.5" customHeight="1">
      <c r="A27" s="103" t="s">
        <v>680</v>
      </c>
      <c r="B27" s="141"/>
      <c r="C27" s="129" t="s">
        <v>679</v>
      </c>
      <c r="D27" s="103"/>
      <c r="E27" s="103"/>
      <c r="F27" s="142">
        <v>905</v>
      </c>
      <c r="G27" s="142"/>
      <c r="H27" s="142"/>
      <c r="I27" s="142"/>
      <c r="J27" s="142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2">
        <v>905</v>
      </c>
      <c r="V27" s="142"/>
    </row>
    <row r="28" spans="1:22" ht="50.1" customHeight="1">
      <c r="A28" s="103" t="s">
        <v>682</v>
      </c>
      <c r="B28" s="141"/>
      <c r="C28" s="129" t="s">
        <v>681</v>
      </c>
      <c r="D28" s="103"/>
      <c r="E28" s="103"/>
      <c r="F28" s="142">
        <v>830</v>
      </c>
      <c r="G28" s="142"/>
      <c r="H28" s="142"/>
      <c r="I28" s="142"/>
      <c r="J28" s="142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2">
        <v>830</v>
      </c>
      <c r="V28" s="142"/>
    </row>
    <row r="29" spans="1:22" ht="39" customHeight="1">
      <c r="A29" s="103" t="s">
        <v>684</v>
      </c>
      <c r="B29" s="141"/>
      <c r="C29" s="129" t="s">
        <v>683</v>
      </c>
      <c r="D29" s="103"/>
      <c r="E29" s="103"/>
      <c r="F29" s="142">
        <v>800</v>
      </c>
      <c r="G29" s="142"/>
      <c r="H29" s="142"/>
      <c r="I29" s="142"/>
      <c r="J29" s="142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2">
        <v>800</v>
      </c>
      <c r="V29" s="142"/>
    </row>
    <row r="30" spans="1:22" ht="33.4" customHeight="1">
      <c r="A30" s="103" t="s">
        <v>684</v>
      </c>
      <c r="B30" s="141" t="s">
        <v>494</v>
      </c>
      <c r="C30" s="129" t="s">
        <v>493</v>
      </c>
      <c r="D30" s="103"/>
      <c r="E30" s="103"/>
      <c r="F30" s="142">
        <v>800</v>
      </c>
      <c r="G30" s="142"/>
      <c r="H30" s="142"/>
      <c r="I30" s="142"/>
      <c r="J30" s="142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2">
        <v>800</v>
      </c>
      <c r="V30" s="142"/>
    </row>
    <row r="31" spans="1:22" ht="33.4" customHeight="1">
      <c r="A31" s="103" t="s">
        <v>686</v>
      </c>
      <c r="B31" s="141"/>
      <c r="C31" s="129" t="s">
        <v>685</v>
      </c>
      <c r="D31" s="103"/>
      <c r="E31" s="103"/>
      <c r="F31" s="142">
        <v>30</v>
      </c>
      <c r="G31" s="142"/>
      <c r="H31" s="142"/>
      <c r="I31" s="142"/>
      <c r="J31" s="142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2">
        <v>30</v>
      </c>
      <c r="V31" s="142"/>
    </row>
    <row r="32" spans="1:22" ht="33.4" customHeight="1">
      <c r="A32" s="103" t="s">
        <v>686</v>
      </c>
      <c r="B32" s="141" t="s">
        <v>494</v>
      </c>
      <c r="C32" s="129" t="s">
        <v>493</v>
      </c>
      <c r="D32" s="103"/>
      <c r="E32" s="103"/>
      <c r="F32" s="142">
        <v>30</v>
      </c>
      <c r="G32" s="142"/>
      <c r="H32" s="142"/>
      <c r="I32" s="142"/>
      <c r="J32" s="142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2">
        <v>30</v>
      </c>
      <c r="V32" s="142"/>
    </row>
    <row r="33" spans="1:22" ht="33.4" customHeight="1">
      <c r="A33" s="103" t="s">
        <v>688</v>
      </c>
      <c r="B33" s="141"/>
      <c r="C33" s="129" t="s">
        <v>687</v>
      </c>
      <c r="D33" s="103"/>
      <c r="E33" s="103"/>
      <c r="F33" s="142">
        <v>75</v>
      </c>
      <c r="G33" s="142"/>
      <c r="H33" s="142"/>
      <c r="I33" s="142"/>
      <c r="J33" s="142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2">
        <v>75</v>
      </c>
      <c r="V33" s="142"/>
    </row>
    <row r="34" spans="1:22" ht="33.4" customHeight="1">
      <c r="A34" s="103" t="s">
        <v>690</v>
      </c>
      <c r="B34" s="141"/>
      <c r="C34" s="129" t="s">
        <v>689</v>
      </c>
      <c r="D34" s="103"/>
      <c r="E34" s="103"/>
      <c r="F34" s="142">
        <v>25</v>
      </c>
      <c r="G34" s="142"/>
      <c r="H34" s="142"/>
      <c r="I34" s="142"/>
      <c r="J34" s="142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2">
        <v>25</v>
      </c>
      <c r="V34" s="142"/>
    </row>
    <row r="35" spans="1:22" ht="33.4" customHeight="1">
      <c r="A35" s="103" t="s">
        <v>690</v>
      </c>
      <c r="B35" s="141" t="s">
        <v>494</v>
      </c>
      <c r="C35" s="129" t="s">
        <v>493</v>
      </c>
      <c r="D35" s="103"/>
      <c r="E35" s="103"/>
      <c r="F35" s="142">
        <v>25</v>
      </c>
      <c r="G35" s="142"/>
      <c r="H35" s="142"/>
      <c r="I35" s="142"/>
      <c r="J35" s="142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2">
        <v>25</v>
      </c>
      <c r="V35" s="142"/>
    </row>
    <row r="36" spans="1:22" ht="33.4" customHeight="1">
      <c r="A36" s="103" t="s">
        <v>692</v>
      </c>
      <c r="B36" s="141"/>
      <c r="C36" s="129" t="s">
        <v>691</v>
      </c>
      <c r="D36" s="103"/>
      <c r="E36" s="103"/>
      <c r="F36" s="142">
        <v>50</v>
      </c>
      <c r="G36" s="142"/>
      <c r="H36" s="142"/>
      <c r="I36" s="142"/>
      <c r="J36" s="142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2">
        <v>50</v>
      </c>
      <c r="V36" s="142"/>
    </row>
    <row r="37" spans="1:22" ht="33.4" customHeight="1">
      <c r="A37" s="103" t="s">
        <v>692</v>
      </c>
      <c r="B37" s="141" t="s">
        <v>494</v>
      </c>
      <c r="C37" s="129" t="s">
        <v>493</v>
      </c>
      <c r="D37" s="103"/>
      <c r="E37" s="103"/>
      <c r="F37" s="142">
        <v>50</v>
      </c>
      <c r="G37" s="142"/>
      <c r="H37" s="142"/>
      <c r="I37" s="142"/>
      <c r="J37" s="142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2">
        <v>50</v>
      </c>
      <c r="V37" s="142"/>
    </row>
    <row r="38" spans="1:22" ht="33.4" customHeight="1">
      <c r="A38" s="103" t="s">
        <v>641</v>
      </c>
      <c r="B38" s="141"/>
      <c r="C38" s="129" t="s">
        <v>640</v>
      </c>
      <c r="D38" s="103"/>
      <c r="E38" s="103"/>
      <c r="F38" s="142">
        <v>5783.5</v>
      </c>
      <c r="G38" s="142"/>
      <c r="H38" s="142"/>
      <c r="I38" s="142"/>
      <c r="J38" s="142">
        <v>550</v>
      </c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2">
        <f>U39+U44+U49+U54+U57</f>
        <v>5837.05</v>
      </c>
      <c r="V38" s="142">
        <f>V39+V44+V49+V54+V57</f>
        <v>5562.05</v>
      </c>
    </row>
    <row r="39" spans="1:22" ht="33.4" customHeight="1">
      <c r="A39" s="103" t="s">
        <v>643</v>
      </c>
      <c r="B39" s="141"/>
      <c r="C39" s="129" t="s">
        <v>642</v>
      </c>
      <c r="D39" s="103"/>
      <c r="E39" s="103"/>
      <c r="F39" s="142">
        <v>30</v>
      </c>
      <c r="G39" s="142"/>
      <c r="H39" s="142"/>
      <c r="I39" s="142"/>
      <c r="J39" s="142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2">
        <v>30</v>
      </c>
      <c r="V39" s="142"/>
    </row>
    <row r="40" spans="1:22" ht="33.4" customHeight="1">
      <c r="A40" s="103" t="s">
        <v>645</v>
      </c>
      <c r="B40" s="141"/>
      <c r="C40" s="129" t="s">
        <v>644</v>
      </c>
      <c r="D40" s="103"/>
      <c r="E40" s="103"/>
      <c r="F40" s="142">
        <v>20</v>
      </c>
      <c r="G40" s="142"/>
      <c r="H40" s="142"/>
      <c r="I40" s="142"/>
      <c r="J40" s="142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2">
        <v>20</v>
      </c>
      <c r="V40" s="142"/>
    </row>
    <row r="41" spans="1:22" ht="33.4" customHeight="1">
      <c r="A41" s="103" t="s">
        <v>645</v>
      </c>
      <c r="B41" s="141" t="s">
        <v>494</v>
      </c>
      <c r="C41" s="129" t="s">
        <v>493</v>
      </c>
      <c r="D41" s="103"/>
      <c r="E41" s="103"/>
      <c r="F41" s="142">
        <v>20</v>
      </c>
      <c r="G41" s="142"/>
      <c r="H41" s="142"/>
      <c r="I41" s="142"/>
      <c r="J41" s="142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2">
        <v>20</v>
      </c>
      <c r="V41" s="142"/>
    </row>
    <row r="42" spans="1:22" ht="33.4" customHeight="1">
      <c r="A42" s="103" t="s">
        <v>647</v>
      </c>
      <c r="B42" s="141"/>
      <c r="C42" s="129" t="s">
        <v>646</v>
      </c>
      <c r="D42" s="103"/>
      <c r="E42" s="103"/>
      <c r="F42" s="142">
        <v>10</v>
      </c>
      <c r="G42" s="142"/>
      <c r="H42" s="142"/>
      <c r="I42" s="142"/>
      <c r="J42" s="142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2">
        <v>10</v>
      </c>
      <c r="V42" s="142"/>
    </row>
    <row r="43" spans="1:22" ht="33.4" customHeight="1">
      <c r="A43" s="103" t="s">
        <v>647</v>
      </c>
      <c r="B43" s="141" t="s">
        <v>494</v>
      </c>
      <c r="C43" s="129" t="s">
        <v>493</v>
      </c>
      <c r="D43" s="103"/>
      <c r="E43" s="103"/>
      <c r="F43" s="142">
        <v>10</v>
      </c>
      <c r="G43" s="142"/>
      <c r="H43" s="142"/>
      <c r="I43" s="142"/>
      <c r="J43" s="142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2">
        <v>10</v>
      </c>
      <c r="V43" s="142"/>
    </row>
    <row r="44" spans="1:22" ht="33.4" customHeight="1">
      <c r="A44" s="103" t="s">
        <v>649</v>
      </c>
      <c r="B44" s="141"/>
      <c r="C44" s="129" t="s">
        <v>648</v>
      </c>
      <c r="D44" s="103"/>
      <c r="E44" s="103"/>
      <c r="F44" s="142">
        <v>70</v>
      </c>
      <c r="G44" s="142"/>
      <c r="H44" s="142"/>
      <c r="I44" s="142"/>
      <c r="J44" s="142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2">
        <v>70</v>
      </c>
      <c r="V44" s="142"/>
    </row>
    <row r="45" spans="1:22" ht="33.4" customHeight="1">
      <c r="A45" s="103" t="s">
        <v>651</v>
      </c>
      <c r="B45" s="141"/>
      <c r="C45" s="129" t="s">
        <v>650</v>
      </c>
      <c r="D45" s="103"/>
      <c r="E45" s="103"/>
      <c r="F45" s="142">
        <v>30</v>
      </c>
      <c r="G45" s="142"/>
      <c r="H45" s="142"/>
      <c r="I45" s="142"/>
      <c r="J45" s="142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2">
        <v>30</v>
      </c>
      <c r="V45" s="142"/>
    </row>
    <row r="46" spans="1:22" ht="33.4" customHeight="1">
      <c r="A46" s="103" t="s">
        <v>651</v>
      </c>
      <c r="B46" s="141" t="s">
        <v>494</v>
      </c>
      <c r="C46" s="129" t="s">
        <v>493</v>
      </c>
      <c r="D46" s="103"/>
      <c r="E46" s="103"/>
      <c r="F46" s="142">
        <v>30</v>
      </c>
      <c r="G46" s="142"/>
      <c r="H46" s="142"/>
      <c r="I46" s="142"/>
      <c r="J46" s="142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2">
        <v>30</v>
      </c>
      <c r="V46" s="142"/>
    </row>
    <row r="47" spans="1:22" ht="33.4" customHeight="1">
      <c r="A47" s="103" t="s">
        <v>653</v>
      </c>
      <c r="B47" s="141"/>
      <c r="C47" s="129" t="s">
        <v>652</v>
      </c>
      <c r="D47" s="103"/>
      <c r="E47" s="103"/>
      <c r="F47" s="142">
        <v>40</v>
      </c>
      <c r="G47" s="142"/>
      <c r="H47" s="142"/>
      <c r="I47" s="142"/>
      <c r="J47" s="142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2">
        <v>40</v>
      </c>
      <c r="V47" s="142"/>
    </row>
    <row r="48" spans="1:22" ht="33.4" customHeight="1">
      <c r="A48" s="103" t="s">
        <v>653</v>
      </c>
      <c r="B48" s="141" t="s">
        <v>494</v>
      </c>
      <c r="C48" s="129" t="s">
        <v>493</v>
      </c>
      <c r="D48" s="103"/>
      <c r="E48" s="103"/>
      <c r="F48" s="142">
        <v>40</v>
      </c>
      <c r="G48" s="142"/>
      <c r="H48" s="142"/>
      <c r="I48" s="142"/>
      <c r="J48" s="142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2">
        <v>40</v>
      </c>
      <c r="V48" s="142"/>
    </row>
    <row r="49" spans="1:22" ht="33.4" customHeight="1">
      <c r="A49" s="103" t="s">
        <v>655</v>
      </c>
      <c r="B49" s="141"/>
      <c r="C49" s="129" t="s">
        <v>654</v>
      </c>
      <c r="D49" s="103"/>
      <c r="E49" s="103"/>
      <c r="F49" s="142">
        <v>175</v>
      </c>
      <c r="G49" s="142"/>
      <c r="H49" s="142"/>
      <c r="I49" s="142"/>
      <c r="J49" s="142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2">
        <v>175</v>
      </c>
      <c r="V49" s="142"/>
    </row>
    <row r="50" spans="1:22" ht="50.1" customHeight="1">
      <c r="A50" s="103" t="s">
        <v>657</v>
      </c>
      <c r="B50" s="141"/>
      <c r="C50" s="129" t="s">
        <v>656</v>
      </c>
      <c r="D50" s="103"/>
      <c r="E50" s="103"/>
      <c r="F50" s="142">
        <v>155</v>
      </c>
      <c r="G50" s="142"/>
      <c r="H50" s="142"/>
      <c r="I50" s="142"/>
      <c r="J50" s="142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2">
        <v>155</v>
      </c>
      <c r="V50" s="142"/>
    </row>
    <row r="51" spans="1:22" ht="33.4" customHeight="1">
      <c r="A51" s="103" t="s">
        <v>657</v>
      </c>
      <c r="B51" s="141" t="s">
        <v>494</v>
      </c>
      <c r="C51" s="129" t="s">
        <v>493</v>
      </c>
      <c r="D51" s="103"/>
      <c r="E51" s="103"/>
      <c r="F51" s="142">
        <v>155</v>
      </c>
      <c r="G51" s="142"/>
      <c r="H51" s="142"/>
      <c r="I51" s="142"/>
      <c r="J51" s="142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2">
        <v>155</v>
      </c>
      <c r="V51" s="142"/>
    </row>
    <row r="52" spans="1:22" ht="33.4" customHeight="1">
      <c r="A52" s="103" t="s">
        <v>659</v>
      </c>
      <c r="B52" s="141"/>
      <c r="C52" s="129" t="s">
        <v>658</v>
      </c>
      <c r="D52" s="103"/>
      <c r="E52" s="103"/>
      <c r="F52" s="142">
        <v>20</v>
      </c>
      <c r="G52" s="142"/>
      <c r="H52" s="142"/>
      <c r="I52" s="142"/>
      <c r="J52" s="142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2">
        <v>20</v>
      </c>
      <c r="V52" s="142"/>
    </row>
    <row r="53" spans="1:22" ht="33.4" customHeight="1">
      <c r="A53" s="103" t="s">
        <v>659</v>
      </c>
      <c r="B53" s="154" t="s">
        <v>494</v>
      </c>
      <c r="C53" s="129" t="s">
        <v>493</v>
      </c>
      <c r="D53" s="103"/>
      <c r="E53" s="103"/>
      <c r="F53" s="142">
        <v>20</v>
      </c>
      <c r="G53" s="142"/>
      <c r="H53" s="142"/>
      <c r="I53" s="142"/>
      <c r="J53" s="142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2">
        <v>20</v>
      </c>
      <c r="V53" s="142"/>
    </row>
    <row r="54" spans="1:22" ht="36.75" customHeight="1">
      <c r="A54" s="103" t="s">
        <v>706</v>
      </c>
      <c r="B54" s="155"/>
      <c r="C54" s="158" t="s">
        <v>705</v>
      </c>
      <c r="D54" s="103"/>
      <c r="E54" s="103"/>
      <c r="F54" s="142"/>
      <c r="G54" s="142"/>
      <c r="H54" s="142"/>
      <c r="I54" s="142"/>
      <c r="J54" s="142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2">
        <f>U55</f>
        <v>603.54999999999995</v>
      </c>
      <c r="V54" s="142">
        <f>V55</f>
        <v>603.54999999999995</v>
      </c>
    </row>
    <row r="55" spans="1:22" ht="33.4" customHeight="1">
      <c r="A55" s="103" t="s">
        <v>924</v>
      </c>
      <c r="B55" s="156"/>
      <c r="C55" s="158" t="s">
        <v>923</v>
      </c>
      <c r="D55" s="103"/>
      <c r="E55" s="103"/>
      <c r="F55" s="142"/>
      <c r="G55" s="142"/>
      <c r="H55" s="142"/>
      <c r="I55" s="142"/>
      <c r="J55" s="142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2">
        <f>U56</f>
        <v>603.54999999999995</v>
      </c>
      <c r="V55" s="142">
        <f>V56</f>
        <v>603.54999999999995</v>
      </c>
    </row>
    <row r="56" spans="1:22" ht="33.4" customHeight="1">
      <c r="A56" s="103" t="s">
        <v>924</v>
      </c>
      <c r="B56" s="157" t="s">
        <v>484</v>
      </c>
      <c r="C56" s="129" t="s">
        <v>483</v>
      </c>
      <c r="D56" s="103"/>
      <c r="E56" s="103"/>
      <c r="F56" s="142"/>
      <c r="G56" s="142"/>
      <c r="H56" s="142"/>
      <c r="I56" s="142"/>
      <c r="J56" s="142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2">
        <v>603.54999999999995</v>
      </c>
      <c r="V56" s="142">
        <v>603.54999999999995</v>
      </c>
    </row>
    <row r="57" spans="1:22" ht="33.4" customHeight="1">
      <c r="A57" s="103" t="s">
        <v>661</v>
      </c>
      <c r="B57" s="141"/>
      <c r="C57" s="129" t="s">
        <v>660</v>
      </c>
      <c r="D57" s="103"/>
      <c r="E57" s="103"/>
      <c r="F57" s="142">
        <v>4958.5</v>
      </c>
      <c r="G57" s="142"/>
      <c r="H57" s="142"/>
      <c r="I57" s="142"/>
      <c r="J57" s="142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2">
        <v>4958.5</v>
      </c>
      <c r="V57" s="142">
        <v>4958.5</v>
      </c>
    </row>
    <row r="58" spans="1:22" ht="33.4" customHeight="1">
      <c r="A58" s="103" t="s">
        <v>662</v>
      </c>
      <c r="B58" s="141"/>
      <c r="C58" s="129" t="s">
        <v>569</v>
      </c>
      <c r="D58" s="103"/>
      <c r="E58" s="103"/>
      <c r="F58" s="142">
        <v>4958.5</v>
      </c>
      <c r="G58" s="142"/>
      <c r="H58" s="142"/>
      <c r="I58" s="142"/>
      <c r="J58" s="142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2">
        <v>4958.5</v>
      </c>
      <c r="V58" s="142">
        <v>4958.5</v>
      </c>
    </row>
    <row r="59" spans="1:22" ht="33.4" customHeight="1">
      <c r="A59" s="103" t="s">
        <v>662</v>
      </c>
      <c r="B59" s="141" t="s">
        <v>494</v>
      </c>
      <c r="C59" s="129" t="s">
        <v>493</v>
      </c>
      <c r="D59" s="103"/>
      <c r="E59" s="103"/>
      <c r="F59" s="142">
        <v>4958.5</v>
      </c>
      <c r="G59" s="142"/>
      <c r="H59" s="142"/>
      <c r="I59" s="142"/>
      <c r="J59" s="142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2">
        <v>4958.5</v>
      </c>
      <c r="V59" s="142">
        <v>4958.5</v>
      </c>
    </row>
    <row r="60" spans="1:22" ht="33.4" customHeight="1">
      <c r="A60" s="103" t="s">
        <v>478</v>
      </c>
      <c r="B60" s="141"/>
      <c r="C60" s="129" t="s">
        <v>477</v>
      </c>
      <c r="D60" s="103"/>
      <c r="E60" s="103"/>
      <c r="F60" s="142">
        <v>10</v>
      </c>
      <c r="G60" s="142"/>
      <c r="H60" s="142"/>
      <c r="I60" s="142"/>
      <c r="J60" s="142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2">
        <v>10</v>
      </c>
      <c r="V60" s="142"/>
    </row>
    <row r="61" spans="1:22" ht="33.4" customHeight="1">
      <c r="A61" s="103" t="s">
        <v>480</v>
      </c>
      <c r="B61" s="141"/>
      <c r="C61" s="129" t="s">
        <v>479</v>
      </c>
      <c r="D61" s="103"/>
      <c r="E61" s="103"/>
      <c r="F61" s="142">
        <v>10</v>
      </c>
      <c r="G61" s="142"/>
      <c r="H61" s="142"/>
      <c r="I61" s="142"/>
      <c r="J61" s="142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2">
        <v>10</v>
      </c>
      <c r="V61" s="142"/>
    </row>
    <row r="62" spans="1:22" ht="33.4" customHeight="1">
      <c r="A62" s="103" t="s">
        <v>482</v>
      </c>
      <c r="B62" s="141"/>
      <c r="C62" s="129" t="s">
        <v>481</v>
      </c>
      <c r="D62" s="103"/>
      <c r="E62" s="103"/>
      <c r="F62" s="142">
        <v>10</v>
      </c>
      <c r="G62" s="142"/>
      <c r="H62" s="142"/>
      <c r="I62" s="142"/>
      <c r="J62" s="142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2">
        <v>10</v>
      </c>
      <c r="V62" s="142"/>
    </row>
    <row r="63" spans="1:22" ht="33.4" customHeight="1">
      <c r="A63" s="103" t="s">
        <v>482</v>
      </c>
      <c r="B63" s="141" t="s">
        <v>484</v>
      </c>
      <c r="C63" s="129" t="s">
        <v>483</v>
      </c>
      <c r="D63" s="103"/>
      <c r="E63" s="103"/>
      <c r="F63" s="142">
        <v>10</v>
      </c>
      <c r="G63" s="142"/>
      <c r="H63" s="142"/>
      <c r="I63" s="142"/>
      <c r="J63" s="142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2">
        <v>10</v>
      </c>
      <c r="V63" s="142"/>
    </row>
    <row r="64" spans="1:22" ht="33.4" customHeight="1">
      <c r="A64" s="103" t="s">
        <v>718</v>
      </c>
      <c r="B64" s="141"/>
      <c r="C64" s="129" t="s">
        <v>717</v>
      </c>
      <c r="D64" s="103"/>
      <c r="E64" s="103"/>
      <c r="F64" s="142">
        <v>7565.64</v>
      </c>
      <c r="G64" s="142"/>
      <c r="H64" s="142"/>
      <c r="I64" s="142">
        <v>692.54</v>
      </c>
      <c r="J64" s="142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2">
        <f>7087.1+750</f>
        <v>7837.1</v>
      </c>
      <c r="V64" s="142">
        <v>5801.1</v>
      </c>
    </row>
    <row r="65" spans="1:22" ht="33.4" customHeight="1">
      <c r="A65" s="103" t="s">
        <v>720</v>
      </c>
      <c r="B65" s="141"/>
      <c r="C65" s="129" t="s">
        <v>719</v>
      </c>
      <c r="D65" s="103"/>
      <c r="E65" s="103"/>
      <c r="F65" s="142">
        <v>6954.64</v>
      </c>
      <c r="G65" s="142"/>
      <c r="H65" s="142"/>
      <c r="I65" s="142">
        <v>692.54</v>
      </c>
      <c r="J65" s="142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2">
        <f>6476.1+750</f>
        <v>7226.1</v>
      </c>
      <c r="V65" s="142">
        <v>5801.1</v>
      </c>
    </row>
    <row r="66" spans="1:22" ht="33.4" customHeight="1">
      <c r="A66" s="103" t="s">
        <v>722</v>
      </c>
      <c r="B66" s="141"/>
      <c r="C66" s="129" t="s">
        <v>721</v>
      </c>
      <c r="D66" s="103"/>
      <c r="E66" s="103"/>
      <c r="F66" s="142">
        <v>5837.1</v>
      </c>
      <c r="G66" s="142"/>
      <c r="H66" s="142"/>
      <c r="I66" s="142"/>
      <c r="J66" s="142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2">
        <v>5801.1</v>
      </c>
      <c r="V66" s="142">
        <v>5801.1</v>
      </c>
    </row>
    <row r="67" spans="1:22" ht="33.4" customHeight="1">
      <c r="A67" s="103" t="s">
        <v>723</v>
      </c>
      <c r="B67" s="141"/>
      <c r="C67" s="129" t="s">
        <v>569</v>
      </c>
      <c r="D67" s="103"/>
      <c r="E67" s="103"/>
      <c r="F67" s="142">
        <v>5837.1</v>
      </c>
      <c r="G67" s="142"/>
      <c r="H67" s="142"/>
      <c r="I67" s="142"/>
      <c r="J67" s="142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2">
        <v>5801.1</v>
      </c>
      <c r="V67" s="142">
        <v>5801.1</v>
      </c>
    </row>
    <row r="68" spans="1:22" ht="33.4" customHeight="1">
      <c r="A68" s="103" t="s">
        <v>723</v>
      </c>
      <c r="B68" s="141" t="s">
        <v>494</v>
      </c>
      <c r="C68" s="129" t="s">
        <v>493</v>
      </c>
      <c r="D68" s="103"/>
      <c r="E68" s="103"/>
      <c r="F68" s="142">
        <v>5837.1</v>
      </c>
      <c r="G68" s="142"/>
      <c r="H68" s="142"/>
      <c r="I68" s="142"/>
      <c r="J68" s="142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2">
        <v>5801.1</v>
      </c>
      <c r="V68" s="142">
        <v>5801.1</v>
      </c>
    </row>
    <row r="69" spans="1:22" ht="50.1" customHeight="1">
      <c r="A69" s="103" t="s">
        <v>725</v>
      </c>
      <c r="B69" s="141"/>
      <c r="C69" s="129" t="s">
        <v>724</v>
      </c>
      <c r="D69" s="103"/>
      <c r="E69" s="103"/>
      <c r="F69" s="142">
        <v>380</v>
      </c>
      <c r="G69" s="142"/>
      <c r="H69" s="142"/>
      <c r="I69" s="142"/>
      <c r="J69" s="142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2">
        <v>380</v>
      </c>
      <c r="V69" s="142"/>
    </row>
    <row r="70" spans="1:22" ht="33.4" customHeight="1">
      <c r="A70" s="103" t="s">
        <v>727</v>
      </c>
      <c r="B70" s="141"/>
      <c r="C70" s="129" t="s">
        <v>726</v>
      </c>
      <c r="D70" s="103"/>
      <c r="E70" s="103"/>
      <c r="F70" s="142">
        <v>380</v>
      </c>
      <c r="G70" s="142"/>
      <c r="H70" s="142"/>
      <c r="I70" s="142"/>
      <c r="J70" s="142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2">
        <v>310</v>
      </c>
      <c r="V70" s="142"/>
    </row>
    <row r="71" spans="1:22" ht="33.4" customHeight="1">
      <c r="A71" s="103" t="s">
        <v>727</v>
      </c>
      <c r="B71" s="141" t="s">
        <v>494</v>
      </c>
      <c r="C71" s="129" t="s">
        <v>493</v>
      </c>
      <c r="D71" s="103"/>
      <c r="E71" s="103"/>
      <c r="F71" s="142">
        <v>380</v>
      </c>
      <c r="G71" s="142"/>
      <c r="H71" s="142"/>
      <c r="I71" s="142"/>
      <c r="J71" s="142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2">
        <v>310</v>
      </c>
      <c r="V71" s="142"/>
    </row>
    <row r="72" spans="1:22" ht="33.4" customHeight="1">
      <c r="A72" s="103" t="s">
        <v>728</v>
      </c>
      <c r="B72" s="103"/>
      <c r="C72" s="129" t="s">
        <v>729</v>
      </c>
      <c r="D72" s="103"/>
      <c r="E72" s="103"/>
      <c r="F72" s="142">
        <f>F73</f>
        <v>70</v>
      </c>
      <c r="G72" s="142"/>
      <c r="H72" s="142"/>
      <c r="I72" s="142"/>
      <c r="J72" s="142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2">
        <f>U73</f>
        <v>70</v>
      </c>
      <c r="V72" s="142"/>
    </row>
    <row r="73" spans="1:22" ht="33.4" customHeight="1">
      <c r="A73" s="103" t="s">
        <v>728</v>
      </c>
      <c r="B73" s="141" t="s">
        <v>494</v>
      </c>
      <c r="C73" s="129" t="s">
        <v>493</v>
      </c>
      <c r="D73" s="103"/>
      <c r="E73" s="103"/>
      <c r="F73" s="142">
        <v>70</v>
      </c>
      <c r="G73" s="142"/>
      <c r="H73" s="142"/>
      <c r="I73" s="142"/>
      <c r="J73" s="142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2">
        <v>70</v>
      </c>
      <c r="V73" s="142"/>
    </row>
    <row r="74" spans="1:22" ht="50.1" customHeight="1">
      <c r="A74" s="103" t="s">
        <v>731</v>
      </c>
      <c r="B74" s="141"/>
      <c r="C74" s="129" t="s">
        <v>730</v>
      </c>
      <c r="D74" s="103"/>
      <c r="E74" s="103"/>
      <c r="F74" s="142">
        <v>737.54</v>
      </c>
      <c r="G74" s="142"/>
      <c r="H74" s="142"/>
      <c r="I74" s="142">
        <v>692.54</v>
      </c>
      <c r="J74" s="142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2">
        <f>U75+U77</f>
        <v>1045</v>
      </c>
      <c r="V74" s="142"/>
    </row>
    <row r="75" spans="1:22" ht="33.4" customHeight="1">
      <c r="A75" s="103" t="s">
        <v>733</v>
      </c>
      <c r="B75" s="141"/>
      <c r="C75" s="129" t="s">
        <v>732</v>
      </c>
      <c r="D75" s="103"/>
      <c r="E75" s="103"/>
      <c r="F75" s="142">
        <v>45</v>
      </c>
      <c r="G75" s="142"/>
      <c r="H75" s="142"/>
      <c r="I75" s="142"/>
      <c r="J75" s="142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2">
        <v>45</v>
      </c>
      <c r="V75" s="142"/>
    </row>
    <row r="76" spans="1:22" ht="33.4" customHeight="1">
      <c r="A76" s="103" t="s">
        <v>733</v>
      </c>
      <c r="B76" s="141" t="s">
        <v>494</v>
      </c>
      <c r="C76" s="129" t="s">
        <v>493</v>
      </c>
      <c r="D76" s="103"/>
      <c r="E76" s="103"/>
      <c r="F76" s="142">
        <v>45</v>
      </c>
      <c r="G76" s="142"/>
      <c r="H76" s="142"/>
      <c r="I76" s="142"/>
      <c r="J76" s="142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2">
        <v>45</v>
      </c>
      <c r="V76" s="142"/>
    </row>
    <row r="77" spans="1:22" ht="50.1" customHeight="1">
      <c r="A77" s="103" t="s">
        <v>857</v>
      </c>
      <c r="B77" s="141"/>
      <c r="C77" s="129" t="s">
        <v>856</v>
      </c>
      <c r="D77" s="103"/>
      <c r="E77" s="103"/>
      <c r="F77" s="142">
        <v>692.54</v>
      </c>
      <c r="G77" s="142"/>
      <c r="H77" s="142"/>
      <c r="I77" s="142">
        <v>692.54</v>
      </c>
      <c r="J77" s="142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2">
        <f>U78</f>
        <v>1000</v>
      </c>
      <c r="V77" s="142"/>
    </row>
    <row r="78" spans="1:22" ht="33.4" customHeight="1">
      <c r="A78" s="103" t="s">
        <v>857</v>
      </c>
      <c r="B78" s="141" t="s">
        <v>494</v>
      </c>
      <c r="C78" s="129" t="s">
        <v>493</v>
      </c>
      <c r="D78" s="103"/>
      <c r="E78" s="103"/>
      <c r="F78" s="142">
        <v>692.54</v>
      </c>
      <c r="G78" s="142"/>
      <c r="H78" s="142"/>
      <c r="I78" s="142">
        <v>692.54</v>
      </c>
      <c r="J78" s="142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2">
        <v>1000</v>
      </c>
      <c r="V78" s="142"/>
    </row>
    <row r="79" spans="1:22" ht="33.4" customHeight="1">
      <c r="A79" s="103" t="s">
        <v>735</v>
      </c>
      <c r="B79" s="141"/>
      <c r="C79" s="129" t="s">
        <v>734</v>
      </c>
      <c r="D79" s="103"/>
      <c r="E79" s="103"/>
      <c r="F79" s="142">
        <v>525</v>
      </c>
      <c r="G79" s="142"/>
      <c r="H79" s="142"/>
      <c r="I79" s="142"/>
      <c r="J79" s="142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2">
        <v>525</v>
      </c>
      <c r="V79" s="142"/>
    </row>
    <row r="80" spans="1:22" ht="66.95" customHeight="1">
      <c r="A80" s="103" t="s">
        <v>737</v>
      </c>
      <c r="B80" s="141"/>
      <c r="C80" s="129" t="s">
        <v>736</v>
      </c>
      <c r="D80" s="103"/>
      <c r="E80" s="103"/>
      <c r="F80" s="142">
        <v>495</v>
      </c>
      <c r="G80" s="142"/>
      <c r="H80" s="142"/>
      <c r="I80" s="142"/>
      <c r="J80" s="142"/>
      <c r="K80" s="143"/>
      <c r="L80" s="143"/>
      <c r="M80" s="143"/>
      <c r="N80" s="143"/>
      <c r="O80" s="143"/>
      <c r="P80" s="143"/>
      <c r="Q80" s="143"/>
      <c r="R80" s="143"/>
      <c r="S80" s="143"/>
      <c r="T80" s="143"/>
      <c r="U80" s="142">
        <v>495</v>
      </c>
      <c r="V80" s="142"/>
    </row>
    <row r="81" spans="1:22" ht="33.4" customHeight="1">
      <c r="A81" s="103" t="s">
        <v>739</v>
      </c>
      <c r="B81" s="141"/>
      <c r="C81" s="129" t="s">
        <v>738</v>
      </c>
      <c r="D81" s="103"/>
      <c r="E81" s="103"/>
      <c r="F81" s="142">
        <v>450</v>
      </c>
      <c r="G81" s="142"/>
      <c r="H81" s="142"/>
      <c r="I81" s="142"/>
      <c r="J81" s="142"/>
      <c r="K81" s="143"/>
      <c r="L81" s="143"/>
      <c r="M81" s="143"/>
      <c r="N81" s="143"/>
      <c r="O81" s="143"/>
      <c r="P81" s="143"/>
      <c r="Q81" s="143"/>
      <c r="R81" s="143"/>
      <c r="S81" s="143"/>
      <c r="T81" s="143"/>
      <c r="U81" s="142">
        <v>450</v>
      </c>
      <c r="V81" s="142"/>
    </row>
    <row r="82" spans="1:22" ht="33.4" customHeight="1">
      <c r="A82" s="103" t="s">
        <v>739</v>
      </c>
      <c r="B82" s="141" t="s">
        <v>494</v>
      </c>
      <c r="C82" s="129" t="s">
        <v>493</v>
      </c>
      <c r="D82" s="103"/>
      <c r="E82" s="103"/>
      <c r="F82" s="142">
        <v>450</v>
      </c>
      <c r="G82" s="142"/>
      <c r="H82" s="142"/>
      <c r="I82" s="142"/>
      <c r="J82" s="142"/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2">
        <v>450</v>
      </c>
      <c r="V82" s="142"/>
    </row>
    <row r="83" spans="1:22" ht="33.4" customHeight="1">
      <c r="A83" s="103" t="s">
        <v>741</v>
      </c>
      <c r="B83" s="141"/>
      <c r="C83" s="129" t="s">
        <v>740</v>
      </c>
      <c r="D83" s="103"/>
      <c r="E83" s="103"/>
      <c r="F83" s="142">
        <v>45</v>
      </c>
      <c r="G83" s="142"/>
      <c r="H83" s="142"/>
      <c r="I83" s="142"/>
      <c r="J83" s="142"/>
      <c r="K83" s="143"/>
      <c r="L83" s="143"/>
      <c r="M83" s="143"/>
      <c r="N83" s="143"/>
      <c r="O83" s="143"/>
      <c r="P83" s="143"/>
      <c r="Q83" s="143"/>
      <c r="R83" s="143"/>
      <c r="S83" s="143"/>
      <c r="T83" s="143"/>
      <c r="U83" s="142">
        <v>45</v>
      </c>
      <c r="V83" s="142"/>
    </row>
    <row r="84" spans="1:22" ht="33.4" customHeight="1">
      <c r="A84" s="103" t="s">
        <v>741</v>
      </c>
      <c r="B84" s="141" t="s">
        <v>494</v>
      </c>
      <c r="C84" s="129" t="s">
        <v>493</v>
      </c>
      <c r="D84" s="103"/>
      <c r="E84" s="103"/>
      <c r="F84" s="142">
        <v>45</v>
      </c>
      <c r="G84" s="142"/>
      <c r="H84" s="142"/>
      <c r="I84" s="142"/>
      <c r="J84" s="142"/>
      <c r="K84" s="143"/>
      <c r="L84" s="143"/>
      <c r="M84" s="143"/>
      <c r="N84" s="143"/>
      <c r="O84" s="143"/>
      <c r="P84" s="143"/>
      <c r="Q84" s="143"/>
      <c r="R84" s="143"/>
      <c r="S84" s="143"/>
      <c r="T84" s="143"/>
      <c r="U84" s="142">
        <v>45</v>
      </c>
      <c r="V84" s="142"/>
    </row>
    <row r="85" spans="1:22" ht="33.4" customHeight="1">
      <c r="A85" s="103" t="s">
        <v>743</v>
      </c>
      <c r="B85" s="141"/>
      <c r="C85" s="129" t="s">
        <v>742</v>
      </c>
      <c r="D85" s="103"/>
      <c r="E85" s="103"/>
      <c r="F85" s="142">
        <v>30</v>
      </c>
      <c r="G85" s="142"/>
      <c r="H85" s="142"/>
      <c r="I85" s="142"/>
      <c r="J85" s="142"/>
      <c r="K85" s="143"/>
      <c r="L85" s="143"/>
      <c r="M85" s="143"/>
      <c r="N85" s="143"/>
      <c r="O85" s="143"/>
      <c r="P85" s="143"/>
      <c r="Q85" s="143"/>
      <c r="R85" s="143"/>
      <c r="S85" s="143"/>
      <c r="T85" s="143"/>
      <c r="U85" s="142">
        <v>30</v>
      </c>
      <c r="V85" s="142"/>
    </row>
    <row r="86" spans="1:22" ht="33.4" customHeight="1">
      <c r="A86" s="103" t="s">
        <v>745</v>
      </c>
      <c r="B86" s="141"/>
      <c r="C86" s="129" t="s">
        <v>744</v>
      </c>
      <c r="D86" s="103"/>
      <c r="E86" s="103"/>
      <c r="F86" s="142">
        <v>30</v>
      </c>
      <c r="G86" s="142"/>
      <c r="H86" s="142"/>
      <c r="I86" s="142"/>
      <c r="J86" s="142"/>
      <c r="K86" s="143"/>
      <c r="L86" s="143"/>
      <c r="M86" s="143"/>
      <c r="N86" s="143"/>
      <c r="O86" s="143"/>
      <c r="P86" s="143"/>
      <c r="Q86" s="143"/>
      <c r="R86" s="143"/>
      <c r="S86" s="143"/>
      <c r="T86" s="143"/>
      <c r="U86" s="142">
        <v>30</v>
      </c>
      <c r="V86" s="142"/>
    </row>
    <row r="87" spans="1:22" ht="33.4" customHeight="1">
      <c r="A87" s="103" t="s">
        <v>745</v>
      </c>
      <c r="B87" s="141" t="s">
        <v>494</v>
      </c>
      <c r="C87" s="129" t="s">
        <v>493</v>
      </c>
      <c r="D87" s="103"/>
      <c r="E87" s="103"/>
      <c r="F87" s="142">
        <v>30</v>
      </c>
      <c r="G87" s="142"/>
      <c r="H87" s="142"/>
      <c r="I87" s="142"/>
      <c r="J87" s="142"/>
      <c r="K87" s="143"/>
      <c r="L87" s="143"/>
      <c r="M87" s="143"/>
      <c r="N87" s="143"/>
      <c r="O87" s="143"/>
      <c r="P87" s="143"/>
      <c r="Q87" s="143"/>
      <c r="R87" s="143"/>
      <c r="S87" s="143"/>
      <c r="T87" s="143"/>
      <c r="U87" s="142">
        <v>30</v>
      </c>
      <c r="V87" s="142"/>
    </row>
    <row r="88" spans="1:22" ht="33.4" customHeight="1">
      <c r="A88" s="103" t="s">
        <v>747</v>
      </c>
      <c r="B88" s="141"/>
      <c r="C88" s="129" t="s">
        <v>746</v>
      </c>
      <c r="D88" s="103"/>
      <c r="E88" s="103"/>
      <c r="F88" s="142">
        <v>86</v>
      </c>
      <c r="G88" s="142"/>
      <c r="H88" s="142"/>
      <c r="I88" s="142"/>
      <c r="J88" s="142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2">
        <v>86</v>
      </c>
      <c r="V88" s="142"/>
    </row>
    <row r="89" spans="1:22" ht="50.1" customHeight="1">
      <c r="A89" s="103" t="s">
        <v>749</v>
      </c>
      <c r="B89" s="141"/>
      <c r="C89" s="129" t="s">
        <v>748</v>
      </c>
      <c r="D89" s="103"/>
      <c r="E89" s="103"/>
      <c r="F89" s="142">
        <v>46</v>
      </c>
      <c r="G89" s="142"/>
      <c r="H89" s="142"/>
      <c r="I89" s="142"/>
      <c r="J89" s="142"/>
      <c r="K89" s="143"/>
      <c r="L89" s="143"/>
      <c r="M89" s="143"/>
      <c r="N89" s="143"/>
      <c r="O89" s="143"/>
      <c r="P89" s="143"/>
      <c r="Q89" s="143"/>
      <c r="R89" s="143"/>
      <c r="S89" s="143"/>
      <c r="T89" s="143"/>
      <c r="U89" s="142">
        <v>46</v>
      </c>
      <c r="V89" s="142"/>
    </row>
    <row r="90" spans="1:22" ht="33.4" customHeight="1">
      <c r="A90" s="103" t="s">
        <v>751</v>
      </c>
      <c r="B90" s="141"/>
      <c r="C90" s="129" t="s">
        <v>750</v>
      </c>
      <c r="D90" s="103"/>
      <c r="E90" s="103"/>
      <c r="F90" s="142">
        <v>5</v>
      </c>
      <c r="G90" s="142"/>
      <c r="H90" s="142"/>
      <c r="I90" s="142"/>
      <c r="J90" s="142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2">
        <v>5</v>
      </c>
      <c r="V90" s="142"/>
    </row>
    <row r="91" spans="1:22" ht="33.4" customHeight="1">
      <c r="A91" s="103" t="s">
        <v>751</v>
      </c>
      <c r="B91" s="141" t="s">
        <v>494</v>
      </c>
      <c r="C91" s="129" t="s">
        <v>493</v>
      </c>
      <c r="D91" s="103"/>
      <c r="E91" s="103"/>
      <c r="F91" s="142">
        <v>5</v>
      </c>
      <c r="G91" s="142"/>
      <c r="H91" s="142"/>
      <c r="I91" s="142"/>
      <c r="J91" s="142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2">
        <v>5</v>
      </c>
      <c r="V91" s="142"/>
    </row>
    <row r="92" spans="1:22" ht="33.4" customHeight="1">
      <c r="A92" s="103" t="s">
        <v>753</v>
      </c>
      <c r="B92" s="141"/>
      <c r="C92" s="129" t="s">
        <v>752</v>
      </c>
      <c r="D92" s="103"/>
      <c r="E92" s="103"/>
      <c r="F92" s="142">
        <v>41</v>
      </c>
      <c r="G92" s="142"/>
      <c r="H92" s="142"/>
      <c r="I92" s="142"/>
      <c r="J92" s="142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2">
        <v>41</v>
      </c>
      <c r="V92" s="142"/>
    </row>
    <row r="93" spans="1:22" ht="33.4" customHeight="1">
      <c r="A93" s="103" t="s">
        <v>753</v>
      </c>
      <c r="B93" s="141" t="s">
        <v>494</v>
      </c>
      <c r="C93" s="129" t="s">
        <v>493</v>
      </c>
      <c r="D93" s="103"/>
      <c r="E93" s="103"/>
      <c r="F93" s="142">
        <v>41</v>
      </c>
      <c r="G93" s="142"/>
      <c r="H93" s="142"/>
      <c r="I93" s="142"/>
      <c r="J93" s="142"/>
      <c r="K93" s="143"/>
      <c r="L93" s="143"/>
      <c r="M93" s="143"/>
      <c r="N93" s="143"/>
      <c r="O93" s="143"/>
      <c r="P93" s="143"/>
      <c r="Q93" s="143"/>
      <c r="R93" s="143"/>
      <c r="S93" s="143"/>
      <c r="T93" s="143"/>
      <c r="U93" s="142">
        <v>41</v>
      </c>
      <c r="V93" s="142"/>
    </row>
    <row r="94" spans="1:22" ht="50.1" customHeight="1">
      <c r="A94" s="103" t="s">
        <v>755</v>
      </c>
      <c r="B94" s="141"/>
      <c r="C94" s="129" t="s">
        <v>754</v>
      </c>
      <c r="D94" s="103"/>
      <c r="E94" s="103"/>
      <c r="F94" s="142">
        <v>40</v>
      </c>
      <c r="G94" s="142"/>
      <c r="H94" s="142"/>
      <c r="I94" s="142"/>
      <c r="J94" s="142"/>
      <c r="K94" s="143"/>
      <c r="L94" s="143"/>
      <c r="M94" s="143"/>
      <c r="N94" s="143"/>
      <c r="O94" s="143"/>
      <c r="P94" s="143"/>
      <c r="Q94" s="143"/>
      <c r="R94" s="143"/>
      <c r="S94" s="143"/>
      <c r="T94" s="143"/>
      <c r="U94" s="142">
        <v>40</v>
      </c>
      <c r="V94" s="142"/>
    </row>
    <row r="95" spans="1:22" ht="33.4" customHeight="1">
      <c r="A95" s="103" t="s">
        <v>757</v>
      </c>
      <c r="B95" s="141"/>
      <c r="C95" s="129" t="s">
        <v>756</v>
      </c>
      <c r="D95" s="103"/>
      <c r="E95" s="103"/>
      <c r="F95" s="142">
        <v>40</v>
      </c>
      <c r="G95" s="142"/>
      <c r="H95" s="142"/>
      <c r="I95" s="142"/>
      <c r="J95" s="142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2">
        <v>40</v>
      </c>
      <c r="V95" s="142"/>
    </row>
    <row r="96" spans="1:22" ht="33.4" customHeight="1">
      <c r="A96" s="103" t="s">
        <v>757</v>
      </c>
      <c r="B96" s="141" t="s">
        <v>494</v>
      </c>
      <c r="C96" s="129" t="s">
        <v>493</v>
      </c>
      <c r="D96" s="103"/>
      <c r="E96" s="103"/>
      <c r="F96" s="142">
        <v>40</v>
      </c>
      <c r="G96" s="142"/>
      <c r="H96" s="142"/>
      <c r="I96" s="142"/>
      <c r="J96" s="142"/>
      <c r="K96" s="143"/>
      <c r="L96" s="143"/>
      <c r="M96" s="143"/>
      <c r="N96" s="143"/>
      <c r="O96" s="143"/>
      <c r="P96" s="143"/>
      <c r="Q96" s="143"/>
      <c r="R96" s="143"/>
      <c r="S96" s="143"/>
      <c r="T96" s="143"/>
      <c r="U96" s="142">
        <v>40</v>
      </c>
      <c r="V96" s="142"/>
    </row>
    <row r="97" spans="1:22" ht="33.4" customHeight="1">
      <c r="A97" s="103" t="s">
        <v>486</v>
      </c>
      <c r="B97" s="141"/>
      <c r="C97" s="129" t="s">
        <v>485</v>
      </c>
      <c r="D97" s="103"/>
      <c r="E97" s="103"/>
      <c r="F97" s="142">
        <v>639</v>
      </c>
      <c r="G97" s="142"/>
      <c r="H97" s="142"/>
      <c r="I97" s="142">
        <v>40</v>
      </c>
      <c r="J97" s="142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2">
        <v>599</v>
      </c>
      <c r="V97" s="142">
        <v>599</v>
      </c>
    </row>
    <row r="98" spans="1:22" ht="33.4" customHeight="1">
      <c r="A98" s="103" t="s">
        <v>488</v>
      </c>
      <c r="B98" s="141"/>
      <c r="C98" s="129" t="s">
        <v>487</v>
      </c>
      <c r="D98" s="103"/>
      <c r="E98" s="103"/>
      <c r="F98" s="142">
        <v>378</v>
      </c>
      <c r="G98" s="142"/>
      <c r="H98" s="142"/>
      <c r="I98" s="142"/>
      <c r="J98" s="142"/>
      <c r="K98" s="143"/>
      <c r="L98" s="143"/>
      <c r="M98" s="143"/>
      <c r="N98" s="143"/>
      <c r="O98" s="143"/>
      <c r="P98" s="143"/>
      <c r="Q98" s="143"/>
      <c r="R98" s="143"/>
      <c r="S98" s="143"/>
      <c r="T98" s="143"/>
      <c r="U98" s="142">
        <v>378</v>
      </c>
      <c r="V98" s="142">
        <v>378</v>
      </c>
    </row>
    <row r="99" spans="1:22" ht="33.4" customHeight="1">
      <c r="A99" s="103" t="s">
        <v>490</v>
      </c>
      <c r="B99" s="141"/>
      <c r="C99" s="129" t="s">
        <v>489</v>
      </c>
      <c r="D99" s="103"/>
      <c r="E99" s="103"/>
      <c r="F99" s="142">
        <v>220</v>
      </c>
      <c r="G99" s="142"/>
      <c r="H99" s="142"/>
      <c r="I99" s="142"/>
      <c r="J99" s="142"/>
      <c r="K99" s="143"/>
      <c r="L99" s="143"/>
      <c r="M99" s="143"/>
      <c r="N99" s="143"/>
      <c r="O99" s="143"/>
      <c r="P99" s="143"/>
      <c r="Q99" s="143"/>
      <c r="R99" s="143"/>
      <c r="S99" s="143"/>
      <c r="T99" s="143"/>
      <c r="U99" s="142">
        <v>220</v>
      </c>
      <c r="V99" s="142">
        <v>220</v>
      </c>
    </row>
    <row r="100" spans="1:22" ht="33.4" customHeight="1">
      <c r="A100" s="103" t="s">
        <v>492</v>
      </c>
      <c r="B100" s="141"/>
      <c r="C100" s="129" t="s">
        <v>491</v>
      </c>
      <c r="D100" s="103"/>
      <c r="E100" s="103"/>
      <c r="F100" s="142">
        <v>220</v>
      </c>
      <c r="G100" s="142"/>
      <c r="H100" s="142"/>
      <c r="I100" s="142"/>
      <c r="J100" s="142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2">
        <v>220</v>
      </c>
      <c r="V100" s="142">
        <v>220</v>
      </c>
    </row>
    <row r="101" spans="1:22" ht="33.4" customHeight="1">
      <c r="A101" s="103" t="s">
        <v>492</v>
      </c>
      <c r="B101" s="141" t="s">
        <v>494</v>
      </c>
      <c r="C101" s="129" t="s">
        <v>493</v>
      </c>
      <c r="D101" s="103"/>
      <c r="E101" s="103"/>
      <c r="F101" s="142">
        <v>220</v>
      </c>
      <c r="G101" s="142"/>
      <c r="H101" s="142"/>
      <c r="I101" s="142"/>
      <c r="J101" s="142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2">
        <v>220</v>
      </c>
      <c r="V101" s="142">
        <v>220</v>
      </c>
    </row>
    <row r="102" spans="1:22" ht="33.4" customHeight="1">
      <c r="A102" s="103" t="s">
        <v>496</v>
      </c>
      <c r="B102" s="141"/>
      <c r="C102" s="129" t="s">
        <v>495</v>
      </c>
      <c r="D102" s="103"/>
      <c r="E102" s="103"/>
      <c r="F102" s="142">
        <v>110</v>
      </c>
      <c r="G102" s="142"/>
      <c r="H102" s="142"/>
      <c r="I102" s="142"/>
      <c r="J102" s="142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2">
        <v>110</v>
      </c>
      <c r="V102" s="142">
        <v>110</v>
      </c>
    </row>
    <row r="103" spans="1:22" ht="33.4" customHeight="1">
      <c r="A103" s="103" t="s">
        <v>498</v>
      </c>
      <c r="B103" s="141"/>
      <c r="C103" s="129" t="s">
        <v>497</v>
      </c>
      <c r="D103" s="103"/>
      <c r="E103" s="103"/>
      <c r="F103" s="142">
        <v>110</v>
      </c>
      <c r="G103" s="142"/>
      <c r="H103" s="142"/>
      <c r="I103" s="142"/>
      <c r="J103" s="142"/>
      <c r="K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2">
        <v>110</v>
      </c>
      <c r="V103" s="142">
        <v>110</v>
      </c>
    </row>
    <row r="104" spans="1:22" ht="33.4" customHeight="1">
      <c r="A104" s="103" t="s">
        <v>498</v>
      </c>
      <c r="B104" s="141" t="s">
        <v>494</v>
      </c>
      <c r="C104" s="129" t="s">
        <v>493</v>
      </c>
      <c r="D104" s="103"/>
      <c r="E104" s="103"/>
      <c r="F104" s="142">
        <v>110</v>
      </c>
      <c r="G104" s="142"/>
      <c r="H104" s="142"/>
      <c r="I104" s="142"/>
      <c r="J104" s="142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2">
        <v>110</v>
      </c>
      <c r="V104" s="142">
        <v>110</v>
      </c>
    </row>
    <row r="105" spans="1:22" ht="33.4" customHeight="1">
      <c r="A105" s="103" t="s">
        <v>500</v>
      </c>
      <c r="B105" s="141"/>
      <c r="C105" s="129" t="s">
        <v>499</v>
      </c>
      <c r="D105" s="103"/>
      <c r="E105" s="103"/>
      <c r="F105" s="142">
        <v>48</v>
      </c>
      <c r="G105" s="142"/>
      <c r="H105" s="142"/>
      <c r="I105" s="142"/>
      <c r="J105" s="142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2">
        <v>48</v>
      </c>
      <c r="V105" s="142">
        <v>48</v>
      </c>
    </row>
    <row r="106" spans="1:22" ht="33.4" customHeight="1">
      <c r="A106" s="103" t="s">
        <v>502</v>
      </c>
      <c r="B106" s="141"/>
      <c r="C106" s="129" t="s">
        <v>501</v>
      </c>
      <c r="D106" s="103"/>
      <c r="E106" s="103"/>
      <c r="F106" s="142">
        <v>10</v>
      </c>
      <c r="G106" s="142"/>
      <c r="H106" s="142"/>
      <c r="I106" s="142"/>
      <c r="J106" s="142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2">
        <v>10</v>
      </c>
      <c r="V106" s="142">
        <v>10</v>
      </c>
    </row>
    <row r="107" spans="1:22" ht="33.4" customHeight="1">
      <c r="A107" s="103" t="s">
        <v>502</v>
      </c>
      <c r="B107" s="141" t="s">
        <v>494</v>
      </c>
      <c r="C107" s="129" t="s">
        <v>493</v>
      </c>
      <c r="D107" s="103"/>
      <c r="E107" s="103"/>
      <c r="F107" s="142">
        <v>10</v>
      </c>
      <c r="G107" s="142"/>
      <c r="H107" s="142"/>
      <c r="I107" s="142"/>
      <c r="J107" s="142"/>
      <c r="K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2">
        <v>10</v>
      </c>
      <c r="V107" s="142">
        <v>10</v>
      </c>
    </row>
    <row r="108" spans="1:22" ht="33.4" customHeight="1">
      <c r="A108" s="103" t="s">
        <v>504</v>
      </c>
      <c r="B108" s="141"/>
      <c r="C108" s="129" t="s">
        <v>503</v>
      </c>
      <c r="D108" s="103"/>
      <c r="E108" s="103"/>
      <c r="F108" s="142">
        <v>30</v>
      </c>
      <c r="G108" s="142"/>
      <c r="H108" s="142"/>
      <c r="I108" s="142"/>
      <c r="J108" s="142"/>
      <c r="K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2">
        <v>30</v>
      </c>
      <c r="V108" s="142">
        <v>30</v>
      </c>
    </row>
    <row r="109" spans="1:22" ht="33.4" customHeight="1">
      <c r="A109" s="103" t="s">
        <v>504</v>
      </c>
      <c r="B109" s="141" t="s">
        <v>494</v>
      </c>
      <c r="C109" s="129" t="s">
        <v>493</v>
      </c>
      <c r="D109" s="103"/>
      <c r="E109" s="103"/>
      <c r="F109" s="142">
        <v>30</v>
      </c>
      <c r="G109" s="142"/>
      <c r="H109" s="142"/>
      <c r="I109" s="142"/>
      <c r="J109" s="142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2">
        <v>30</v>
      </c>
      <c r="V109" s="142">
        <v>30</v>
      </c>
    </row>
    <row r="110" spans="1:22" ht="33.4" customHeight="1">
      <c r="A110" s="103" t="s">
        <v>506</v>
      </c>
      <c r="B110" s="141"/>
      <c r="C110" s="129" t="s">
        <v>505</v>
      </c>
      <c r="D110" s="103"/>
      <c r="E110" s="103"/>
      <c r="F110" s="142">
        <v>3</v>
      </c>
      <c r="G110" s="142"/>
      <c r="H110" s="142"/>
      <c r="I110" s="142"/>
      <c r="J110" s="142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2">
        <v>3</v>
      </c>
      <c r="V110" s="142">
        <v>3</v>
      </c>
    </row>
    <row r="111" spans="1:22" ht="33.4" customHeight="1">
      <c r="A111" s="103" t="s">
        <v>506</v>
      </c>
      <c r="B111" s="141" t="s">
        <v>494</v>
      </c>
      <c r="C111" s="129" t="s">
        <v>493</v>
      </c>
      <c r="D111" s="103"/>
      <c r="E111" s="103"/>
      <c r="F111" s="142">
        <v>3</v>
      </c>
      <c r="G111" s="142"/>
      <c r="H111" s="142"/>
      <c r="I111" s="142"/>
      <c r="J111" s="142"/>
      <c r="K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2">
        <v>3</v>
      </c>
      <c r="V111" s="142">
        <v>3</v>
      </c>
    </row>
    <row r="112" spans="1:22" ht="50.1" customHeight="1">
      <c r="A112" s="103" t="s">
        <v>508</v>
      </c>
      <c r="B112" s="141"/>
      <c r="C112" s="129" t="s">
        <v>507</v>
      </c>
      <c r="D112" s="103"/>
      <c r="E112" s="103"/>
      <c r="F112" s="142">
        <v>5</v>
      </c>
      <c r="G112" s="142"/>
      <c r="H112" s="142"/>
      <c r="I112" s="142"/>
      <c r="J112" s="142"/>
      <c r="K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2">
        <v>5</v>
      </c>
      <c r="V112" s="142">
        <v>5</v>
      </c>
    </row>
    <row r="113" spans="1:22" ht="33.4" customHeight="1">
      <c r="A113" s="103" t="s">
        <v>508</v>
      </c>
      <c r="B113" s="141" t="s">
        <v>494</v>
      </c>
      <c r="C113" s="129" t="s">
        <v>493</v>
      </c>
      <c r="D113" s="103"/>
      <c r="E113" s="103"/>
      <c r="F113" s="142">
        <v>5</v>
      </c>
      <c r="G113" s="142"/>
      <c r="H113" s="142"/>
      <c r="I113" s="142"/>
      <c r="J113" s="142"/>
      <c r="K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2">
        <v>5</v>
      </c>
      <c r="V113" s="142">
        <v>5</v>
      </c>
    </row>
    <row r="114" spans="1:22" ht="33.4" customHeight="1">
      <c r="A114" s="103" t="s">
        <v>510</v>
      </c>
      <c r="B114" s="141"/>
      <c r="C114" s="129" t="s">
        <v>509</v>
      </c>
      <c r="D114" s="103"/>
      <c r="E114" s="103"/>
      <c r="F114" s="142">
        <v>221</v>
      </c>
      <c r="G114" s="142"/>
      <c r="H114" s="142"/>
      <c r="I114" s="142"/>
      <c r="J114" s="142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2">
        <v>221</v>
      </c>
      <c r="V114" s="142">
        <v>221</v>
      </c>
    </row>
    <row r="115" spans="1:22" ht="33.4" customHeight="1">
      <c r="A115" s="103" t="s">
        <v>512</v>
      </c>
      <c r="B115" s="141"/>
      <c r="C115" s="129" t="s">
        <v>511</v>
      </c>
      <c r="D115" s="103"/>
      <c r="E115" s="103"/>
      <c r="F115" s="142">
        <v>66</v>
      </c>
      <c r="G115" s="142"/>
      <c r="H115" s="142"/>
      <c r="I115" s="142"/>
      <c r="J115" s="142"/>
      <c r="K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2">
        <v>66</v>
      </c>
      <c r="V115" s="142">
        <v>66</v>
      </c>
    </row>
    <row r="116" spans="1:22" ht="33.4" customHeight="1">
      <c r="A116" s="103" t="s">
        <v>514</v>
      </c>
      <c r="B116" s="141"/>
      <c r="C116" s="129" t="s">
        <v>513</v>
      </c>
      <c r="D116" s="103"/>
      <c r="E116" s="103"/>
      <c r="F116" s="142">
        <v>66</v>
      </c>
      <c r="G116" s="142"/>
      <c r="H116" s="142"/>
      <c r="I116" s="142"/>
      <c r="J116" s="142"/>
      <c r="K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2">
        <v>66</v>
      </c>
      <c r="V116" s="142">
        <v>66</v>
      </c>
    </row>
    <row r="117" spans="1:22" ht="33.4" customHeight="1">
      <c r="A117" s="103" t="s">
        <v>514</v>
      </c>
      <c r="B117" s="141" t="s">
        <v>494</v>
      </c>
      <c r="C117" s="129" t="s">
        <v>493</v>
      </c>
      <c r="D117" s="103"/>
      <c r="E117" s="103"/>
      <c r="F117" s="142">
        <v>66</v>
      </c>
      <c r="G117" s="142"/>
      <c r="H117" s="142"/>
      <c r="I117" s="142"/>
      <c r="J117" s="142"/>
      <c r="K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2">
        <v>66</v>
      </c>
      <c r="V117" s="142">
        <v>66</v>
      </c>
    </row>
    <row r="118" spans="1:22" ht="50.1" customHeight="1">
      <c r="A118" s="103" t="s">
        <v>516</v>
      </c>
      <c r="B118" s="141"/>
      <c r="C118" s="129" t="s">
        <v>515</v>
      </c>
      <c r="D118" s="103"/>
      <c r="E118" s="103"/>
      <c r="F118" s="142">
        <v>155</v>
      </c>
      <c r="G118" s="142"/>
      <c r="H118" s="142"/>
      <c r="I118" s="142"/>
      <c r="J118" s="142"/>
      <c r="K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2">
        <v>155</v>
      </c>
      <c r="V118" s="142">
        <v>155</v>
      </c>
    </row>
    <row r="119" spans="1:22" ht="33.4" customHeight="1">
      <c r="A119" s="103" t="s">
        <v>518</v>
      </c>
      <c r="B119" s="141"/>
      <c r="C119" s="129" t="s">
        <v>517</v>
      </c>
      <c r="D119" s="103"/>
      <c r="E119" s="103"/>
      <c r="F119" s="142">
        <v>115</v>
      </c>
      <c r="G119" s="142"/>
      <c r="H119" s="142"/>
      <c r="I119" s="142"/>
      <c r="J119" s="142"/>
      <c r="K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2">
        <v>115</v>
      </c>
      <c r="V119" s="142">
        <v>115</v>
      </c>
    </row>
    <row r="120" spans="1:22" ht="33.4" customHeight="1">
      <c r="A120" s="103" t="s">
        <v>518</v>
      </c>
      <c r="B120" s="141" t="s">
        <v>494</v>
      </c>
      <c r="C120" s="129" t="s">
        <v>493</v>
      </c>
      <c r="D120" s="103"/>
      <c r="E120" s="103"/>
      <c r="F120" s="142">
        <v>115</v>
      </c>
      <c r="G120" s="142"/>
      <c r="H120" s="142"/>
      <c r="I120" s="142"/>
      <c r="J120" s="142"/>
      <c r="K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2">
        <v>115</v>
      </c>
      <c r="V120" s="142">
        <v>115</v>
      </c>
    </row>
    <row r="121" spans="1:22" ht="33.4" customHeight="1">
      <c r="A121" s="103" t="s">
        <v>520</v>
      </c>
      <c r="B121" s="141"/>
      <c r="C121" s="129" t="s">
        <v>519</v>
      </c>
      <c r="D121" s="103"/>
      <c r="E121" s="103"/>
      <c r="F121" s="142">
        <v>40</v>
      </c>
      <c r="G121" s="142"/>
      <c r="H121" s="142"/>
      <c r="I121" s="142"/>
      <c r="J121" s="142"/>
      <c r="K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2">
        <v>40</v>
      </c>
      <c r="V121" s="142">
        <v>40</v>
      </c>
    </row>
    <row r="122" spans="1:22" ht="33.4" customHeight="1">
      <c r="A122" s="103" t="s">
        <v>520</v>
      </c>
      <c r="B122" s="141" t="s">
        <v>494</v>
      </c>
      <c r="C122" s="129" t="s">
        <v>493</v>
      </c>
      <c r="D122" s="103"/>
      <c r="E122" s="103"/>
      <c r="F122" s="142">
        <v>40</v>
      </c>
      <c r="G122" s="142"/>
      <c r="H122" s="142"/>
      <c r="I122" s="142"/>
      <c r="J122" s="142"/>
      <c r="K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2">
        <v>40</v>
      </c>
      <c r="V122" s="142">
        <v>40</v>
      </c>
    </row>
    <row r="123" spans="1:22" ht="33.4" customHeight="1">
      <c r="A123" s="103" t="s">
        <v>590</v>
      </c>
      <c r="B123" s="141"/>
      <c r="C123" s="129" t="s">
        <v>589</v>
      </c>
      <c r="D123" s="103"/>
      <c r="E123" s="103"/>
      <c r="F123" s="142">
        <v>115.1</v>
      </c>
      <c r="G123" s="142">
        <v>30.1</v>
      </c>
      <c r="H123" s="142">
        <v>15</v>
      </c>
      <c r="I123" s="142"/>
      <c r="J123" s="142"/>
      <c r="K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2">
        <f>U124+U130</f>
        <v>122.202</v>
      </c>
      <c r="V123" s="142">
        <f>V124+V130</f>
        <v>7.2789999999999999</v>
      </c>
    </row>
    <row r="124" spans="1:22" ht="33.4" customHeight="1">
      <c r="A124" s="103" t="s">
        <v>592</v>
      </c>
      <c r="B124" s="141"/>
      <c r="C124" s="129" t="s">
        <v>591</v>
      </c>
      <c r="D124" s="103"/>
      <c r="E124" s="103"/>
      <c r="F124" s="142">
        <v>45.1</v>
      </c>
      <c r="G124" s="142">
        <v>30.1</v>
      </c>
      <c r="H124" s="142">
        <v>15</v>
      </c>
      <c r="I124" s="142"/>
      <c r="J124" s="142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2">
        <f>U125</f>
        <v>22.202000000000002</v>
      </c>
      <c r="V124" s="142">
        <f>V125</f>
        <v>7.2789999999999999</v>
      </c>
    </row>
    <row r="125" spans="1:22" ht="33.4" customHeight="1">
      <c r="A125" s="103" t="s">
        <v>594</v>
      </c>
      <c r="B125" s="141"/>
      <c r="C125" s="129" t="s">
        <v>593</v>
      </c>
      <c r="D125" s="103"/>
      <c r="E125" s="103"/>
      <c r="F125" s="142">
        <v>45.1</v>
      </c>
      <c r="G125" s="142">
        <v>30.1</v>
      </c>
      <c r="H125" s="142">
        <v>15</v>
      </c>
      <c r="I125" s="142"/>
      <c r="J125" s="142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2">
        <f>U126+U128</f>
        <v>22.202000000000002</v>
      </c>
      <c r="V125" s="142">
        <f>V126+V128</f>
        <v>7.2789999999999999</v>
      </c>
    </row>
    <row r="126" spans="1:22" ht="50.1" customHeight="1">
      <c r="A126" s="103" t="s">
        <v>596</v>
      </c>
      <c r="B126" s="141"/>
      <c r="C126" s="129" t="s">
        <v>595</v>
      </c>
      <c r="D126" s="103"/>
      <c r="E126" s="103"/>
      <c r="F126" s="142">
        <v>3.9</v>
      </c>
      <c r="G126" s="142"/>
      <c r="H126" s="142">
        <v>3.9</v>
      </c>
      <c r="I126" s="142"/>
      <c r="J126" s="142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2">
        <f>U127</f>
        <v>1.9249999999999998</v>
      </c>
      <c r="V126" s="142">
        <f>V127</f>
        <v>0.628</v>
      </c>
    </row>
    <row r="127" spans="1:22" ht="33.4" customHeight="1">
      <c r="A127" s="103" t="s">
        <v>596</v>
      </c>
      <c r="B127" s="141" t="s">
        <v>448</v>
      </c>
      <c r="C127" s="129" t="s">
        <v>447</v>
      </c>
      <c r="D127" s="103"/>
      <c r="E127" s="103"/>
      <c r="F127" s="142">
        <v>3.9</v>
      </c>
      <c r="G127" s="142"/>
      <c r="H127" s="142">
        <v>3.9</v>
      </c>
      <c r="I127" s="142"/>
      <c r="J127" s="142"/>
      <c r="K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2">
        <f>1.9+0.025</f>
        <v>1.9249999999999998</v>
      </c>
      <c r="V127" s="142">
        <f>0.6+0.028</f>
        <v>0.628</v>
      </c>
    </row>
    <row r="128" spans="1:22" ht="50.1" customHeight="1">
      <c r="A128" s="103" t="s">
        <v>598</v>
      </c>
      <c r="B128" s="141"/>
      <c r="C128" s="129" t="s">
        <v>597</v>
      </c>
      <c r="D128" s="103"/>
      <c r="E128" s="103"/>
      <c r="F128" s="142">
        <v>41.2</v>
      </c>
      <c r="G128" s="142">
        <v>30.1</v>
      </c>
      <c r="H128" s="142">
        <v>11.1</v>
      </c>
      <c r="I128" s="142"/>
      <c r="J128" s="142"/>
      <c r="K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2">
        <f>U129</f>
        <v>20.277000000000001</v>
      </c>
      <c r="V128" s="142">
        <f>V129</f>
        <v>6.6509999999999998</v>
      </c>
    </row>
    <row r="129" spans="1:22" ht="33.4" customHeight="1">
      <c r="A129" s="103" t="s">
        <v>598</v>
      </c>
      <c r="B129" s="141" t="s">
        <v>448</v>
      </c>
      <c r="C129" s="129" t="s">
        <v>447</v>
      </c>
      <c r="D129" s="103"/>
      <c r="E129" s="103"/>
      <c r="F129" s="142">
        <v>41.2</v>
      </c>
      <c r="G129" s="142">
        <v>30.1</v>
      </c>
      <c r="H129" s="142">
        <v>11.1</v>
      </c>
      <c r="I129" s="142"/>
      <c r="J129" s="142"/>
      <c r="K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2">
        <f>20.3-0.023</f>
        <v>20.277000000000001</v>
      </c>
      <c r="V129" s="142">
        <f>6.7-0.049</f>
        <v>6.6509999999999998</v>
      </c>
    </row>
    <row r="130" spans="1:22" ht="33.4" customHeight="1">
      <c r="A130" s="103" t="s">
        <v>610</v>
      </c>
      <c r="B130" s="141"/>
      <c r="C130" s="129" t="s">
        <v>609</v>
      </c>
      <c r="D130" s="103"/>
      <c r="E130" s="103"/>
      <c r="F130" s="142">
        <v>70</v>
      </c>
      <c r="G130" s="142"/>
      <c r="H130" s="142"/>
      <c r="I130" s="142"/>
      <c r="J130" s="142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2">
        <v>100</v>
      </c>
      <c r="V130" s="142"/>
    </row>
    <row r="131" spans="1:22" ht="50.1" customHeight="1">
      <c r="A131" s="103" t="s">
        <v>612</v>
      </c>
      <c r="B131" s="141"/>
      <c r="C131" s="129" t="s">
        <v>611</v>
      </c>
      <c r="D131" s="103"/>
      <c r="E131" s="103"/>
      <c r="F131" s="142">
        <v>70</v>
      </c>
      <c r="G131" s="142"/>
      <c r="H131" s="142"/>
      <c r="I131" s="142"/>
      <c r="J131" s="142"/>
      <c r="K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2">
        <v>100</v>
      </c>
      <c r="V131" s="142"/>
    </row>
    <row r="132" spans="1:22" ht="33.4" customHeight="1">
      <c r="A132" s="103" t="s">
        <v>614</v>
      </c>
      <c r="B132" s="141"/>
      <c r="C132" s="129" t="s">
        <v>613</v>
      </c>
      <c r="D132" s="103"/>
      <c r="E132" s="103"/>
      <c r="F132" s="142">
        <v>70</v>
      </c>
      <c r="G132" s="142"/>
      <c r="H132" s="142"/>
      <c r="I132" s="142"/>
      <c r="J132" s="142"/>
      <c r="K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2">
        <v>100</v>
      </c>
      <c r="V132" s="142"/>
    </row>
    <row r="133" spans="1:22" ht="33.4" customHeight="1">
      <c r="A133" s="103" t="s">
        <v>614</v>
      </c>
      <c r="B133" s="141" t="s">
        <v>390</v>
      </c>
      <c r="C133" s="129" t="s">
        <v>389</v>
      </c>
      <c r="D133" s="103"/>
      <c r="E133" s="103"/>
      <c r="F133" s="142">
        <v>70</v>
      </c>
      <c r="G133" s="142"/>
      <c r="H133" s="142"/>
      <c r="I133" s="142"/>
      <c r="J133" s="142"/>
      <c r="K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2">
        <v>100</v>
      </c>
      <c r="V133" s="142"/>
    </row>
    <row r="134" spans="1:22" ht="50.1" customHeight="1">
      <c r="A134" s="103" t="s">
        <v>409</v>
      </c>
      <c r="B134" s="141"/>
      <c r="C134" s="129" t="s">
        <v>9</v>
      </c>
      <c r="D134" s="103"/>
      <c r="E134" s="103"/>
      <c r="F134" s="142">
        <v>40801.839999999997</v>
      </c>
      <c r="G134" s="142"/>
      <c r="H134" s="142"/>
      <c r="I134" s="142">
        <v>7929.83</v>
      </c>
      <c r="J134" s="142">
        <v>1266.21</v>
      </c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2">
        <f>U135+U149+U160</f>
        <v>67231.56</v>
      </c>
      <c r="V134" s="142">
        <v>26993.8</v>
      </c>
    </row>
    <row r="135" spans="1:22" ht="43.5" customHeight="1">
      <c r="A135" s="103" t="s">
        <v>418</v>
      </c>
      <c r="B135" s="141"/>
      <c r="C135" s="129" t="s">
        <v>417</v>
      </c>
      <c r="D135" s="103"/>
      <c r="E135" s="103"/>
      <c r="F135" s="142">
        <v>38135.54</v>
      </c>
      <c r="G135" s="142"/>
      <c r="H135" s="142"/>
      <c r="I135" s="142">
        <v>7929.83</v>
      </c>
      <c r="J135" s="142">
        <v>1266.21</v>
      </c>
      <c r="K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2">
        <f>U136+U143+U146</f>
        <v>64565.26</v>
      </c>
      <c r="V135" s="142">
        <v>24457.5</v>
      </c>
    </row>
    <row r="136" spans="1:22" ht="33.4" customHeight="1">
      <c r="A136" s="103" t="s">
        <v>420</v>
      </c>
      <c r="B136" s="141"/>
      <c r="C136" s="129" t="s">
        <v>419</v>
      </c>
      <c r="D136" s="103"/>
      <c r="E136" s="103"/>
      <c r="F136" s="142">
        <v>23387.1</v>
      </c>
      <c r="G136" s="142"/>
      <c r="H136" s="142"/>
      <c r="I136" s="142">
        <v>2909.89</v>
      </c>
      <c r="J136" s="142">
        <v>1266.21</v>
      </c>
      <c r="K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2">
        <f>22457.06+28579.7</f>
        <v>51036.76</v>
      </c>
      <c r="V136" s="142">
        <v>19457.5</v>
      </c>
    </row>
    <row r="137" spans="1:22" ht="33.4" customHeight="1">
      <c r="A137" s="103" t="s">
        <v>422</v>
      </c>
      <c r="B137" s="141"/>
      <c r="C137" s="129" t="s">
        <v>421</v>
      </c>
      <c r="D137" s="103"/>
      <c r="E137" s="103"/>
      <c r="F137" s="142">
        <v>355.9</v>
      </c>
      <c r="G137" s="142"/>
      <c r="H137" s="142"/>
      <c r="I137" s="142"/>
      <c r="J137" s="142"/>
      <c r="K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2">
        <v>644.4</v>
      </c>
      <c r="V137" s="142"/>
    </row>
    <row r="138" spans="1:22" ht="33.4" customHeight="1">
      <c r="A138" s="103" t="s">
        <v>422</v>
      </c>
      <c r="B138" s="141" t="s">
        <v>390</v>
      </c>
      <c r="C138" s="129" t="s">
        <v>389</v>
      </c>
      <c r="D138" s="103"/>
      <c r="E138" s="103"/>
      <c r="F138" s="142">
        <v>355.9</v>
      </c>
      <c r="G138" s="142"/>
      <c r="H138" s="142"/>
      <c r="I138" s="142"/>
      <c r="J138" s="142"/>
      <c r="K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2">
        <v>644.4</v>
      </c>
      <c r="V138" s="142"/>
    </row>
    <row r="139" spans="1:22" ht="33.4" customHeight="1">
      <c r="A139" s="103" t="s">
        <v>424</v>
      </c>
      <c r="B139" s="141"/>
      <c r="C139" s="129" t="s">
        <v>423</v>
      </c>
      <c r="D139" s="103"/>
      <c r="E139" s="103"/>
      <c r="F139" s="142">
        <v>17955.099999999999</v>
      </c>
      <c r="G139" s="142"/>
      <c r="H139" s="142"/>
      <c r="I139" s="142"/>
      <c r="J139" s="142"/>
      <c r="K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2">
        <v>18637.400000000001</v>
      </c>
      <c r="V139" s="142">
        <v>19457.5</v>
      </c>
    </row>
    <row r="140" spans="1:22" ht="33.4" customHeight="1">
      <c r="A140" s="103" t="s">
        <v>424</v>
      </c>
      <c r="B140" s="141" t="s">
        <v>390</v>
      </c>
      <c r="C140" s="129" t="s">
        <v>389</v>
      </c>
      <c r="D140" s="103"/>
      <c r="E140" s="103"/>
      <c r="F140" s="142">
        <v>17955.099999999999</v>
      </c>
      <c r="G140" s="142"/>
      <c r="H140" s="142"/>
      <c r="I140" s="142"/>
      <c r="J140" s="142"/>
      <c r="K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2">
        <v>18637.400000000001</v>
      </c>
      <c r="V140" s="142">
        <v>19457.5</v>
      </c>
    </row>
    <row r="141" spans="1:22" ht="50.1" customHeight="1">
      <c r="A141" s="103" t="s">
        <v>430</v>
      </c>
      <c r="B141" s="141"/>
      <c r="C141" s="129" t="s">
        <v>429</v>
      </c>
      <c r="D141" s="103"/>
      <c r="E141" s="103"/>
      <c r="F141" s="142">
        <v>4176.1000000000004</v>
      </c>
      <c r="G141" s="142"/>
      <c r="H141" s="142"/>
      <c r="I141" s="142">
        <v>2909.89</v>
      </c>
      <c r="J141" s="142">
        <v>1266.21</v>
      </c>
      <c r="K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2">
        <f>U142</f>
        <v>31754.959999999999</v>
      </c>
      <c r="V141" s="142"/>
    </row>
    <row r="142" spans="1:22" ht="33.4" customHeight="1">
      <c r="A142" s="103" t="s">
        <v>430</v>
      </c>
      <c r="B142" s="141" t="s">
        <v>390</v>
      </c>
      <c r="C142" s="129" t="s">
        <v>389</v>
      </c>
      <c r="D142" s="103"/>
      <c r="E142" s="103"/>
      <c r="F142" s="142">
        <v>4176.1000000000004</v>
      </c>
      <c r="G142" s="142"/>
      <c r="H142" s="142"/>
      <c r="I142" s="142">
        <v>2909.89</v>
      </c>
      <c r="J142" s="142">
        <v>1266.21</v>
      </c>
      <c r="K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2">
        <f>3175.26+28579.7</f>
        <v>31754.959999999999</v>
      </c>
      <c r="V142" s="142"/>
    </row>
    <row r="143" spans="1:22" ht="33.4" customHeight="1">
      <c r="A143" s="103" t="s">
        <v>436</v>
      </c>
      <c r="B143" s="141"/>
      <c r="C143" s="129" t="s">
        <v>435</v>
      </c>
      <c r="D143" s="103"/>
      <c r="E143" s="103"/>
      <c r="F143" s="142">
        <v>2345.5</v>
      </c>
      <c r="G143" s="142"/>
      <c r="H143" s="142"/>
      <c r="I143" s="142"/>
      <c r="J143" s="142"/>
      <c r="K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2">
        <v>4000</v>
      </c>
      <c r="V143" s="142">
        <v>5000</v>
      </c>
    </row>
    <row r="144" spans="1:22" ht="33.4" customHeight="1">
      <c r="A144" s="103" t="s">
        <v>440</v>
      </c>
      <c r="B144" s="141"/>
      <c r="C144" s="129" t="s">
        <v>439</v>
      </c>
      <c r="D144" s="103"/>
      <c r="E144" s="103"/>
      <c r="F144" s="142">
        <v>1100</v>
      </c>
      <c r="G144" s="142"/>
      <c r="H144" s="142"/>
      <c r="I144" s="142"/>
      <c r="J144" s="142"/>
      <c r="K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2">
        <v>4000</v>
      </c>
      <c r="V144" s="142">
        <v>5000</v>
      </c>
    </row>
    <row r="145" spans="1:22" ht="33.4" customHeight="1">
      <c r="A145" s="103" t="s">
        <v>440</v>
      </c>
      <c r="B145" s="141" t="s">
        <v>442</v>
      </c>
      <c r="C145" s="129" t="s">
        <v>441</v>
      </c>
      <c r="D145" s="103"/>
      <c r="E145" s="103"/>
      <c r="F145" s="142">
        <v>1100</v>
      </c>
      <c r="G145" s="142"/>
      <c r="H145" s="142"/>
      <c r="I145" s="142"/>
      <c r="J145" s="142"/>
      <c r="K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2">
        <v>4000</v>
      </c>
      <c r="V145" s="142">
        <v>5000</v>
      </c>
    </row>
    <row r="146" spans="1:22" ht="33.4" customHeight="1">
      <c r="A146" s="103" t="s">
        <v>602</v>
      </c>
      <c r="B146" s="141"/>
      <c r="C146" s="129" t="s">
        <v>601</v>
      </c>
      <c r="D146" s="103"/>
      <c r="E146" s="103"/>
      <c r="F146" s="142">
        <v>3328.2</v>
      </c>
      <c r="G146" s="142"/>
      <c r="H146" s="142"/>
      <c r="I146" s="142">
        <v>3328.2</v>
      </c>
      <c r="J146" s="142"/>
      <c r="K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2">
        <f>U147</f>
        <v>9528.5</v>
      </c>
      <c r="V146" s="142"/>
    </row>
    <row r="147" spans="1:22" ht="50.1" customHeight="1">
      <c r="A147" s="103" t="s">
        <v>604</v>
      </c>
      <c r="B147" s="141"/>
      <c r="C147" s="129" t="s">
        <v>603</v>
      </c>
      <c r="D147" s="103"/>
      <c r="E147" s="103"/>
      <c r="F147" s="142">
        <v>3328.2</v>
      </c>
      <c r="G147" s="142"/>
      <c r="H147" s="142"/>
      <c r="I147" s="142">
        <v>3328.2</v>
      </c>
      <c r="J147" s="142"/>
      <c r="K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2">
        <f>U148</f>
        <v>9528.5</v>
      </c>
      <c r="V147" s="142"/>
    </row>
    <row r="148" spans="1:22" ht="33.4" customHeight="1">
      <c r="A148" s="103" t="s">
        <v>604</v>
      </c>
      <c r="B148" s="141" t="s">
        <v>390</v>
      </c>
      <c r="C148" s="129" t="s">
        <v>389</v>
      </c>
      <c r="D148" s="103"/>
      <c r="E148" s="103"/>
      <c r="F148" s="142">
        <v>3328.2</v>
      </c>
      <c r="G148" s="142"/>
      <c r="H148" s="142"/>
      <c r="I148" s="142">
        <v>3328.2</v>
      </c>
      <c r="J148" s="142"/>
      <c r="K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2">
        <f>3328.2+6200.3</f>
        <v>9528.5</v>
      </c>
      <c r="V148" s="142"/>
    </row>
    <row r="149" spans="1:22" ht="33.4" customHeight="1">
      <c r="A149" s="103" t="s">
        <v>625</v>
      </c>
      <c r="B149" s="141"/>
      <c r="C149" s="129" t="s">
        <v>624</v>
      </c>
      <c r="D149" s="103"/>
      <c r="E149" s="103"/>
      <c r="F149" s="142">
        <v>130</v>
      </c>
      <c r="G149" s="142"/>
      <c r="H149" s="142"/>
      <c r="I149" s="142"/>
      <c r="J149" s="142"/>
      <c r="K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2">
        <v>130</v>
      </c>
      <c r="V149" s="142"/>
    </row>
    <row r="150" spans="1:22" ht="33.4" customHeight="1">
      <c r="A150" s="103" t="s">
        <v>627</v>
      </c>
      <c r="B150" s="141"/>
      <c r="C150" s="129" t="s">
        <v>626</v>
      </c>
      <c r="D150" s="103"/>
      <c r="E150" s="103"/>
      <c r="F150" s="142">
        <v>100</v>
      </c>
      <c r="G150" s="142"/>
      <c r="H150" s="142"/>
      <c r="I150" s="142"/>
      <c r="J150" s="142"/>
      <c r="K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2">
        <v>100</v>
      </c>
      <c r="V150" s="142"/>
    </row>
    <row r="151" spans="1:22" ht="33.4" customHeight="1">
      <c r="A151" s="103" t="s">
        <v>629</v>
      </c>
      <c r="B151" s="141"/>
      <c r="C151" s="129" t="s">
        <v>628</v>
      </c>
      <c r="D151" s="103"/>
      <c r="E151" s="103"/>
      <c r="F151" s="142">
        <v>100</v>
      </c>
      <c r="G151" s="142"/>
      <c r="H151" s="142"/>
      <c r="I151" s="142"/>
      <c r="J151" s="142"/>
      <c r="K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2">
        <v>100</v>
      </c>
      <c r="V151" s="142"/>
    </row>
    <row r="152" spans="1:22" ht="33.4" customHeight="1">
      <c r="A152" s="103" t="s">
        <v>629</v>
      </c>
      <c r="B152" s="141" t="s">
        <v>390</v>
      </c>
      <c r="C152" s="129" t="s">
        <v>389</v>
      </c>
      <c r="D152" s="103"/>
      <c r="E152" s="103"/>
      <c r="F152" s="142">
        <v>100</v>
      </c>
      <c r="G152" s="142"/>
      <c r="H152" s="142"/>
      <c r="I152" s="142"/>
      <c r="J152" s="142"/>
      <c r="K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2">
        <v>100</v>
      </c>
      <c r="V152" s="142"/>
    </row>
    <row r="153" spans="1:22" ht="33.4" customHeight="1">
      <c r="A153" s="103" t="s">
        <v>761</v>
      </c>
      <c r="B153" s="141"/>
      <c r="C153" s="129" t="s">
        <v>760</v>
      </c>
      <c r="D153" s="103"/>
      <c r="E153" s="103"/>
      <c r="F153" s="142">
        <v>30</v>
      </c>
      <c r="G153" s="142"/>
      <c r="H153" s="142"/>
      <c r="I153" s="142"/>
      <c r="J153" s="142"/>
      <c r="K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2">
        <v>30</v>
      </c>
      <c r="V153" s="142"/>
    </row>
    <row r="154" spans="1:22" ht="33.4" customHeight="1">
      <c r="A154" s="103" t="s">
        <v>763</v>
      </c>
      <c r="B154" s="141"/>
      <c r="C154" s="129" t="s">
        <v>762</v>
      </c>
      <c r="D154" s="103"/>
      <c r="E154" s="103"/>
      <c r="F154" s="142">
        <v>3</v>
      </c>
      <c r="G154" s="142"/>
      <c r="H154" s="142"/>
      <c r="I154" s="142"/>
      <c r="J154" s="142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2">
        <v>3</v>
      </c>
      <c r="V154" s="142"/>
    </row>
    <row r="155" spans="1:22" ht="33.4" customHeight="1">
      <c r="A155" s="103" t="s">
        <v>763</v>
      </c>
      <c r="B155" s="141" t="s">
        <v>494</v>
      </c>
      <c r="C155" s="129" t="s">
        <v>493</v>
      </c>
      <c r="D155" s="103"/>
      <c r="E155" s="103"/>
      <c r="F155" s="142">
        <v>3</v>
      </c>
      <c r="G155" s="142"/>
      <c r="H155" s="142"/>
      <c r="I155" s="142"/>
      <c r="J155" s="142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2">
        <v>3</v>
      </c>
      <c r="V155" s="142"/>
    </row>
    <row r="156" spans="1:22" ht="50.1" customHeight="1">
      <c r="A156" s="103" t="s">
        <v>765</v>
      </c>
      <c r="B156" s="141"/>
      <c r="C156" s="129" t="s">
        <v>764</v>
      </c>
      <c r="D156" s="103"/>
      <c r="E156" s="103"/>
      <c r="F156" s="142">
        <v>22</v>
      </c>
      <c r="G156" s="142"/>
      <c r="H156" s="142"/>
      <c r="I156" s="142"/>
      <c r="J156" s="142"/>
      <c r="K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2">
        <v>22</v>
      </c>
      <c r="V156" s="142"/>
    </row>
    <row r="157" spans="1:22" ht="33.4" customHeight="1">
      <c r="A157" s="103" t="s">
        <v>765</v>
      </c>
      <c r="B157" s="141" t="s">
        <v>494</v>
      </c>
      <c r="C157" s="129" t="s">
        <v>493</v>
      </c>
      <c r="D157" s="103"/>
      <c r="E157" s="103"/>
      <c r="F157" s="142">
        <v>22</v>
      </c>
      <c r="G157" s="142"/>
      <c r="H157" s="142"/>
      <c r="I157" s="142"/>
      <c r="J157" s="142"/>
      <c r="K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2">
        <v>22</v>
      </c>
      <c r="V157" s="142"/>
    </row>
    <row r="158" spans="1:22" ht="33.4" customHeight="1">
      <c r="A158" s="103" t="s">
        <v>767</v>
      </c>
      <c r="B158" s="141"/>
      <c r="C158" s="129" t="s">
        <v>766</v>
      </c>
      <c r="D158" s="103"/>
      <c r="E158" s="103"/>
      <c r="F158" s="142">
        <v>5</v>
      </c>
      <c r="G158" s="142"/>
      <c r="H158" s="142"/>
      <c r="I158" s="142"/>
      <c r="J158" s="142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2">
        <v>5</v>
      </c>
      <c r="V158" s="142"/>
    </row>
    <row r="159" spans="1:22" ht="33.4" customHeight="1">
      <c r="A159" s="103" t="s">
        <v>767</v>
      </c>
      <c r="B159" s="141" t="s">
        <v>494</v>
      </c>
      <c r="C159" s="129" t="s">
        <v>493</v>
      </c>
      <c r="D159" s="103"/>
      <c r="E159" s="103"/>
      <c r="F159" s="142">
        <v>5</v>
      </c>
      <c r="G159" s="142"/>
      <c r="H159" s="142"/>
      <c r="I159" s="142"/>
      <c r="J159" s="142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2">
        <v>5</v>
      </c>
      <c r="V159" s="142"/>
    </row>
    <row r="160" spans="1:22" ht="33.4" customHeight="1">
      <c r="A160" s="103" t="s">
        <v>411</v>
      </c>
      <c r="B160" s="141"/>
      <c r="C160" s="129" t="s">
        <v>410</v>
      </c>
      <c r="D160" s="103"/>
      <c r="E160" s="103"/>
      <c r="F160" s="142">
        <v>2536.3000000000002</v>
      </c>
      <c r="G160" s="142"/>
      <c r="H160" s="142"/>
      <c r="I160" s="142"/>
      <c r="J160" s="142"/>
      <c r="K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2">
        <v>2536.3000000000002</v>
      </c>
      <c r="V160" s="142">
        <v>2536.3000000000002</v>
      </c>
    </row>
    <row r="161" spans="1:22" ht="50.1" customHeight="1">
      <c r="A161" s="103" t="s">
        <v>413</v>
      </c>
      <c r="B161" s="141"/>
      <c r="C161" s="129" t="s">
        <v>412</v>
      </c>
      <c r="D161" s="103"/>
      <c r="E161" s="103"/>
      <c r="F161" s="142">
        <v>2536.3000000000002</v>
      </c>
      <c r="G161" s="142"/>
      <c r="H161" s="142"/>
      <c r="I161" s="142"/>
      <c r="J161" s="142"/>
      <c r="K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2">
        <v>2536.3000000000002</v>
      </c>
      <c r="V161" s="142">
        <v>2536.3000000000002</v>
      </c>
    </row>
    <row r="162" spans="1:22" ht="33.4" customHeight="1">
      <c r="A162" s="103" t="s">
        <v>414</v>
      </c>
      <c r="B162" s="141"/>
      <c r="C162" s="129" t="s">
        <v>387</v>
      </c>
      <c r="D162" s="103"/>
      <c r="E162" s="103"/>
      <c r="F162" s="142">
        <v>2536.3000000000002</v>
      </c>
      <c r="G162" s="142"/>
      <c r="H162" s="142"/>
      <c r="I162" s="142"/>
      <c r="J162" s="142"/>
      <c r="K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2">
        <v>2536.3000000000002</v>
      </c>
      <c r="V162" s="142">
        <v>2536.3000000000002</v>
      </c>
    </row>
    <row r="163" spans="1:22" ht="66.95" customHeight="1">
      <c r="A163" s="103" t="s">
        <v>414</v>
      </c>
      <c r="B163" s="141" t="s">
        <v>386</v>
      </c>
      <c r="C163" s="129" t="s">
        <v>385</v>
      </c>
      <c r="D163" s="103"/>
      <c r="E163" s="103"/>
      <c r="F163" s="142">
        <v>2436.3000000000002</v>
      </c>
      <c r="G163" s="142"/>
      <c r="H163" s="142"/>
      <c r="I163" s="142"/>
      <c r="J163" s="142"/>
      <c r="K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2">
        <v>2436.3000000000002</v>
      </c>
      <c r="V163" s="142">
        <v>2436.3000000000002</v>
      </c>
    </row>
    <row r="164" spans="1:22" ht="33.4" customHeight="1">
      <c r="A164" s="103" t="s">
        <v>414</v>
      </c>
      <c r="B164" s="141" t="s">
        <v>390</v>
      </c>
      <c r="C164" s="129" t="s">
        <v>389</v>
      </c>
      <c r="D164" s="103"/>
      <c r="E164" s="103"/>
      <c r="F164" s="142">
        <v>100</v>
      </c>
      <c r="G164" s="142"/>
      <c r="H164" s="142"/>
      <c r="I164" s="142"/>
      <c r="J164" s="142"/>
      <c r="K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2">
        <v>100</v>
      </c>
      <c r="V164" s="142">
        <v>100</v>
      </c>
    </row>
    <row r="165" spans="1:22" ht="33.4" customHeight="1">
      <c r="A165" s="103" t="s">
        <v>769</v>
      </c>
      <c r="B165" s="141"/>
      <c r="C165" s="129" t="s">
        <v>768</v>
      </c>
      <c r="D165" s="103"/>
      <c r="E165" s="103"/>
      <c r="F165" s="142">
        <v>330473.27</v>
      </c>
      <c r="G165" s="142"/>
      <c r="H165" s="142">
        <v>225521.9</v>
      </c>
      <c r="I165" s="142">
        <v>3276.2</v>
      </c>
      <c r="J165" s="142"/>
      <c r="K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2">
        <v>334780.93</v>
      </c>
      <c r="V165" s="142">
        <v>337916.4</v>
      </c>
    </row>
    <row r="166" spans="1:22" ht="33.4" customHeight="1">
      <c r="A166" s="103" t="s">
        <v>771</v>
      </c>
      <c r="B166" s="141"/>
      <c r="C166" s="129" t="s">
        <v>770</v>
      </c>
      <c r="D166" s="103"/>
      <c r="E166" s="103"/>
      <c r="F166" s="142">
        <v>103378.88</v>
      </c>
      <c r="G166" s="142"/>
      <c r="H166" s="142">
        <v>66672.3</v>
      </c>
      <c r="I166" s="142"/>
      <c r="J166" s="142"/>
      <c r="K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2">
        <v>105802.4</v>
      </c>
      <c r="V166" s="142">
        <v>104526.3</v>
      </c>
    </row>
    <row r="167" spans="1:22" ht="50.1" customHeight="1">
      <c r="A167" s="103" t="s">
        <v>773</v>
      </c>
      <c r="B167" s="141"/>
      <c r="C167" s="129" t="s">
        <v>772</v>
      </c>
      <c r="D167" s="103"/>
      <c r="E167" s="103"/>
      <c r="F167" s="142">
        <v>36446.58</v>
      </c>
      <c r="G167" s="142"/>
      <c r="H167" s="142"/>
      <c r="I167" s="142"/>
      <c r="J167" s="142"/>
      <c r="K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2">
        <v>34846</v>
      </c>
      <c r="V167" s="142">
        <v>34151.800000000003</v>
      </c>
    </row>
    <row r="168" spans="1:22" ht="33.4" customHeight="1">
      <c r="A168" s="103" t="s">
        <v>774</v>
      </c>
      <c r="B168" s="141"/>
      <c r="C168" s="129" t="s">
        <v>569</v>
      </c>
      <c r="D168" s="103"/>
      <c r="E168" s="103"/>
      <c r="F168" s="142">
        <v>36446.58</v>
      </c>
      <c r="G168" s="142"/>
      <c r="H168" s="142"/>
      <c r="I168" s="142"/>
      <c r="J168" s="142"/>
      <c r="K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2">
        <v>34846</v>
      </c>
      <c r="V168" s="142">
        <v>34151.800000000003</v>
      </c>
    </row>
    <row r="169" spans="1:22" ht="33.4" customHeight="1">
      <c r="A169" s="103" t="s">
        <v>774</v>
      </c>
      <c r="B169" s="141" t="s">
        <v>494</v>
      </c>
      <c r="C169" s="129" t="s">
        <v>493</v>
      </c>
      <c r="D169" s="103"/>
      <c r="E169" s="103"/>
      <c r="F169" s="142">
        <v>36446.58</v>
      </c>
      <c r="G169" s="142"/>
      <c r="H169" s="142"/>
      <c r="I169" s="142"/>
      <c r="J169" s="142"/>
      <c r="K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2">
        <v>34846</v>
      </c>
      <c r="V169" s="142">
        <v>34151.800000000003</v>
      </c>
    </row>
    <row r="170" spans="1:22" ht="33.4" customHeight="1">
      <c r="A170" s="103" t="s">
        <v>780</v>
      </c>
      <c r="B170" s="141"/>
      <c r="C170" s="129" t="s">
        <v>779</v>
      </c>
      <c r="D170" s="103"/>
      <c r="E170" s="103"/>
      <c r="F170" s="142">
        <v>66672.3</v>
      </c>
      <c r="G170" s="142"/>
      <c r="H170" s="142">
        <v>66672.3</v>
      </c>
      <c r="I170" s="142"/>
      <c r="J170" s="142"/>
      <c r="K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2">
        <v>70956.399999999994</v>
      </c>
      <c r="V170" s="142">
        <v>70374.5</v>
      </c>
    </row>
    <row r="171" spans="1:22" ht="33.4" customHeight="1">
      <c r="A171" s="103" t="s">
        <v>782</v>
      </c>
      <c r="B171" s="141"/>
      <c r="C171" s="129" t="s">
        <v>781</v>
      </c>
      <c r="D171" s="103"/>
      <c r="E171" s="103"/>
      <c r="F171" s="142">
        <v>66672.3</v>
      </c>
      <c r="G171" s="142"/>
      <c r="H171" s="142">
        <v>66672.3</v>
      </c>
      <c r="I171" s="142"/>
      <c r="J171" s="142"/>
      <c r="K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2">
        <v>70956.399999999994</v>
      </c>
      <c r="V171" s="142">
        <v>70374.5</v>
      </c>
    </row>
    <row r="172" spans="1:22" ht="33.4" customHeight="1">
      <c r="A172" s="103" t="s">
        <v>782</v>
      </c>
      <c r="B172" s="141" t="s">
        <v>484</v>
      </c>
      <c r="C172" s="129" t="s">
        <v>483</v>
      </c>
      <c r="D172" s="103"/>
      <c r="E172" s="103"/>
      <c r="F172" s="142">
        <v>244.7</v>
      </c>
      <c r="G172" s="142"/>
      <c r="H172" s="142">
        <v>244.7</v>
      </c>
      <c r="I172" s="142"/>
      <c r="J172" s="142"/>
      <c r="K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2">
        <v>290.10000000000002</v>
      </c>
      <c r="V172" s="142">
        <v>673.7</v>
      </c>
    </row>
    <row r="173" spans="1:22" ht="33.4" customHeight="1">
      <c r="A173" s="103" t="s">
        <v>782</v>
      </c>
      <c r="B173" s="141" t="s">
        <v>494</v>
      </c>
      <c r="C173" s="129" t="s">
        <v>493</v>
      </c>
      <c r="D173" s="103"/>
      <c r="E173" s="103"/>
      <c r="F173" s="142">
        <v>66427.600000000006</v>
      </c>
      <c r="G173" s="142"/>
      <c r="H173" s="142">
        <v>66427.600000000006</v>
      </c>
      <c r="I173" s="142"/>
      <c r="J173" s="142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2">
        <v>70666.3</v>
      </c>
      <c r="V173" s="142">
        <v>69700.800000000003</v>
      </c>
    </row>
    <row r="174" spans="1:22" ht="50.1" customHeight="1">
      <c r="A174" s="103" t="s">
        <v>792</v>
      </c>
      <c r="B174" s="141"/>
      <c r="C174" s="129" t="s">
        <v>791</v>
      </c>
      <c r="D174" s="103"/>
      <c r="E174" s="103"/>
      <c r="F174" s="142">
        <v>193728.69</v>
      </c>
      <c r="G174" s="142"/>
      <c r="H174" s="142">
        <v>150968</v>
      </c>
      <c r="I174" s="142">
        <v>3276.2</v>
      </c>
      <c r="J174" s="142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2">
        <v>196487.53</v>
      </c>
      <c r="V174" s="142">
        <v>200804</v>
      </c>
    </row>
    <row r="175" spans="1:22" ht="83.65" customHeight="1">
      <c r="A175" s="103" t="s">
        <v>794</v>
      </c>
      <c r="B175" s="141"/>
      <c r="C175" s="129" t="s">
        <v>793</v>
      </c>
      <c r="D175" s="103"/>
      <c r="E175" s="103"/>
      <c r="F175" s="142">
        <v>38464.49</v>
      </c>
      <c r="G175" s="142"/>
      <c r="H175" s="142"/>
      <c r="I175" s="142"/>
      <c r="J175" s="142"/>
      <c r="K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2">
        <v>36185.78</v>
      </c>
      <c r="V175" s="142">
        <v>36488.26</v>
      </c>
    </row>
    <row r="176" spans="1:22" ht="33.4" customHeight="1">
      <c r="A176" s="103" t="s">
        <v>795</v>
      </c>
      <c r="B176" s="141"/>
      <c r="C176" s="129" t="s">
        <v>569</v>
      </c>
      <c r="D176" s="103"/>
      <c r="E176" s="103"/>
      <c r="F176" s="142">
        <v>38464.49</v>
      </c>
      <c r="G176" s="142"/>
      <c r="H176" s="142"/>
      <c r="I176" s="142"/>
      <c r="J176" s="142"/>
      <c r="K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2">
        <v>36185.78</v>
      </c>
      <c r="V176" s="142">
        <v>36488.26</v>
      </c>
    </row>
    <row r="177" spans="1:22" ht="33.4" customHeight="1">
      <c r="A177" s="103" t="s">
        <v>795</v>
      </c>
      <c r="B177" s="141" t="s">
        <v>494</v>
      </c>
      <c r="C177" s="129" t="s">
        <v>493</v>
      </c>
      <c r="D177" s="103"/>
      <c r="E177" s="103"/>
      <c r="F177" s="142">
        <v>38464.49</v>
      </c>
      <c r="G177" s="142"/>
      <c r="H177" s="142"/>
      <c r="I177" s="142"/>
      <c r="J177" s="142"/>
      <c r="K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2">
        <v>36185.78</v>
      </c>
      <c r="V177" s="142">
        <v>36488.26</v>
      </c>
    </row>
    <row r="178" spans="1:22" ht="33.4" customHeight="1">
      <c r="A178" s="103" t="s">
        <v>802</v>
      </c>
      <c r="B178" s="141"/>
      <c r="C178" s="129" t="s">
        <v>779</v>
      </c>
      <c r="D178" s="103"/>
      <c r="E178" s="103"/>
      <c r="F178" s="142">
        <v>145526.39999999999</v>
      </c>
      <c r="G178" s="142"/>
      <c r="H178" s="142">
        <v>145526.39999999999</v>
      </c>
      <c r="I178" s="142"/>
      <c r="J178" s="142"/>
      <c r="K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2">
        <v>154441</v>
      </c>
      <c r="V178" s="142">
        <v>158461.70000000001</v>
      </c>
    </row>
    <row r="179" spans="1:22" ht="33.4" customHeight="1">
      <c r="A179" s="103" t="s">
        <v>803</v>
      </c>
      <c r="B179" s="141"/>
      <c r="C179" s="129" t="s">
        <v>781</v>
      </c>
      <c r="D179" s="103"/>
      <c r="E179" s="103"/>
      <c r="F179" s="142">
        <v>145526.39999999999</v>
      </c>
      <c r="G179" s="142"/>
      <c r="H179" s="142">
        <v>145526.39999999999</v>
      </c>
      <c r="I179" s="142"/>
      <c r="J179" s="142"/>
      <c r="K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2">
        <v>154441</v>
      </c>
      <c r="V179" s="142">
        <v>158461.70000000001</v>
      </c>
    </row>
    <row r="180" spans="1:22" ht="33.4" customHeight="1">
      <c r="A180" s="103" t="s">
        <v>803</v>
      </c>
      <c r="B180" s="141" t="s">
        <v>494</v>
      </c>
      <c r="C180" s="129" t="s">
        <v>493</v>
      </c>
      <c r="D180" s="103"/>
      <c r="E180" s="103"/>
      <c r="F180" s="142">
        <v>145526.39999999999</v>
      </c>
      <c r="G180" s="142"/>
      <c r="H180" s="142">
        <v>145526.39999999999</v>
      </c>
      <c r="I180" s="142"/>
      <c r="J180" s="142"/>
      <c r="K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2">
        <v>154441</v>
      </c>
      <c r="V180" s="142">
        <v>158461.70000000001</v>
      </c>
    </row>
    <row r="181" spans="1:22" ht="200.65" customHeight="1">
      <c r="A181" s="103" t="s">
        <v>805</v>
      </c>
      <c r="B181" s="141"/>
      <c r="C181" s="104" t="s">
        <v>804</v>
      </c>
      <c r="D181" s="103"/>
      <c r="E181" s="103"/>
      <c r="F181" s="142">
        <v>5882.81</v>
      </c>
      <c r="G181" s="142"/>
      <c r="H181" s="142">
        <v>5441.6</v>
      </c>
      <c r="I181" s="142">
        <v>441.21</v>
      </c>
      <c r="J181" s="142"/>
      <c r="K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2">
        <v>5860.75</v>
      </c>
      <c r="V181" s="142">
        <v>5854.04</v>
      </c>
    </row>
    <row r="182" spans="1:22" ht="183.95" customHeight="1">
      <c r="A182" s="103" t="s">
        <v>807</v>
      </c>
      <c r="B182" s="141"/>
      <c r="C182" s="104" t="s">
        <v>806</v>
      </c>
      <c r="D182" s="103"/>
      <c r="E182" s="103"/>
      <c r="F182" s="142">
        <v>5882.81</v>
      </c>
      <c r="G182" s="142"/>
      <c r="H182" s="142">
        <v>5441.6</v>
      </c>
      <c r="I182" s="142">
        <v>441.21</v>
      </c>
      <c r="J182" s="142"/>
      <c r="K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2">
        <v>5860.75</v>
      </c>
      <c r="V182" s="142">
        <v>5854.04</v>
      </c>
    </row>
    <row r="183" spans="1:22" ht="33.4" customHeight="1">
      <c r="A183" s="103" t="s">
        <v>807</v>
      </c>
      <c r="B183" s="141" t="s">
        <v>494</v>
      </c>
      <c r="C183" s="129" t="s">
        <v>493</v>
      </c>
      <c r="D183" s="103"/>
      <c r="E183" s="103"/>
      <c r="F183" s="142">
        <v>5882.81</v>
      </c>
      <c r="G183" s="142"/>
      <c r="H183" s="142">
        <v>5441.6</v>
      </c>
      <c r="I183" s="142">
        <v>441.21</v>
      </c>
      <c r="J183" s="142"/>
      <c r="K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2">
        <v>5860.75</v>
      </c>
      <c r="V183" s="142">
        <v>5854.04</v>
      </c>
    </row>
    <row r="184" spans="1:22" ht="33.4" customHeight="1">
      <c r="A184" s="103" t="s">
        <v>817</v>
      </c>
      <c r="B184" s="141"/>
      <c r="C184" s="129" t="s">
        <v>816</v>
      </c>
      <c r="D184" s="103"/>
      <c r="E184" s="103"/>
      <c r="F184" s="142">
        <v>19441</v>
      </c>
      <c r="G184" s="142"/>
      <c r="H184" s="142"/>
      <c r="I184" s="142"/>
      <c r="J184" s="142"/>
      <c r="K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2">
        <v>18578</v>
      </c>
      <c r="V184" s="142">
        <v>18656.099999999999</v>
      </c>
    </row>
    <row r="185" spans="1:22" ht="33.4" customHeight="1">
      <c r="A185" s="103" t="s">
        <v>819</v>
      </c>
      <c r="B185" s="141"/>
      <c r="C185" s="129" t="s">
        <v>818</v>
      </c>
      <c r="D185" s="103"/>
      <c r="E185" s="103"/>
      <c r="F185" s="142">
        <v>19401</v>
      </c>
      <c r="G185" s="142"/>
      <c r="H185" s="142"/>
      <c r="I185" s="142"/>
      <c r="J185" s="142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2">
        <v>18578</v>
      </c>
      <c r="V185" s="142">
        <v>18656.099999999999</v>
      </c>
    </row>
    <row r="186" spans="1:22" ht="33.4" customHeight="1">
      <c r="A186" s="103" t="s">
        <v>820</v>
      </c>
      <c r="B186" s="141"/>
      <c r="C186" s="129" t="s">
        <v>569</v>
      </c>
      <c r="D186" s="103"/>
      <c r="E186" s="103"/>
      <c r="F186" s="142">
        <v>19401</v>
      </c>
      <c r="G186" s="142"/>
      <c r="H186" s="142"/>
      <c r="I186" s="142"/>
      <c r="J186" s="142"/>
      <c r="K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2">
        <v>18578</v>
      </c>
      <c r="V186" s="142">
        <v>18656.099999999999</v>
      </c>
    </row>
    <row r="187" spans="1:22" ht="33.4" customHeight="1">
      <c r="A187" s="103" t="s">
        <v>820</v>
      </c>
      <c r="B187" s="141" t="s">
        <v>494</v>
      </c>
      <c r="C187" s="129" t="s">
        <v>493</v>
      </c>
      <c r="D187" s="103"/>
      <c r="E187" s="103"/>
      <c r="F187" s="142">
        <v>19401</v>
      </c>
      <c r="G187" s="142"/>
      <c r="H187" s="142"/>
      <c r="I187" s="142"/>
      <c r="J187" s="142"/>
      <c r="K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2">
        <v>18578</v>
      </c>
      <c r="V187" s="142">
        <v>18656.099999999999</v>
      </c>
    </row>
    <row r="188" spans="1:22" ht="33.4" customHeight="1">
      <c r="A188" s="103" t="s">
        <v>832</v>
      </c>
      <c r="B188" s="141"/>
      <c r="C188" s="129" t="s">
        <v>831</v>
      </c>
      <c r="D188" s="103"/>
      <c r="E188" s="103"/>
      <c r="F188" s="142">
        <v>153</v>
      </c>
      <c r="G188" s="142"/>
      <c r="H188" s="142"/>
      <c r="I188" s="142"/>
      <c r="J188" s="142"/>
      <c r="K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2">
        <v>153</v>
      </c>
      <c r="V188" s="142">
        <v>153</v>
      </c>
    </row>
    <row r="189" spans="1:22" ht="33.4" customHeight="1">
      <c r="A189" s="103" t="s">
        <v>834</v>
      </c>
      <c r="B189" s="141"/>
      <c r="C189" s="129" t="s">
        <v>833</v>
      </c>
      <c r="D189" s="103"/>
      <c r="E189" s="103"/>
      <c r="F189" s="142">
        <v>45</v>
      </c>
      <c r="G189" s="142"/>
      <c r="H189" s="142"/>
      <c r="I189" s="142"/>
      <c r="J189" s="142"/>
      <c r="K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2">
        <v>45</v>
      </c>
      <c r="V189" s="142">
        <v>45</v>
      </c>
    </row>
    <row r="190" spans="1:22" ht="33.4" customHeight="1">
      <c r="A190" s="103" t="s">
        <v>836</v>
      </c>
      <c r="B190" s="141"/>
      <c r="C190" s="129" t="s">
        <v>835</v>
      </c>
      <c r="D190" s="103"/>
      <c r="E190" s="103"/>
      <c r="F190" s="142">
        <v>45</v>
      </c>
      <c r="G190" s="142"/>
      <c r="H190" s="142"/>
      <c r="I190" s="142"/>
      <c r="J190" s="142"/>
      <c r="K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2">
        <v>45</v>
      </c>
      <c r="V190" s="142">
        <v>45</v>
      </c>
    </row>
    <row r="191" spans="1:22" ht="33.4" customHeight="1">
      <c r="A191" s="103" t="s">
        <v>836</v>
      </c>
      <c r="B191" s="141" t="s">
        <v>390</v>
      </c>
      <c r="C191" s="129" t="s">
        <v>389</v>
      </c>
      <c r="D191" s="103"/>
      <c r="E191" s="103"/>
      <c r="F191" s="142">
        <v>45</v>
      </c>
      <c r="G191" s="142"/>
      <c r="H191" s="142"/>
      <c r="I191" s="142"/>
      <c r="J191" s="142"/>
      <c r="K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2">
        <v>45</v>
      </c>
      <c r="V191" s="142">
        <v>45</v>
      </c>
    </row>
    <row r="192" spans="1:22" ht="33.4" customHeight="1">
      <c r="A192" s="103" t="s">
        <v>838</v>
      </c>
      <c r="B192" s="141"/>
      <c r="C192" s="129" t="s">
        <v>837</v>
      </c>
      <c r="D192" s="103"/>
      <c r="E192" s="103"/>
      <c r="F192" s="142">
        <v>108</v>
      </c>
      <c r="G192" s="142"/>
      <c r="H192" s="142"/>
      <c r="I192" s="142"/>
      <c r="J192" s="142"/>
      <c r="K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2">
        <v>108</v>
      </c>
      <c r="V192" s="142">
        <v>108</v>
      </c>
    </row>
    <row r="193" spans="1:22" ht="33.4" customHeight="1">
      <c r="A193" s="103" t="s">
        <v>840</v>
      </c>
      <c r="B193" s="141"/>
      <c r="C193" s="129" t="s">
        <v>839</v>
      </c>
      <c r="D193" s="103"/>
      <c r="E193" s="103"/>
      <c r="F193" s="142">
        <v>108</v>
      </c>
      <c r="G193" s="142"/>
      <c r="H193" s="142"/>
      <c r="I193" s="142"/>
      <c r="J193" s="142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2">
        <v>108</v>
      </c>
      <c r="V193" s="142">
        <v>108</v>
      </c>
    </row>
    <row r="194" spans="1:22" ht="33.4" customHeight="1">
      <c r="A194" s="103" t="s">
        <v>840</v>
      </c>
      <c r="B194" s="141" t="s">
        <v>494</v>
      </c>
      <c r="C194" s="129" t="s">
        <v>493</v>
      </c>
      <c r="D194" s="103"/>
      <c r="E194" s="103"/>
      <c r="F194" s="142">
        <v>108</v>
      </c>
      <c r="G194" s="142"/>
      <c r="H194" s="142"/>
      <c r="I194" s="142"/>
      <c r="J194" s="142"/>
      <c r="K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2">
        <v>108</v>
      </c>
      <c r="V194" s="142">
        <v>108</v>
      </c>
    </row>
    <row r="195" spans="1:22" ht="33.4" customHeight="1">
      <c r="A195" s="103" t="s">
        <v>842</v>
      </c>
      <c r="B195" s="141"/>
      <c r="C195" s="129" t="s">
        <v>841</v>
      </c>
      <c r="D195" s="103"/>
      <c r="E195" s="103"/>
      <c r="F195" s="142">
        <v>13771.7</v>
      </c>
      <c r="G195" s="142"/>
      <c r="H195" s="142">
        <v>7881.6</v>
      </c>
      <c r="I195" s="142"/>
      <c r="J195" s="142"/>
      <c r="K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2">
        <v>13760</v>
      </c>
      <c r="V195" s="142">
        <v>13777</v>
      </c>
    </row>
    <row r="196" spans="1:22" ht="33.4" customHeight="1">
      <c r="A196" s="103" t="s">
        <v>844</v>
      </c>
      <c r="B196" s="141"/>
      <c r="C196" s="129" t="s">
        <v>843</v>
      </c>
      <c r="D196" s="103"/>
      <c r="E196" s="103"/>
      <c r="F196" s="142">
        <v>5890.1</v>
      </c>
      <c r="G196" s="142"/>
      <c r="H196" s="142"/>
      <c r="I196" s="142"/>
      <c r="J196" s="142"/>
      <c r="K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2">
        <v>5890.1</v>
      </c>
      <c r="V196" s="142">
        <v>5890.1</v>
      </c>
    </row>
    <row r="197" spans="1:22" ht="33.4" customHeight="1">
      <c r="A197" s="103" t="s">
        <v>845</v>
      </c>
      <c r="B197" s="141"/>
      <c r="C197" s="129" t="s">
        <v>387</v>
      </c>
      <c r="D197" s="103"/>
      <c r="E197" s="103"/>
      <c r="F197" s="142">
        <v>5890.1</v>
      </c>
      <c r="G197" s="142"/>
      <c r="H197" s="142"/>
      <c r="I197" s="142"/>
      <c r="J197" s="142"/>
      <c r="K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2">
        <v>5890.1</v>
      </c>
      <c r="V197" s="142">
        <v>5890.1</v>
      </c>
    </row>
    <row r="198" spans="1:22" ht="66.95" customHeight="1">
      <c r="A198" s="103" t="s">
        <v>845</v>
      </c>
      <c r="B198" s="141" t="s">
        <v>386</v>
      </c>
      <c r="C198" s="129" t="s">
        <v>385</v>
      </c>
      <c r="D198" s="103"/>
      <c r="E198" s="103"/>
      <c r="F198" s="142">
        <v>5335.66</v>
      </c>
      <c r="G198" s="142"/>
      <c r="H198" s="142"/>
      <c r="I198" s="142"/>
      <c r="J198" s="142"/>
      <c r="K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2">
        <v>5335.66</v>
      </c>
      <c r="V198" s="142">
        <v>5335.66</v>
      </c>
    </row>
    <row r="199" spans="1:22" ht="33.4" customHeight="1">
      <c r="A199" s="103" t="s">
        <v>845</v>
      </c>
      <c r="B199" s="141" t="s">
        <v>390</v>
      </c>
      <c r="C199" s="129" t="s">
        <v>389</v>
      </c>
      <c r="D199" s="103"/>
      <c r="E199" s="103"/>
      <c r="F199" s="142">
        <v>552.84</v>
      </c>
      <c r="G199" s="142"/>
      <c r="H199" s="142"/>
      <c r="I199" s="142"/>
      <c r="J199" s="142"/>
      <c r="K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2">
        <v>552.84</v>
      </c>
      <c r="V199" s="142">
        <v>552.84</v>
      </c>
    </row>
    <row r="200" spans="1:22" ht="33.4" customHeight="1">
      <c r="A200" s="103" t="s">
        <v>845</v>
      </c>
      <c r="B200" s="141" t="s">
        <v>448</v>
      </c>
      <c r="C200" s="129" t="s">
        <v>447</v>
      </c>
      <c r="D200" s="103"/>
      <c r="E200" s="103"/>
      <c r="F200" s="142">
        <v>1.6</v>
      </c>
      <c r="G200" s="142"/>
      <c r="H200" s="142"/>
      <c r="I200" s="142"/>
      <c r="J200" s="142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2">
        <v>1.6</v>
      </c>
      <c r="V200" s="142">
        <v>1.6</v>
      </c>
    </row>
    <row r="201" spans="1:22" ht="33.4" customHeight="1">
      <c r="A201" s="103" t="s">
        <v>846</v>
      </c>
      <c r="B201" s="141"/>
      <c r="C201" s="129" t="s">
        <v>779</v>
      </c>
      <c r="D201" s="103"/>
      <c r="E201" s="103"/>
      <c r="F201" s="142">
        <v>435.1</v>
      </c>
      <c r="G201" s="142"/>
      <c r="H201" s="142">
        <v>435.1</v>
      </c>
      <c r="I201" s="142"/>
      <c r="J201" s="142"/>
      <c r="K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2">
        <v>423.4</v>
      </c>
      <c r="V201" s="142">
        <v>440.4</v>
      </c>
    </row>
    <row r="202" spans="1:22" ht="33.4" customHeight="1">
      <c r="A202" s="103" t="s">
        <v>847</v>
      </c>
      <c r="B202" s="141"/>
      <c r="C202" s="129" t="s">
        <v>781</v>
      </c>
      <c r="D202" s="103"/>
      <c r="E202" s="103"/>
      <c r="F202" s="142">
        <v>435.1</v>
      </c>
      <c r="G202" s="142"/>
      <c r="H202" s="142">
        <v>435.1</v>
      </c>
      <c r="I202" s="142"/>
      <c r="J202" s="142"/>
      <c r="K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2">
        <v>423.4</v>
      </c>
      <c r="V202" s="142">
        <v>440.4</v>
      </c>
    </row>
    <row r="203" spans="1:22" ht="66.95" customHeight="1">
      <c r="A203" s="103" t="s">
        <v>847</v>
      </c>
      <c r="B203" s="141" t="s">
        <v>386</v>
      </c>
      <c r="C203" s="129" t="s">
        <v>385</v>
      </c>
      <c r="D203" s="103"/>
      <c r="E203" s="103"/>
      <c r="F203" s="142">
        <v>125.5</v>
      </c>
      <c r="G203" s="142"/>
      <c r="H203" s="142">
        <v>125.5</v>
      </c>
      <c r="I203" s="142"/>
      <c r="J203" s="142"/>
      <c r="K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2">
        <v>127.8</v>
      </c>
      <c r="V203" s="142">
        <v>130.5</v>
      </c>
    </row>
    <row r="204" spans="1:22" ht="33.4" customHeight="1">
      <c r="A204" s="103" t="s">
        <v>847</v>
      </c>
      <c r="B204" s="141" t="s">
        <v>390</v>
      </c>
      <c r="C204" s="129" t="s">
        <v>389</v>
      </c>
      <c r="D204" s="103"/>
      <c r="E204" s="103"/>
      <c r="F204" s="142">
        <v>72.099999999999994</v>
      </c>
      <c r="G204" s="142"/>
      <c r="H204" s="142">
        <v>72.099999999999994</v>
      </c>
      <c r="I204" s="142"/>
      <c r="J204" s="142"/>
      <c r="K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2">
        <v>70.7</v>
      </c>
      <c r="V204" s="142">
        <v>85</v>
      </c>
    </row>
    <row r="205" spans="1:22" ht="33.4" customHeight="1">
      <c r="A205" s="103" t="s">
        <v>847</v>
      </c>
      <c r="B205" s="141" t="s">
        <v>494</v>
      </c>
      <c r="C205" s="129" t="s">
        <v>493</v>
      </c>
      <c r="D205" s="103"/>
      <c r="E205" s="103"/>
      <c r="F205" s="142">
        <v>237.5</v>
      </c>
      <c r="G205" s="142"/>
      <c r="H205" s="142">
        <v>237.5</v>
      </c>
      <c r="I205" s="142"/>
      <c r="J205" s="142"/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2">
        <v>224.9</v>
      </c>
      <c r="V205" s="142">
        <v>224.9</v>
      </c>
    </row>
    <row r="206" spans="1:22" ht="100.35" customHeight="1">
      <c r="A206" s="103" t="s">
        <v>849</v>
      </c>
      <c r="B206" s="141"/>
      <c r="C206" s="104" t="s">
        <v>848</v>
      </c>
      <c r="D206" s="103"/>
      <c r="E206" s="103"/>
      <c r="F206" s="142">
        <v>7446.5</v>
      </c>
      <c r="G206" s="142"/>
      <c r="H206" s="142">
        <v>7446.5</v>
      </c>
      <c r="I206" s="142"/>
      <c r="J206" s="142"/>
      <c r="K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2">
        <v>7446.5</v>
      </c>
      <c r="V206" s="142">
        <v>7446.5</v>
      </c>
    </row>
    <row r="207" spans="1:22" ht="83.65" customHeight="1">
      <c r="A207" s="103" t="s">
        <v>851</v>
      </c>
      <c r="B207" s="141"/>
      <c r="C207" s="104" t="s">
        <v>850</v>
      </c>
      <c r="D207" s="103"/>
      <c r="E207" s="103"/>
      <c r="F207" s="142">
        <v>7446.5</v>
      </c>
      <c r="G207" s="142"/>
      <c r="H207" s="142">
        <v>7446.5</v>
      </c>
      <c r="I207" s="142"/>
      <c r="J207" s="142"/>
      <c r="K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2">
        <v>7446.5</v>
      </c>
      <c r="V207" s="142">
        <v>7446.5</v>
      </c>
    </row>
    <row r="208" spans="1:22" ht="33.4" customHeight="1">
      <c r="A208" s="103" t="s">
        <v>851</v>
      </c>
      <c r="B208" s="141" t="s">
        <v>484</v>
      </c>
      <c r="C208" s="129" t="s">
        <v>483</v>
      </c>
      <c r="D208" s="103"/>
      <c r="E208" s="103"/>
      <c r="F208" s="142">
        <v>2000</v>
      </c>
      <c r="G208" s="142"/>
      <c r="H208" s="142">
        <v>2000</v>
      </c>
      <c r="I208" s="142"/>
      <c r="J208" s="142"/>
      <c r="K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2">
        <v>2000</v>
      </c>
      <c r="V208" s="142">
        <v>2000</v>
      </c>
    </row>
    <row r="209" spans="1:22" ht="33.4" customHeight="1">
      <c r="A209" s="103" t="s">
        <v>851</v>
      </c>
      <c r="B209" s="141" t="s">
        <v>494</v>
      </c>
      <c r="C209" s="129" t="s">
        <v>493</v>
      </c>
      <c r="D209" s="103"/>
      <c r="E209" s="103"/>
      <c r="F209" s="142">
        <v>5446.5</v>
      </c>
      <c r="G209" s="142"/>
      <c r="H209" s="142">
        <v>5446.5</v>
      </c>
      <c r="I209" s="142"/>
      <c r="J209" s="142"/>
      <c r="K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2">
        <v>5446.5</v>
      </c>
      <c r="V209" s="142">
        <v>5446.5</v>
      </c>
    </row>
    <row r="210" spans="1:22" ht="50.1" customHeight="1">
      <c r="A210" s="103" t="s">
        <v>869</v>
      </c>
      <c r="B210" s="141"/>
      <c r="C210" s="129" t="s">
        <v>868</v>
      </c>
      <c r="D210" s="103"/>
      <c r="E210" s="103"/>
      <c r="F210" s="142">
        <v>51571.9</v>
      </c>
      <c r="G210" s="142"/>
      <c r="H210" s="142"/>
      <c r="I210" s="142"/>
      <c r="J210" s="142">
        <v>154</v>
      </c>
      <c r="K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2">
        <v>45341.4</v>
      </c>
      <c r="V210" s="142">
        <v>43767.199999999997</v>
      </c>
    </row>
    <row r="211" spans="1:22" ht="33.4" customHeight="1">
      <c r="A211" s="103" t="s">
        <v>880</v>
      </c>
      <c r="B211" s="141"/>
      <c r="C211" s="129" t="s">
        <v>879</v>
      </c>
      <c r="D211" s="103"/>
      <c r="E211" s="103"/>
      <c r="F211" s="142">
        <v>700</v>
      </c>
      <c r="G211" s="142"/>
      <c r="H211" s="142"/>
      <c r="I211" s="142"/>
      <c r="J211" s="142"/>
      <c r="K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2">
        <v>800</v>
      </c>
      <c r="V211" s="142">
        <v>800</v>
      </c>
    </row>
    <row r="212" spans="1:22" ht="50.1" customHeight="1">
      <c r="A212" s="103" t="s">
        <v>882</v>
      </c>
      <c r="B212" s="141"/>
      <c r="C212" s="129" t="s">
        <v>881</v>
      </c>
      <c r="D212" s="103"/>
      <c r="E212" s="103"/>
      <c r="F212" s="142">
        <v>700</v>
      </c>
      <c r="G212" s="142"/>
      <c r="H212" s="142"/>
      <c r="I212" s="142"/>
      <c r="J212" s="142"/>
      <c r="K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2">
        <v>800</v>
      </c>
      <c r="V212" s="142">
        <v>800</v>
      </c>
    </row>
    <row r="213" spans="1:22" ht="33.4" customHeight="1">
      <c r="A213" s="103" t="s">
        <v>884</v>
      </c>
      <c r="B213" s="141"/>
      <c r="C213" s="129" t="s">
        <v>883</v>
      </c>
      <c r="D213" s="103"/>
      <c r="E213" s="103"/>
      <c r="F213" s="142">
        <v>700</v>
      </c>
      <c r="G213" s="142"/>
      <c r="H213" s="142"/>
      <c r="I213" s="142"/>
      <c r="J213" s="142"/>
      <c r="K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2">
        <v>800</v>
      </c>
      <c r="V213" s="142">
        <v>800</v>
      </c>
    </row>
    <row r="214" spans="1:22" ht="33.4" customHeight="1">
      <c r="A214" s="103" t="s">
        <v>884</v>
      </c>
      <c r="B214" s="141" t="s">
        <v>448</v>
      </c>
      <c r="C214" s="129" t="s">
        <v>447</v>
      </c>
      <c r="D214" s="103"/>
      <c r="E214" s="103"/>
      <c r="F214" s="142">
        <v>700</v>
      </c>
      <c r="G214" s="142"/>
      <c r="H214" s="142"/>
      <c r="I214" s="142"/>
      <c r="J214" s="142"/>
      <c r="K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2">
        <v>800</v>
      </c>
      <c r="V214" s="142">
        <v>800</v>
      </c>
    </row>
    <row r="215" spans="1:22" ht="33.4" customHeight="1">
      <c r="A215" s="103" t="s">
        <v>890</v>
      </c>
      <c r="B215" s="141"/>
      <c r="C215" s="129" t="s">
        <v>889</v>
      </c>
      <c r="D215" s="103"/>
      <c r="E215" s="103"/>
      <c r="F215" s="142">
        <v>44901.599999999999</v>
      </c>
      <c r="G215" s="142"/>
      <c r="H215" s="142"/>
      <c r="I215" s="142"/>
      <c r="J215" s="142"/>
      <c r="K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2">
        <v>38571.1</v>
      </c>
      <c r="V215" s="142">
        <v>36996.9</v>
      </c>
    </row>
    <row r="216" spans="1:22" ht="33.4" customHeight="1">
      <c r="A216" s="103" t="s">
        <v>892</v>
      </c>
      <c r="B216" s="141"/>
      <c r="C216" s="129" t="s">
        <v>891</v>
      </c>
      <c r="D216" s="103"/>
      <c r="E216" s="103"/>
      <c r="F216" s="142">
        <v>44901.599999999999</v>
      </c>
      <c r="G216" s="142"/>
      <c r="H216" s="142"/>
      <c r="I216" s="142"/>
      <c r="J216" s="142"/>
      <c r="K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2">
        <v>38571.1</v>
      </c>
      <c r="V216" s="142">
        <v>36996.9</v>
      </c>
    </row>
    <row r="217" spans="1:22" ht="33.4" customHeight="1">
      <c r="A217" s="103" t="s">
        <v>894</v>
      </c>
      <c r="B217" s="141"/>
      <c r="C217" s="129" t="s">
        <v>893</v>
      </c>
      <c r="D217" s="103"/>
      <c r="E217" s="103"/>
      <c r="F217" s="142">
        <v>38527.599999999999</v>
      </c>
      <c r="G217" s="142"/>
      <c r="H217" s="142"/>
      <c r="I217" s="142"/>
      <c r="J217" s="142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2">
        <v>32197.1</v>
      </c>
      <c r="V217" s="142">
        <v>30622.9</v>
      </c>
    </row>
    <row r="218" spans="1:22" ht="33.4" customHeight="1">
      <c r="A218" s="103" t="s">
        <v>894</v>
      </c>
      <c r="B218" s="141" t="s">
        <v>428</v>
      </c>
      <c r="C218" s="129" t="s">
        <v>427</v>
      </c>
      <c r="D218" s="103"/>
      <c r="E218" s="103"/>
      <c r="F218" s="142">
        <v>38527.599999999999</v>
      </c>
      <c r="G218" s="142"/>
      <c r="H218" s="142"/>
      <c r="I218" s="142"/>
      <c r="J218" s="142"/>
      <c r="K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2">
        <v>32197.1</v>
      </c>
      <c r="V218" s="142">
        <v>30622.9</v>
      </c>
    </row>
    <row r="219" spans="1:22" ht="50.1" customHeight="1">
      <c r="A219" s="103" t="s">
        <v>896</v>
      </c>
      <c r="B219" s="141"/>
      <c r="C219" s="129" t="s">
        <v>895</v>
      </c>
      <c r="D219" s="103"/>
      <c r="E219" s="103"/>
      <c r="F219" s="142">
        <v>6374</v>
      </c>
      <c r="G219" s="142"/>
      <c r="H219" s="142"/>
      <c r="I219" s="142"/>
      <c r="J219" s="142"/>
      <c r="K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2">
        <v>6374</v>
      </c>
      <c r="V219" s="142">
        <v>6374</v>
      </c>
    </row>
    <row r="220" spans="1:22" ht="33.4" customHeight="1">
      <c r="A220" s="103" t="s">
        <v>896</v>
      </c>
      <c r="B220" s="141" t="s">
        <v>428</v>
      </c>
      <c r="C220" s="129" t="s">
        <v>427</v>
      </c>
      <c r="D220" s="103"/>
      <c r="E220" s="103"/>
      <c r="F220" s="142">
        <v>6374</v>
      </c>
      <c r="G220" s="142"/>
      <c r="H220" s="142"/>
      <c r="I220" s="142"/>
      <c r="J220" s="142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2">
        <v>6374</v>
      </c>
      <c r="V220" s="142">
        <v>6374</v>
      </c>
    </row>
    <row r="221" spans="1:22" ht="33.4" customHeight="1">
      <c r="A221" s="103" t="s">
        <v>871</v>
      </c>
      <c r="B221" s="141"/>
      <c r="C221" s="129" t="s">
        <v>870</v>
      </c>
      <c r="D221" s="103"/>
      <c r="E221" s="103"/>
      <c r="F221" s="142">
        <v>5970.3</v>
      </c>
      <c r="G221" s="142"/>
      <c r="H221" s="142"/>
      <c r="I221" s="142"/>
      <c r="J221" s="142">
        <v>154</v>
      </c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2">
        <v>5970.3</v>
      </c>
      <c r="V221" s="142">
        <v>5970.3</v>
      </c>
    </row>
    <row r="222" spans="1:22" ht="33.4" customHeight="1">
      <c r="A222" s="103" t="s">
        <v>873</v>
      </c>
      <c r="B222" s="141"/>
      <c r="C222" s="129" t="s">
        <v>872</v>
      </c>
      <c r="D222" s="103"/>
      <c r="E222" s="103"/>
      <c r="F222" s="142">
        <v>5970.3</v>
      </c>
      <c r="G222" s="142"/>
      <c r="H222" s="142"/>
      <c r="I222" s="142"/>
      <c r="J222" s="142">
        <v>154</v>
      </c>
      <c r="K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2">
        <v>5970.3</v>
      </c>
      <c r="V222" s="142">
        <v>5970.3</v>
      </c>
    </row>
    <row r="223" spans="1:22" ht="33.4" customHeight="1">
      <c r="A223" s="103" t="s">
        <v>874</v>
      </c>
      <c r="B223" s="141"/>
      <c r="C223" s="129" t="s">
        <v>387</v>
      </c>
      <c r="D223" s="103"/>
      <c r="E223" s="103"/>
      <c r="F223" s="142">
        <v>5816.3</v>
      </c>
      <c r="G223" s="142"/>
      <c r="H223" s="142"/>
      <c r="I223" s="142"/>
      <c r="J223" s="142"/>
      <c r="K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2">
        <v>5816.3</v>
      </c>
      <c r="V223" s="142">
        <v>5816.3</v>
      </c>
    </row>
    <row r="224" spans="1:22" ht="66.95" customHeight="1">
      <c r="A224" s="103" t="s">
        <v>874</v>
      </c>
      <c r="B224" s="141" t="s">
        <v>386</v>
      </c>
      <c r="C224" s="129" t="s">
        <v>385</v>
      </c>
      <c r="D224" s="103"/>
      <c r="E224" s="103"/>
      <c r="F224" s="142">
        <v>5416.3</v>
      </c>
      <c r="G224" s="142"/>
      <c r="H224" s="142"/>
      <c r="I224" s="142"/>
      <c r="J224" s="142"/>
      <c r="K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2">
        <v>5416.3</v>
      </c>
      <c r="V224" s="142">
        <v>5416.3</v>
      </c>
    </row>
    <row r="225" spans="1:22" ht="33.4" customHeight="1">
      <c r="A225" s="103" t="s">
        <v>874</v>
      </c>
      <c r="B225" s="141" t="s">
        <v>390</v>
      </c>
      <c r="C225" s="129" t="s">
        <v>389</v>
      </c>
      <c r="D225" s="103"/>
      <c r="E225" s="103"/>
      <c r="F225" s="142">
        <v>400</v>
      </c>
      <c r="G225" s="142"/>
      <c r="H225" s="142"/>
      <c r="I225" s="142"/>
      <c r="J225" s="142"/>
      <c r="K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2">
        <v>400</v>
      </c>
      <c r="V225" s="142">
        <v>400</v>
      </c>
    </row>
    <row r="226" spans="1:22" ht="33.4" customHeight="1">
      <c r="A226" s="103" t="s">
        <v>876</v>
      </c>
      <c r="B226" s="141"/>
      <c r="C226" s="129" t="s">
        <v>875</v>
      </c>
      <c r="D226" s="103"/>
      <c r="E226" s="103"/>
      <c r="F226" s="142">
        <v>154</v>
      </c>
      <c r="G226" s="142"/>
      <c r="H226" s="142"/>
      <c r="I226" s="142"/>
      <c r="J226" s="142">
        <v>154</v>
      </c>
      <c r="K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2">
        <v>154</v>
      </c>
      <c r="V226" s="142">
        <v>154</v>
      </c>
    </row>
    <row r="227" spans="1:22" ht="66.95" customHeight="1">
      <c r="A227" s="103" t="s">
        <v>876</v>
      </c>
      <c r="B227" s="141" t="s">
        <v>386</v>
      </c>
      <c r="C227" s="129" t="s">
        <v>385</v>
      </c>
      <c r="D227" s="103"/>
      <c r="E227" s="103"/>
      <c r="F227" s="142">
        <v>124.3</v>
      </c>
      <c r="G227" s="142"/>
      <c r="H227" s="142"/>
      <c r="I227" s="142"/>
      <c r="J227" s="142">
        <v>124.3</v>
      </c>
      <c r="K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2">
        <v>124.3</v>
      </c>
      <c r="V227" s="142">
        <v>124.3</v>
      </c>
    </row>
    <row r="228" spans="1:22" ht="33.4" customHeight="1">
      <c r="A228" s="103" t="s">
        <v>876</v>
      </c>
      <c r="B228" s="141" t="s">
        <v>390</v>
      </c>
      <c r="C228" s="129" t="s">
        <v>389</v>
      </c>
      <c r="D228" s="103"/>
      <c r="E228" s="103"/>
      <c r="F228" s="142">
        <v>29.7</v>
      </c>
      <c r="G228" s="142"/>
      <c r="H228" s="142"/>
      <c r="I228" s="142"/>
      <c r="J228" s="142">
        <v>29.7</v>
      </c>
      <c r="K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2">
        <v>29.7</v>
      </c>
      <c r="V228" s="142">
        <v>29.7</v>
      </c>
    </row>
    <row r="229" spans="1:22" ht="33.4" customHeight="1">
      <c r="A229" s="103" t="s">
        <v>580</v>
      </c>
      <c r="B229" s="141"/>
      <c r="C229" s="129" t="s">
        <v>579</v>
      </c>
      <c r="D229" s="103"/>
      <c r="E229" s="103"/>
      <c r="F229" s="142">
        <v>108</v>
      </c>
      <c r="G229" s="142"/>
      <c r="H229" s="142"/>
      <c r="I229" s="142"/>
      <c r="J229" s="142"/>
      <c r="K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2">
        <v>150</v>
      </c>
      <c r="V229" s="142">
        <v>50</v>
      </c>
    </row>
    <row r="230" spans="1:22" ht="33.4" customHeight="1">
      <c r="A230" s="103" t="s">
        <v>809</v>
      </c>
      <c r="B230" s="141"/>
      <c r="C230" s="129" t="s">
        <v>808</v>
      </c>
      <c r="D230" s="103"/>
      <c r="E230" s="103"/>
      <c r="F230" s="142">
        <v>50</v>
      </c>
      <c r="G230" s="142"/>
      <c r="H230" s="142"/>
      <c r="I230" s="142"/>
      <c r="J230" s="142"/>
      <c r="K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2">
        <v>50</v>
      </c>
      <c r="V230" s="142">
        <v>50</v>
      </c>
    </row>
    <row r="231" spans="1:22" ht="33.4" customHeight="1">
      <c r="A231" s="103" t="s">
        <v>811</v>
      </c>
      <c r="B231" s="141"/>
      <c r="C231" s="129" t="s">
        <v>810</v>
      </c>
      <c r="D231" s="103"/>
      <c r="E231" s="103"/>
      <c r="F231" s="142">
        <v>50</v>
      </c>
      <c r="G231" s="142"/>
      <c r="H231" s="142"/>
      <c r="I231" s="142"/>
      <c r="J231" s="142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2">
        <v>50</v>
      </c>
      <c r="V231" s="142">
        <v>50</v>
      </c>
    </row>
    <row r="232" spans="1:22" ht="33.4" customHeight="1">
      <c r="A232" s="103" t="s">
        <v>813</v>
      </c>
      <c r="B232" s="141"/>
      <c r="C232" s="129" t="s">
        <v>812</v>
      </c>
      <c r="D232" s="103"/>
      <c r="E232" s="103"/>
      <c r="F232" s="142">
        <v>50</v>
      </c>
      <c r="G232" s="142"/>
      <c r="H232" s="142"/>
      <c r="I232" s="142"/>
      <c r="J232" s="142"/>
      <c r="K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2">
        <v>50</v>
      </c>
      <c r="V232" s="142">
        <v>50</v>
      </c>
    </row>
    <row r="233" spans="1:22" ht="33.4" customHeight="1">
      <c r="A233" s="103" t="s">
        <v>813</v>
      </c>
      <c r="B233" s="141" t="s">
        <v>494</v>
      </c>
      <c r="C233" s="129" t="s">
        <v>493</v>
      </c>
      <c r="D233" s="103"/>
      <c r="E233" s="103"/>
      <c r="F233" s="142">
        <v>50</v>
      </c>
      <c r="G233" s="142"/>
      <c r="H233" s="142"/>
      <c r="I233" s="142"/>
      <c r="J233" s="142"/>
      <c r="K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2">
        <v>50</v>
      </c>
      <c r="V233" s="142">
        <v>50</v>
      </c>
    </row>
    <row r="234" spans="1:22" ht="33.4" customHeight="1">
      <c r="A234" s="103" t="s">
        <v>905</v>
      </c>
      <c r="B234" s="141"/>
      <c r="C234" s="129" t="s">
        <v>906</v>
      </c>
      <c r="D234" s="103"/>
      <c r="E234" s="103"/>
      <c r="F234" s="142"/>
      <c r="G234" s="142"/>
      <c r="H234" s="142"/>
      <c r="I234" s="142"/>
      <c r="J234" s="142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2">
        <v>100</v>
      </c>
      <c r="V234" s="142"/>
    </row>
    <row r="235" spans="1:22" ht="50.1" customHeight="1">
      <c r="A235" s="103" t="s">
        <v>907</v>
      </c>
      <c r="B235" s="141"/>
      <c r="C235" s="129" t="s">
        <v>908</v>
      </c>
      <c r="D235" s="103"/>
      <c r="E235" s="103"/>
      <c r="F235" s="142"/>
      <c r="G235" s="142"/>
      <c r="H235" s="142"/>
      <c r="I235" s="142"/>
      <c r="J235" s="142"/>
      <c r="K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2">
        <v>100</v>
      </c>
      <c r="V235" s="142"/>
    </row>
    <row r="236" spans="1:22" ht="33.4" customHeight="1">
      <c r="A236" s="103" t="s">
        <v>909</v>
      </c>
      <c r="B236" s="141"/>
      <c r="C236" s="129" t="s">
        <v>910</v>
      </c>
      <c r="D236" s="103"/>
      <c r="E236" s="103"/>
      <c r="F236" s="142"/>
      <c r="G236" s="142"/>
      <c r="H236" s="142"/>
      <c r="I236" s="142"/>
      <c r="J236" s="142"/>
      <c r="K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2">
        <v>100</v>
      </c>
      <c r="V236" s="142"/>
    </row>
    <row r="237" spans="1:22" ht="33.4" customHeight="1">
      <c r="A237" s="103" t="s">
        <v>909</v>
      </c>
      <c r="B237" s="141" t="s">
        <v>390</v>
      </c>
      <c r="C237" s="129" t="s">
        <v>389</v>
      </c>
      <c r="D237" s="103"/>
      <c r="E237" s="103"/>
      <c r="F237" s="142"/>
      <c r="G237" s="142"/>
      <c r="H237" s="142"/>
      <c r="I237" s="142"/>
      <c r="J237" s="142"/>
      <c r="K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2">
        <v>100</v>
      </c>
      <c r="V237" s="142"/>
    </row>
    <row r="238" spans="1:22" ht="33.4" customHeight="1">
      <c r="A238" s="103" t="s">
        <v>522</v>
      </c>
      <c r="B238" s="141"/>
      <c r="C238" s="129" t="s">
        <v>521</v>
      </c>
      <c r="D238" s="103"/>
      <c r="E238" s="103"/>
      <c r="F238" s="142">
        <v>3001.95</v>
      </c>
      <c r="G238" s="142"/>
      <c r="H238" s="142"/>
      <c r="I238" s="142">
        <v>75.209999999999994</v>
      </c>
      <c r="J238" s="142"/>
      <c r="K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2">
        <v>2145</v>
      </c>
      <c r="V238" s="142">
        <v>2269</v>
      </c>
    </row>
    <row r="239" spans="1:22" ht="33.4" customHeight="1">
      <c r="A239" s="103" t="s">
        <v>524</v>
      </c>
      <c r="B239" s="141"/>
      <c r="C239" s="129" t="s">
        <v>523</v>
      </c>
      <c r="D239" s="103"/>
      <c r="E239" s="103"/>
      <c r="F239" s="142">
        <v>1389.12</v>
      </c>
      <c r="G239" s="142"/>
      <c r="H239" s="142"/>
      <c r="I239" s="142"/>
      <c r="J239" s="142"/>
      <c r="K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2">
        <v>1365</v>
      </c>
      <c r="V239" s="142">
        <v>1437</v>
      </c>
    </row>
    <row r="240" spans="1:22" ht="33.4" customHeight="1">
      <c r="A240" s="103" t="s">
        <v>526</v>
      </c>
      <c r="B240" s="141"/>
      <c r="C240" s="129" t="s">
        <v>525</v>
      </c>
      <c r="D240" s="103"/>
      <c r="E240" s="103"/>
      <c r="F240" s="142">
        <v>406</v>
      </c>
      <c r="G240" s="142"/>
      <c r="H240" s="142"/>
      <c r="I240" s="142"/>
      <c r="J240" s="142"/>
      <c r="K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2">
        <v>458</v>
      </c>
      <c r="V240" s="142">
        <v>510</v>
      </c>
    </row>
    <row r="241" spans="1:22" ht="33.4" customHeight="1">
      <c r="A241" s="103" t="s">
        <v>528</v>
      </c>
      <c r="B241" s="141"/>
      <c r="C241" s="129" t="s">
        <v>527</v>
      </c>
      <c r="D241" s="103"/>
      <c r="E241" s="103"/>
      <c r="F241" s="142">
        <v>400</v>
      </c>
      <c r="G241" s="142"/>
      <c r="H241" s="142"/>
      <c r="I241" s="142"/>
      <c r="J241" s="142"/>
      <c r="K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2">
        <v>450</v>
      </c>
      <c r="V241" s="142">
        <v>500</v>
      </c>
    </row>
    <row r="242" spans="1:22" ht="33.4" customHeight="1">
      <c r="A242" s="103" t="s">
        <v>528</v>
      </c>
      <c r="B242" s="141" t="s">
        <v>390</v>
      </c>
      <c r="C242" s="129" t="s">
        <v>389</v>
      </c>
      <c r="D242" s="103"/>
      <c r="E242" s="103"/>
      <c r="F242" s="142">
        <v>400</v>
      </c>
      <c r="G242" s="142"/>
      <c r="H242" s="142"/>
      <c r="I242" s="142"/>
      <c r="J242" s="142"/>
      <c r="K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2">
        <v>450</v>
      </c>
      <c r="V242" s="142">
        <v>500</v>
      </c>
    </row>
    <row r="243" spans="1:22" ht="33.4" customHeight="1">
      <c r="A243" s="103" t="s">
        <v>530</v>
      </c>
      <c r="B243" s="141"/>
      <c r="C243" s="129" t="s">
        <v>529</v>
      </c>
      <c r="D243" s="103"/>
      <c r="E243" s="103"/>
      <c r="F243" s="142">
        <v>6</v>
      </c>
      <c r="G243" s="142"/>
      <c r="H243" s="142"/>
      <c r="I243" s="142"/>
      <c r="J243" s="142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2">
        <v>8</v>
      </c>
      <c r="V243" s="142">
        <v>10</v>
      </c>
    </row>
    <row r="244" spans="1:22" ht="33.4" customHeight="1">
      <c r="A244" s="103" t="s">
        <v>530</v>
      </c>
      <c r="B244" s="141" t="s">
        <v>390</v>
      </c>
      <c r="C244" s="129" t="s">
        <v>389</v>
      </c>
      <c r="D244" s="103"/>
      <c r="E244" s="103"/>
      <c r="F244" s="142">
        <v>6</v>
      </c>
      <c r="G244" s="142"/>
      <c r="H244" s="142"/>
      <c r="I244" s="142"/>
      <c r="J244" s="142"/>
      <c r="K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2">
        <v>8</v>
      </c>
      <c r="V244" s="142">
        <v>10</v>
      </c>
    </row>
    <row r="245" spans="1:22" ht="33.4" customHeight="1">
      <c r="A245" s="103" t="s">
        <v>532</v>
      </c>
      <c r="B245" s="141"/>
      <c r="C245" s="129" t="s">
        <v>531</v>
      </c>
      <c r="D245" s="103"/>
      <c r="E245" s="103"/>
      <c r="F245" s="142">
        <v>200</v>
      </c>
      <c r="G245" s="142"/>
      <c r="H245" s="142"/>
      <c r="I245" s="142"/>
      <c r="J245" s="142"/>
      <c r="K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2">
        <v>160</v>
      </c>
      <c r="V245" s="142">
        <v>170</v>
      </c>
    </row>
    <row r="246" spans="1:22" ht="33.4" customHeight="1">
      <c r="A246" s="103" t="s">
        <v>534</v>
      </c>
      <c r="B246" s="141"/>
      <c r="C246" s="129" t="s">
        <v>533</v>
      </c>
      <c r="D246" s="103"/>
      <c r="E246" s="103"/>
      <c r="F246" s="142">
        <v>80</v>
      </c>
      <c r="G246" s="142"/>
      <c r="H246" s="142"/>
      <c r="I246" s="142"/>
      <c r="J246" s="142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2">
        <v>30</v>
      </c>
      <c r="V246" s="142">
        <v>30</v>
      </c>
    </row>
    <row r="247" spans="1:22" ht="33.4" customHeight="1">
      <c r="A247" s="103" t="s">
        <v>534</v>
      </c>
      <c r="B247" s="141" t="s">
        <v>390</v>
      </c>
      <c r="C247" s="129" t="s">
        <v>389</v>
      </c>
      <c r="D247" s="103"/>
      <c r="E247" s="103"/>
      <c r="F247" s="142">
        <v>80</v>
      </c>
      <c r="G247" s="142"/>
      <c r="H247" s="142"/>
      <c r="I247" s="142"/>
      <c r="J247" s="142"/>
      <c r="K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2">
        <v>30</v>
      </c>
      <c r="V247" s="142">
        <v>30</v>
      </c>
    </row>
    <row r="248" spans="1:22" ht="33.4" customHeight="1">
      <c r="A248" s="103" t="s">
        <v>536</v>
      </c>
      <c r="B248" s="141"/>
      <c r="C248" s="129" t="s">
        <v>535</v>
      </c>
      <c r="D248" s="103"/>
      <c r="E248" s="103"/>
      <c r="F248" s="142">
        <v>50</v>
      </c>
      <c r="G248" s="142"/>
      <c r="H248" s="142"/>
      <c r="I248" s="142"/>
      <c r="J248" s="142"/>
      <c r="K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2">
        <v>50</v>
      </c>
      <c r="V248" s="142">
        <v>50</v>
      </c>
    </row>
    <row r="249" spans="1:22" ht="33.4" customHeight="1">
      <c r="A249" s="103" t="s">
        <v>536</v>
      </c>
      <c r="B249" s="141" t="s">
        <v>390</v>
      </c>
      <c r="C249" s="129" t="s">
        <v>389</v>
      </c>
      <c r="D249" s="103"/>
      <c r="E249" s="103"/>
      <c r="F249" s="142">
        <v>50</v>
      </c>
      <c r="G249" s="142"/>
      <c r="H249" s="142"/>
      <c r="I249" s="142"/>
      <c r="J249" s="142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2">
        <v>50</v>
      </c>
      <c r="V249" s="142">
        <v>50</v>
      </c>
    </row>
    <row r="250" spans="1:22" ht="50.1" customHeight="1">
      <c r="A250" s="103" t="s">
        <v>538</v>
      </c>
      <c r="B250" s="141"/>
      <c r="C250" s="129" t="s">
        <v>537</v>
      </c>
      <c r="D250" s="103"/>
      <c r="E250" s="103"/>
      <c r="F250" s="142">
        <v>70</v>
      </c>
      <c r="G250" s="142"/>
      <c r="H250" s="142"/>
      <c r="I250" s="142"/>
      <c r="J250" s="142"/>
      <c r="K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2">
        <v>80</v>
      </c>
      <c r="V250" s="142">
        <v>90</v>
      </c>
    </row>
    <row r="251" spans="1:22" ht="33.4" customHeight="1">
      <c r="A251" s="103" t="s">
        <v>538</v>
      </c>
      <c r="B251" s="141" t="s">
        <v>390</v>
      </c>
      <c r="C251" s="129" t="s">
        <v>389</v>
      </c>
      <c r="D251" s="103"/>
      <c r="E251" s="103"/>
      <c r="F251" s="142">
        <v>70</v>
      </c>
      <c r="G251" s="142"/>
      <c r="H251" s="142"/>
      <c r="I251" s="142"/>
      <c r="J251" s="142"/>
      <c r="K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2">
        <v>80</v>
      </c>
      <c r="V251" s="142">
        <v>90</v>
      </c>
    </row>
    <row r="252" spans="1:22" ht="33.4" customHeight="1">
      <c r="A252" s="103" t="s">
        <v>540</v>
      </c>
      <c r="B252" s="141"/>
      <c r="C252" s="129" t="s">
        <v>539</v>
      </c>
      <c r="D252" s="103"/>
      <c r="E252" s="103"/>
      <c r="F252" s="142">
        <v>783.12</v>
      </c>
      <c r="G252" s="142"/>
      <c r="H252" s="142"/>
      <c r="I252" s="142"/>
      <c r="J252" s="142"/>
      <c r="K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2">
        <v>747</v>
      </c>
      <c r="V252" s="142">
        <v>757</v>
      </c>
    </row>
    <row r="253" spans="1:22" ht="50.1" customHeight="1">
      <c r="A253" s="103" t="s">
        <v>542</v>
      </c>
      <c r="B253" s="141"/>
      <c r="C253" s="129" t="s">
        <v>541</v>
      </c>
      <c r="D253" s="103"/>
      <c r="E253" s="103"/>
      <c r="F253" s="142">
        <v>743.82</v>
      </c>
      <c r="G253" s="142"/>
      <c r="H253" s="142"/>
      <c r="I253" s="142"/>
      <c r="J253" s="142"/>
      <c r="K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2">
        <v>705</v>
      </c>
      <c r="V253" s="142">
        <v>713</v>
      </c>
    </row>
    <row r="254" spans="1:22" ht="33.4" customHeight="1">
      <c r="A254" s="103" t="s">
        <v>542</v>
      </c>
      <c r="B254" s="141" t="s">
        <v>390</v>
      </c>
      <c r="C254" s="129" t="s">
        <v>389</v>
      </c>
      <c r="D254" s="103"/>
      <c r="E254" s="103"/>
      <c r="F254" s="142">
        <v>743.82</v>
      </c>
      <c r="G254" s="142"/>
      <c r="H254" s="142"/>
      <c r="I254" s="142"/>
      <c r="J254" s="142"/>
      <c r="K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2">
        <v>705</v>
      </c>
      <c r="V254" s="142">
        <v>713</v>
      </c>
    </row>
    <row r="255" spans="1:22" ht="33.4" customHeight="1">
      <c r="A255" s="103" t="s">
        <v>544</v>
      </c>
      <c r="B255" s="141"/>
      <c r="C255" s="129" t="s">
        <v>543</v>
      </c>
      <c r="D255" s="103"/>
      <c r="E255" s="103"/>
      <c r="F255" s="142">
        <v>39.299999999999997</v>
      </c>
      <c r="G255" s="142"/>
      <c r="H255" s="142"/>
      <c r="I255" s="142"/>
      <c r="J255" s="142"/>
      <c r="K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2">
        <v>42</v>
      </c>
      <c r="V255" s="142">
        <v>44</v>
      </c>
    </row>
    <row r="256" spans="1:22" ht="33.4" customHeight="1">
      <c r="A256" s="103" t="s">
        <v>544</v>
      </c>
      <c r="B256" s="141" t="s">
        <v>390</v>
      </c>
      <c r="C256" s="129" t="s">
        <v>389</v>
      </c>
      <c r="D256" s="103"/>
      <c r="E256" s="103"/>
      <c r="F256" s="142">
        <v>39.299999999999997</v>
      </c>
      <c r="G256" s="142"/>
      <c r="H256" s="142"/>
      <c r="I256" s="142"/>
      <c r="J256" s="142"/>
      <c r="K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2">
        <v>42</v>
      </c>
      <c r="V256" s="142">
        <v>44</v>
      </c>
    </row>
    <row r="257" spans="1:22" ht="33.4" customHeight="1">
      <c r="A257" s="103" t="s">
        <v>546</v>
      </c>
      <c r="B257" s="141"/>
      <c r="C257" s="129" t="s">
        <v>545</v>
      </c>
      <c r="D257" s="103"/>
      <c r="E257" s="103"/>
      <c r="F257" s="142">
        <v>1612.83</v>
      </c>
      <c r="G257" s="142"/>
      <c r="H257" s="142"/>
      <c r="I257" s="142">
        <v>75.209999999999994</v>
      </c>
      <c r="J257" s="142"/>
      <c r="K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2">
        <v>780</v>
      </c>
      <c r="V257" s="142">
        <v>832</v>
      </c>
    </row>
    <row r="258" spans="1:22" ht="33.4" customHeight="1">
      <c r="A258" s="103" t="s">
        <v>548</v>
      </c>
      <c r="B258" s="141"/>
      <c r="C258" s="129" t="s">
        <v>547</v>
      </c>
      <c r="D258" s="103"/>
      <c r="E258" s="103"/>
      <c r="F258" s="142">
        <v>240</v>
      </c>
      <c r="G258" s="142"/>
      <c r="H258" s="142"/>
      <c r="I258" s="142"/>
      <c r="J258" s="142"/>
      <c r="K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2">
        <v>90</v>
      </c>
      <c r="V258" s="142">
        <v>90</v>
      </c>
    </row>
    <row r="259" spans="1:22" ht="33.4" customHeight="1">
      <c r="A259" s="103" t="s">
        <v>550</v>
      </c>
      <c r="B259" s="141"/>
      <c r="C259" s="129" t="s">
        <v>549</v>
      </c>
      <c r="D259" s="103"/>
      <c r="E259" s="103"/>
      <c r="F259" s="142">
        <v>90</v>
      </c>
      <c r="G259" s="142"/>
      <c r="H259" s="142"/>
      <c r="I259" s="142"/>
      <c r="J259" s="142"/>
      <c r="K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2">
        <v>90</v>
      </c>
      <c r="V259" s="142">
        <v>90</v>
      </c>
    </row>
    <row r="260" spans="1:22" ht="33.4" customHeight="1">
      <c r="A260" s="103" t="s">
        <v>550</v>
      </c>
      <c r="B260" s="141" t="s">
        <v>390</v>
      </c>
      <c r="C260" s="129" t="s">
        <v>389</v>
      </c>
      <c r="D260" s="103"/>
      <c r="E260" s="103"/>
      <c r="F260" s="142">
        <v>90</v>
      </c>
      <c r="G260" s="142"/>
      <c r="H260" s="142"/>
      <c r="I260" s="142"/>
      <c r="J260" s="142"/>
      <c r="K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2">
        <v>90</v>
      </c>
      <c r="V260" s="142">
        <v>90</v>
      </c>
    </row>
    <row r="261" spans="1:22" ht="33.4" customHeight="1">
      <c r="A261" s="103" t="s">
        <v>554</v>
      </c>
      <c r="B261" s="141"/>
      <c r="C261" s="129" t="s">
        <v>553</v>
      </c>
      <c r="D261" s="103"/>
      <c r="E261" s="103"/>
      <c r="F261" s="142">
        <v>1372.83</v>
      </c>
      <c r="G261" s="142"/>
      <c r="H261" s="142"/>
      <c r="I261" s="142">
        <v>75.209999999999994</v>
      </c>
      <c r="J261" s="142"/>
      <c r="K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2">
        <v>690</v>
      </c>
      <c r="V261" s="142">
        <v>742</v>
      </c>
    </row>
    <row r="262" spans="1:22" ht="50.1" customHeight="1">
      <c r="A262" s="103" t="s">
        <v>556</v>
      </c>
      <c r="B262" s="141"/>
      <c r="C262" s="129" t="s">
        <v>939</v>
      </c>
      <c r="D262" s="103"/>
      <c r="E262" s="103"/>
      <c r="F262" s="142">
        <v>829.62</v>
      </c>
      <c r="G262" s="142"/>
      <c r="H262" s="142"/>
      <c r="I262" s="142"/>
      <c r="J262" s="142"/>
      <c r="K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2">
        <v>120</v>
      </c>
      <c r="V262" s="142">
        <v>120</v>
      </c>
    </row>
    <row r="263" spans="1:22" ht="33.4" customHeight="1">
      <c r="A263" s="103" t="s">
        <v>556</v>
      </c>
      <c r="B263" s="141" t="s">
        <v>390</v>
      </c>
      <c r="C263" s="129" t="s">
        <v>389</v>
      </c>
      <c r="D263" s="103"/>
      <c r="E263" s="103"/>
      <c r="F263" s="142">
        <v>829.62</v>
      </c>
      <c r="G263" s="142"/>
      <c r="H263" s="142"/>
      <c r="I263" s="142"/>
      <c r="J263" s="142"/>
      <c r="K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2">
        <v>120</v>
      </c>
      <c r="V263" s="142">
        <v>120</v>
      </c>
    </row>
    <row r="264" spans="1:22" ht="33.4" customHeight="1">
      <c r="A264" s="103" t="s">
        <v>558</v>
      </c>
      <c r="B264" s="141"/>
      <c r="C264" s="129" t="s">
        <v>557</v>
      </c>
      <c r="D264" s="103"/>
      <c r="E264" s="103"/>
      <c r="F264" s="142">
        <v>200</v>
      </c>
      <c r="G264" s="142"/>
      <c r="H264" s="142"/>
      <c r="I264" s="142"/>
      <c r="J264" s="142"/>
      <c r="K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2">
        <v>150</v>
      </c>
      <c r="V264" s="142">
        <v>150</v>
      </c>
    </row>
    <row r="265" spans="1:22" ht="33.4" customHeight="1">
      <c r="A265" s="103" t="s">
        <v>558</v>
      </c>
      <c r="B265" s="141" t="s">
        <v>390</v>
      </c>
      <c r="C265" s="129" t="s">
        <v>389</v>
      </c>
      <c r="D265" s="103"/>
      <c r="E265" s="103"/>
      <c r="F265" s="142">
        <v>200</v>
      </c>
      <c r="G265" s="142"/>
      <c r="H265" s="142"/>
      <c r="I265" s="142"/>
      <c r="J265" s="142"/>
      <c r="K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2">
        <v>150</v>
      </c>
      <c r="V265" s="142">
        <v>150</v>
      </c>
    </row>
    <row r="266" spans="1:22" ht="33.4" customHeight="1">
      <c r="A266" s="103" t="s">
        <v>560</v>
      </c>
      <c r="B266" s="141"/>
      <c r="C266" s="129" t="s">
        <v>559</v>
      </c>
      <c r="D266" s="103"/>
      <c r="E266" s="103"/>
      <c r="F266" s="142">
        <v>6</v>
      </c>
      <c r="G266" s="142"/>
      <c r="H266" s="142"/>
      <c r="I266" s="142"/>
      <c r="J266" s="142"/>
      <c r="K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2">
        <v>8</v>
      </c>
      <c r="V266" s="142">
        <v>10</v>
      </c>
    </row>
    <row r="267" spans="1:22" ht="33.4" customHeight="1">
      <c r="A267" s="103" t="s">
        <v>560</v>
      </c>
      <c r="B267" s="141" t="s">
        <v>390</v>
      </c>
      <c r="C267" s="129" t="s">
        <v>389</v>
      </c>
      <c r="D267" s="103"/>
      <c r="E267" s="103"/>
      <c r="F267" s="142">
        <v>6</v>
      </c>
      <c r="G267" s="142"/>
      <c r="H267" s="142"/>
      <c r="I267" s="142"/>
      <c r="J267" s="142"/>
      <c r="K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2">
        <v>8</v>
      </c>
      <c r="V267" s="142">
        <v>10</v>
      </c>
    </row>
    <row r="268" spans="1:22" ht="33.4" customHeight="1">
      <c r="A268" s="103" t="s">
        <v>562</v>
      </c>
      <c r="B268" s="141"/>
      <c r="C268" s="129" t="s">
        <v>561</v>
      </c>
      <c r="D268" s="103"/>
      <c r="E268" s="103"/>
      <c r="F268" s="142">
        <v>250</v>
      </c>
      <c r="G268" s="142"/>
      <c r="H268" s="142"/>
      <c r="I268" s="142"/>
      <c r="J268" s="142"/>
      <c r="K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2">
        <v>200</v>
      </c>
      <c r="V268" s="142">
        <v>200</v>
      </c>
    </row>
    <row r="269" spans="1:22" ht="33.4" customHeight="1">
      <c r="A269" s="103" t="s">
        <v>562</v>
      </c>
      <c r="B269" s="141" t="s">
        <v>390</v>
      </c>
      <c r="C269" s="129" t="s">
        <v>389</v>
      </c>
      <c r="D269" s="103"/>
      <c r="E269" s="103"/>
      <c r="F269" s="142">
        <v>250</v>
      </c>
      <c r="G269" s="142"/>
      <c r="H269" s="142"/>
      <c r="I269" s="142"/>
      <c r="J269" s="142"/>
      <c r="K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2">
        <v>200</v>
      </c>
      <c r="V269" s="142">
        <v>200</v>
      </c>
    </row>
    <row r="270" spans="1:22" ht="33.4" customHeight="1">
      <c r="A270" s="103" t="s">
        <v>564</v>
      </c>
      <c r="B270" s="141"/>
      <c r="C270" s="129" t="s">
        <v>563</v>
      </c>
      <c r="D270" s="103"/>
      <c r="E270" s="103"/>
      <c r="F270" s="142">
        <v>12</v>
      </c>
      <c r="G270" s="142"/>
      <c r="H270" s="142"/>
      <c r="I270" s="142"/>
      <c r="J270" s="142"/>
      <c r="K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2">
        <v>12</v>
      </c>
      <c r="V270" s="142">
        <v>12</v>
      </c>
    </row>
    <row r="271" spans="1:22" ht="33.4" customHeight="1">
      <c r="A271" s="103" t="s">
        <v>564</v>
      </c>
      <c r="B271" s="141" t="s">
        <v>390</v>
      </c>
      <c r="C271" s="129" t="s">
        <v>389</v>
      </c>
      <c r="D271" s="103"/>
      <c r="E271" s="103"/>
      <c r="F271" s="142">
        <v>12</v>
      </c>
      <c r="G271" s="142"/>
      <c r="H271" s="142"/>
      <c r="I271" s="142"/>
      <c r="J271" s="142"/>
      <c r="K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2">
        <v>12</v>
      </c>
      <c r="V271" s="142">
        <v>12</v>
      </c>
    </row>
    <row r="272" spans="1:22" ht="33.4" customHeight="1">
      <c r="A272" s="103" t="s">
        <v>615</v>
      </c>
      <c r="B272" s="141"/>
      <c r="C272" s="129" t="s">
        <v>561</v>
      </c>
      <c r="D272" s="103"/>
      <c r="E272" s="103"/>
      <c r="F272" s="142">
        <v>75.209999999999994</v>
      </c>
      <c r="G272" s="142"/>
      <c r="H272" s="142"/>
      <c r="I272" s="142">
        <v>75.209999999999994</v>
      </c>
      <c r="J272" s="142"/>
      <c r="K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2">
        <v>200</v>
      </c>
      <c r="V272" s="142">
        <v>250</v>
      </c>
    </row>
    <row r="273" spans="1:22" ht="47.25" customHeight="1">
      <c r="A273" s="103" t="s">
        <v>615</v>
      </c>
      <c r="B273" s="141" t="s">
        <v>390</v>
      </c>
      <c r="C273" s="129" t="s">
        <v>389</v>
      </c>
      <c r="D273" s="103"/>
      <c r="E273" s="103"/>
      <c r="F273" s="142">
        <v>75.209999999999994</v>
      </c>
      <c r="G273" s="142"/>
      <c r="H273" s="142"/>
      <c r="I273" s="142">
        <v>75.209999999999994</v>
      </c>
      <c r="J273" s="142"/>
      <c r="K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2">
        <v>200</v>
      </c>
      <c r="V273" s="142">
        <v>250</v>
      </c>
    </row>
    <row r="274" spans="1:22" ht="40.5" customHeight="1">
      <c r="A274" s="103" t="s">
        <v>382</v>
      </c>
      <c r="B274" s="141"/>
      <c r="C274" s="129" t="s">
        <v>381</v>
      </c>
      <c r="D274" s="103"/>
      <c r="E274" s="103"/>
      <c r="F274" s="142">
        <v>36766.699999999997</v>
      </c>
      <c r="G274" s="142">
        <v>2027</v>
      </c>
      <c r="H274" s="142">
        <v>1699.04</v>
      </c>
      <c r="I274" s="142"/>
      <c r="J274" s="142">
        <v>1461</v>
      </c>
      <c r="K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2">
        <f>34971+326</f>
        <v>35297</v>
      </c>
      <c r="V274" s="142">
        <f>39933.4+326</f>
        <v>40259.4</v>
      </c>
    </row>
    <row r="275" spans="1:22" ht="33.4" customHeight="1">
      <c r="A275" s="103" t="s">
        <v>454</v>
      </c>
      <c r="B275" s="141"/>
      <c r="C275" s="129" t="s">
        <v>453</v>
      </c>
      <c r="D275" s="103"/>
      <c r="E275" s="103"/>
      <c r="F275" s="142">
        <v>1613</v>
      </c>
      <c r="G275" s="142"/>
      <c r="H275" s="142"/>
      <c r="I275" s="142"/>
      <c r="J275" s="142"/>
      <c r="K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2">
        <f>U276</f>
        <v>1595.9</v>
      </c>
      <c r="V275" s="142">
        <f>V276</f>
        <v>1595.9</v>
      </c>
    </row>
    <row r="276" spans="1:22" ht="59.25" customHeight="1">
      <c r="A276" s="103" t="s">
        <v>454</v>
      </c>
      <c r="B276" s="141" t="s">
        <v>386</v>
      </c>
      <c r="C276" s="129" t="s">
        <v>385</v>
      </c>
      <c r="D276" s="103"/>
      <c r="E276" s="103"/>
      <c r="F276" s="142">
        <v>1613</v>
      </c>
      <c r="G276" s="142"/>
      <c r="H276" s="142"/>
      <c r="I276" s="142"/>
      <c r="J276" s="142"/>
      <c r="K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2">
        <v>1595.9</v>
      </c>
      <c r="V276" s="142">
        <v>1595.9</v>
      </c>
    </row>
    <row r="277" spans="1:22" ht="33.4" customHeight="1">
      <c r="A277" s="103" t="s">
        <v>863</v>
      </c>
      <c r="B277" s="141"/>
      <c r="C277" s="129" t="s">
        <v>862</v>
      </c>
      <c r="D277" s="103"/>
      <c r="E277" s="103"/>
      <c r="F277" s="142">
        <v>754.8</v>
      </c>
      <c r="G277" s="142"/>
      <c r="H277" s="142"/>
      <c r="I277" s="142"/>
      <c r="J277" s="142"/>
      <c r="K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2">
        <v>754.8</v>
      </c>
      <c r="V277" s="142">
        <v>754.8</v>
      </c>
    </row>
    <row r="278" spans="1:22" ht="66.95" customHeight="1">
      <c r="A278" s="103" t="s">
        <v>863</v>
      </c>
      <c r="B278" s="141" t="s">
        <v>386</v>
      </c>
      <c r="C278" s="129" t="s">
        <v>385</v>
      </c>
      <c r="D278" s="103"/>
      <c r="E278" s="103"/>
      <c r="F278" s="142">
        <v>754.8</v>
      </c>
      <c r="G278" s="142"/>
      <c r="H278" s="142"/>
      <c r="I278" s="142"/>
      <c r="J278" s="142"/>
      <c r="K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2">
        <v>754.8</v>
      </c>
      <c r="V278" s="142">
        <v>754.8</v>
      </c>
    </row>
    <row r="279" spans="1:22" ht="33.4" customHeight="1">
      <c r="A279" s="103" t="s">
        <v>384</v>
      </c>
      <c r="B279" s="141"/>
      <c r="C279" s="129" t="s">
        <v>383</v>
      </c>
      <c r="D279" s="103"/>
      <c r="E279" s="103"/>
      <c r="F279" s="142">
        <v>155.30000000000001</v>
      </c>
      <c r="G279" s="142"/>
      <c r="H279" s="142"/>
      <c r="I279" s="142"/>
      <c r="J279" s="142"/>
      <c r="K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2">
        <v>155.30000000000001</v>
      </c>
      <c r="V279" s="142">
        <v>155.30000000000001</v>
      </c>
    </row>
    <row r="280" spans="1:22" ht="66.95" customHeight="1">
      <c r="A280" s="103" t="s">
        <v>384</v>
      </c>
      <c r="B280" s="141" t="s">
        <v>386</v>
      </c>
      <c r="C280" s="129" t="s">
        <v>385</v>
      </c>
      <c r="D280" s="103"/>
      <c r="E280" s="103"/>
      <c r="F280" s="142">
        <v>155.30000000000001</v>
      </c>
      <c r="G280" s="142"/>
      <c r="H280" s="142"/>
      <c r="I280" s="142"/>
      <c r="J280" s="142"/>
      <c r="K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2">
        <v>155.30000000000001</v>
      </c>
      <c r="V280" s="142">
        <v>155.30000000000001</v>
      </c>
    </row>
    <row r="281" spans="1:22" ht="33.4" customHeight="1">
      <c r="A281" s="103" t="s">
        <v>388</v>
      </c>
      <c r="B281" s="141"/>
      <c r="C281" s="129" t="s">
        <v>387</v>
      </c>
      <c r="D281" s="103"/>
      <c r="E281" s="103"/>
      <c r="F281" s="142">
        <v>24820.6</v>
      </c>
      <c r="G281" s="142"/>
      <c r="H281" s="142"/>
      <c r="I281" s="142"/>
      <c r="J281" s="142"/>
      <c r="K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2">
        <v>24820.6</v>
      </c>
      <c r="V281" s="142">
        <v>24820.6</v>
      </c>
    </row>
    <row r="282" spans="1:22" ht="66.95" customHeight="1">
      <c r="A282" s="103" t="s">
        <v>388</v>
      </c>
      <c r="B282" s="141" t="s">
        <v>386</v>
      </c>
      <c r="C282" s="129" t="s">
        <v>385</v>
      </c>
      <c r="D282" s="103"/>
      <c r="E282" s="103"/>
      <c r="F282" s="142">
        <v>19038.7</v>
      </c>
      <c r="G282" s="142"/>
      <c r="H282" s="142"/>
      <c r="I282" s="142"/>
      <c r="J282" s="142"/>
      <c r="K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2">
        <v>19038.7</v>
      </c>
      <c r="V282" s="142">
        <v>19038.7</v>
      </c>
    </row>
    <row r="283" spans="1:22" ht="33.4" customHeight="1">
      <c r="A283" s="103" t="s">
        <v>388</v>
      </c>
      <c r="B283" s="141" t="s">
        <v>390</v>
      </c>
      <c r="C283" s="129" t="s">
        <v>389</v>
      </c>
      <c r="D283" s="103"/>
      <c r="E283" s="103"/>
      <c r="F283" s="142">
        <v>5614.5</v>
      </c>
      <c r="G283" s="142"/>
      <c r="H283" s="142"/>
      <c r="I283" s="142"/>
      <c r="J283" s="142"/>
      <c r="K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2">
        <v>5614.5</v>
      </c>
      <c r="V283" s="142">
        <v>5614.5</v>
      </c>
    </row>
    <row r="284" spans="1:22" ht="33.4" customHeight="1">
      <c r="A284" s="103" t="s">
        <v>388</v>
      </c>
      <c r="B284" s="141" t="s">
        <v>448</v>
      </c>
      <c r="C284" s="129" t="s">
        <v>447</v>
      </c>
      <c r="D284" s="103"/>
      <c r="E284" s="103"/>
      <c r="F284" s="142">
        <v>167.4</v>
      </c>
      <c r="G284" s="142"/>
      <c r="H284" s="142"/>
      <c r="I284" s="142"/>
      <c r="J284" s="142"/>
      <c r="K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2">
        <v>167.4</v>
      </c>
      <c r="V284" s="142">
        <v>167.4</v>
      </c>
    </row>
    <row r="285" spans="1:22" ht="33.4" customHeight="1">
      <c r="A285" s="103" t="s">
        <v>570</v>
      </c>
      <c r="B285" s="141"/>
      <c r="C285" s="129" t="s">
        <v>569</v>
      </c>
      <c r="D285" s="103"/>
      <c r="E285" s="103"/>
      <c r="F285" s="142">
        <v>4175.8</v>
      </c>
      <c r="G285" s="142"/>
      <c r="H285" s="142"/>
      <c r="I285" s="142"/>
      <c r="J285" s="142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2">
        <f>U286+U287</f>
        <v>4501.8</v>
      </c>
      <c r="V285" s="142">
        <f>V286+V287</f>
        <v>9288.2999999999993</v>
      </c>
    </row>
    <row r="286" spans="1:22" ht="66.95" customHeight="1">
      <c r="A286" s="103" t="s">
        <v>570</v>
      </c>
      <c r="B286" s="141" t="s">
        <v>386</v>
      </c>
      <c r="C286" s="129" t="s">
        <v>385</v>
      </c>
      <c r="D286" s="103"/>
      <c r="E286" s="103"/>
      <c r="F286" s="142">
        <v>3662.8</v>
      </c>
      <c r="G286" s="142"/>
      <c r="H286" s="142"/>
      <c r="I286" s="142"/>
      <c r="J286" s="142"/>
      <c r="K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2">
        <f>3662.8+326</f>
        <v>3988.8</v>
      </c>
      <c r="V286" s="142">
        <f>6898.2+326</f>
        <v>7224.2</v>
      </c>
    </row>
    <row r="287" spans="1:22" ht="33.4" customHeight="1">
      <c r="A287" s="103" t="s">
        <v>570</v>
      </c>
      <c r="B287" s="141" t="s">
        <v>390</v>
      </c>
      <c r="C287" s="129" t="s">
        <v>389</v>
      </c>
      <c r="D287" s="103"/>
      <c r="E287" s="103"/>
      <c r="F287" s="142">
        <v>513</v>
      </c>
      <c r="G287" s="142"/>
      <c r="H287" s="142"/>
      <c r="I287" s="142"/>
      <c r="J287" s="142"/>
      <c r="K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2">
        <v>513</v>
      </c>
      <c r="V287" s="142">
        <v>2064.1</v>
      </c>
    </row>
    <row r="288" spans="1:22" ht="50.1" customHeight="1">
      <c r="A288" s="103" t="s">
        <v>456</v>
      </c>
      <c r="B288" s="141"/>
      <c r="C288" s="129" t="s">
        <v>455</v>
      </c>
      <c r="D288" s="103"/>
      <c r="E288" s="103"/>
      <c r="F288" s="142">
        <v>427.5</v>
      </c>
      <c r="G288" s="142"/>
      <c r="H288" s="142">
        <v>427.5</v>
      </c>
      <c r="I288" s="142"/>
      <c r="J288" s="142"/>
      <c r="K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2">
        <v>427.5</v>
      </c>
      <c r="V288" s="142">
        <v>427.5</v>
      </c>
    </row>
    <row r="289" spans="1:22" ht="66.95" customHeight="1">
      <c r="A289" s="103" t="s">
        <v>456</v>
      </c>
      <c r="B289" s="141" t="s">
        <v>386</v>
      </c>
      <c r="C289" s="129" t="s">
        <v>385</v>
      </c>
      <c r="D289" s="103"/>
      <c r="E289" s="103"/>
      <c r="F289" s="142">
        <v>338.5</v>
      </c>
      <c r="G289" s="142"/>
      <c r="H289" s="142">
        <v>338.5</v>
      </c>
      <c r="I289" s="142"/>
      <c r="J289" s="142"/>
      <c r="K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2">
        <v>338.5</v>
      </c>
      <c r="V289" s="142">
        <v>338.5</v>
      </c>
    </row>
    <row r="290" spans="1:22" ht="33.4" customHeight="1">
      <c r="A290" s="103" t="s">
        <v>456</v>
      </c>
      <c r="B290" s="141" t="s">
        <v>390</v>
      </c>
      <c r="C290" s="129" t="s">
        <v>389</v>
      </c>
      <c r="D290" s="103"/>
      <c r="E290" s="103"/>
      <c r="F290" s="142">
        <v>89</v>
      </c>
      <c r="G290" s="142"/>
      <c r="H290" s="142">
        <v>89</v>
      </c>
      <c r="I290" s="142"/>
      <c r="J290" s="142"/>
      <c r="K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2">
        <v>89</v>
      </c>
      <c r="V290" s="142">
        <v>89</v>
      </c>
    </row>
    <row r="291" spans="1:22" ht="33.4" customHeight="1">
      <c r="A291" s="103" t="s">
        <v>458</v>
      </c>
      <c r="B291" s="141"/>
      <c r="C291" s="129" t="s">
        <v>457</v>
      </c>
      <c r="D291" s="103"/>
      <c r="E291" s="103"/>
      <c r="F291" s="142">
        <v>4</v>
      </c>
      <c r="G291" s="142"/>
      <c r="H291" s="142">
        <v>4</v>
      </c>
      <c r="I291" s="142"/>
      <c r="J291" s="142"/>
      <c r="K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2">
        <v>4</v>
      </c>
      <c r="V291" s="142">
        <v>4</v>
      </c>
    </row>
    <row r="292" spans="1:22" ht="33.4" customHeight="1">
      <c r="A292" s="103" t="s">
        <v>458</v>
      </c>
      <c r="B292" s="141" t="s">
        <v>390</v>
      </c>
      <c r="C292" s="129" t="s">
        <v>389</v>
      </c>
      <c r="D292" s="103"/>
      <c r="E292" s="103"/>
      <c r="F292" s="142">
        <v>4</v>
      </c>
      <c r="G292" s="142"/>
      <c r="H292" s="142">
        <v>4</v>
      </c>
      <c r="I292" s="142"/>
      <c r="J292" s="142"/>
      <c r="K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2">
        <v>4</v>
      </c>
      <c r="V292" s="142">
        <v>4</v>
      </c>
    </row>
    <row r="293" spans="1:22" ht="33.4" customHeight="1">
      <c r="A293" s="103" t="s">
        <v>460</v>
      </c>
      <c r="B293" s="141"/>
      <c r="C293" s="129" t="s">
        <v>459</v>
      </c>
      <c r="D293" s="103"/>
      <c r="E293" s="103"/>
      <c r="F293" s="142">
        <v>43.8</v>
      </c>
      <c r="G293" s="142"/>
      <c r="H293" s="142">
        <v>33.64</v>
      </c>
      <c r="I293" s="142"/>
      <c r="J293" s="142"/>
      <c r="K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2">
        <v>43.8</v>
      </c>
      <c r="V293" s="142">
        <v>43.8</v>
      </c>
    </row>
    <row r="294" spans="1:22" ht="66.95" customHeight="1">
      <c r="A294" s="103" t="s">
        <v>460</v>
      </c>
      <c r="B294" s="141" t="s">
        <v>386</v>
      </c>
      <c r="C294" s="129" t="s">
        <v>385</v>
      </c>
      <c r="D294" s="103"/>
      <c r="E294" s="103"/>
      <c r="F294" s="142">
        <v>43.8</v>
      </c>
      <c r="G294" s="142"/>
      <c r="H294" s="142">
        <v>33.64</v>
      </c>
      <c r="I294" s="142"/>
      <c r="J294" s="142"/>
      <c r="K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2">
        <v>43.8</v>
      </c>
      <c r="V294" s="142">
        <v>43.8</v>
      </c>
    </row>
    <row r="295" spans="1:22" ht="33.4" customHeight="1">
      <c r="A295" s="103" t="s">
        <v>462</v>
      </c>
      <c r="B295" s="141"/>
      <c r="C295" s="129" t="s">
        <v>461</v>
      </c>
      <c r="D295" s="103"/>
      <c r="E295" s="103"/>
      <c r="F295" s="142">
        <v>883</v>
      </c>
      <c r="G295" s="142"/>
      <c r="H295" s="142">
        <v>883</v>
      </c>
      <c r="I295" s="142"/>
      <c r="J295" s="142"/>
      <c r="K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2">
        <v>883</v>
      </c>
      <c r="V295" s="142">
        <v>883</v>
      </c>
    </row>
    <row r="296" spans="1:22" ht="66.95" customHeight="1">
      <c r="A296" s="103" t="s">
        <v>462</v>
      </c>
      <c r="B296" s="141" t="s">
        <v>386</v>
      </c>
      <c r="C296" s="129" t="s">
        <v>385</v>
      </c>
      <c r="D296" s="103"/>
      <c r="E296" s="103"/>
      <c r="F296" s="142">
        <v>883</v>
      </c>
      <c r="G296" s="142"/>
      <c r="H296" s="142">
        <v>883</v>
      </c>
      <c r="I296" s="142"/>
      <c r="J296" s="142"/>
      <c r="K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2">
        <v>883</v>
      </c>
      <c r="V296" s="142">
        <v>883</v>
      </c>
    </row>
    <row r="297" spans="1:22" ht="66.95" customHeight="1">
      <c r="A297" s="103" t="s">
        <v>464</v>
      </c>
      <c r="B297" s="141"/>
      <c r="C297" s="129" t="s">
        <v>463</v>
      </c>
      <c r="D297" s="103"/>
      <c r="E297" s="103"/>
      <c r="F297" s="142">
        <v>52.2</v>
      </c>
      <c r="G297" s="142"/>
      <c r="H297" s="142">
        <v>52.2</v>
      </c>
      <c r="I297" s="142"/>
      <c r="J297" s="142"/>
      <c r="K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2">
        <v>52.2</v>
      </c>
      <c r="V297" s="142">
        <v>52.2</v>
      </c>
    </row>
    <row r="298" spans="1:22" ht="66.95" customHeight="1">
      <c r="A298" s="103" t="s">
        <v>464</v>
      </c>
      <c r="B298" s="141" t="s">
        <v>386</v>
      </c>
      <c r="C298" s="129" t="s">
        <v>385</v>
      </c>
      <c r="D298" s="103"/>
      <c r="E298" s="103"/>
      <c r="F298" s="142">
        <v>52.2</v>
      </c>
      <c r="G298" s="142"/>
      <c r="H298" s="142">
        <v>52.2</v>
      </c>
      <c r="I298" s="142"/>
      <c r="J298" s="142"/>
      <c r="K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2">
        <v>52.2</v>
      </c>
      <c r="V298" s="142">
        <v>52.2</v>
      </c>
    </row>
    <row r="299" spans="1:22" ht="66.95" customHeight="1">
      <c r="A299" s="103" t="s">
        <v>402</v>
      </c>
      <c r="B299" s="141"/>
      <c r="C299" s="129" t="s">
        <v>401</v>
      </c>
      <c r="D299" s="103"/>
      <c r="E299" s="103"/>
      <c r="F299" s="142">
        <v>0.9</v>
      </c>
      <c r="G299" s="142"/>
      <c r="H299" s="142">
        <v>0.9</v>
      </c>
      <c r="I299" s="142"/>
      <c r="J299" s="142"/>
      <c r="K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2">
        <v>0.9</v>
      </c>
      <c r="V299" s="142">
        <v>0.9</v>
      </c>
    </row>
    <row r="300" spans="1:22" ht="66.95" customHeight="1">
      <c r="A300" s="103" t="s">
        <v>402</v>
      </c>
      <c r="B300" s="141" t="s">
        <v>386</v>
      </c>
      <c r="C300" s="129" t="s">
        <v>385</v>
      </c>
      <c r="D300" s="103"/>
      <c r="E300" s="103"/>
      <c r="F300" s="142">
        <v>0.9</v>
      </c>
      <c r="G300" s="142"/>
      <c r="H300" s="142">
        <v>0.9</v>
      </c>
      <c r="I300" s="142"/>
      <c r="J300" s="142"/>
      <c r="K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2">
        <v>0.9</v>
      </c>
      <c r="V300" s="142">
        <v>0.9</v>
      </c>
    </row>
    <row r="301" spans="1:22" ht="66.95" customHeight="1">
      <c r="A301" s="103" t="s">
        <v>404</v>
      </c>
      <c r="B301" s="141"/>
      <c r="C301" s="129" t="s">
        <v>403</v>
      </c>
      <c r="D301" s="103"/>
      <c r="E301" s="103"/>
      <c r="F301" s="142">
        <v>9.4</v>
      </c>
      <c r="G301" s="142"/>
      <c r="H301" s="142">
        <v>9.4</v>
      </c>
      <c r="I301" s="142"/>
      <c r="J301" s="142"/>
      <c r="K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2">
        <v>9.4</v>
      </c>
      <c r="V301" s="142">
        <v>9.4</v>
      </c>
    </row>
    <row r="302" spans="1:22" ht="66.95" customHeight="1">
      <c r="A302" s="103" t="s">
        <v>404</v>
      </c>
      <c r="B302" s="141" t="s">
        <v>386</v>
      </c>
      <c r="C302" s="129" t="s">
        <v>385</v>
      </c>
      <c r="D302" s="103"/>
      <c r="E302" s="103"/>
      <c r="F302" s="142">
        <v>9.4</v>
      </c>
      <c r="G302" s="142"/>
      <c r="H302" s="142">
        <v>9.4</v>
      </c>
      <c r="I302" s="142"/>
      <c r="J302" s="142"/>
      <c r="K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2">
        <v>9.4</v>
      </c>
      <c r="V302" s="142">
        <v>9.4</v>
      </c>
    </row>
    <row r="303" spans="1:22" ht="33.4" customHeight="1">
      <c r="A303" s="103" t="s">
        <v>466</v>
      </c>
      <c r="B303" s="141"/>
      <c r="C303" s="129" t="s">
        <v>465</v>
      </c>
      <c r="D303" s="103"/>
      <c r="E303" s="103"/>
      <c r="F303" s="142">
        <v>288.39999999999998</v>
      </c>
      <c r="G303" s="142"/>
      <c r="H303" s="142">
        <v>288.39999999999998</v>
      </c>
      <c r="I303" s="142"/>
      <c r="J303" s="142"/>
      <c r="K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2">
        <v>288.39999999999998</v>
      </c>
      <c r="V303" s="142">
        <v>288.39999999999998</v>
      </c>
    </row>
    <row r="304" spans="1:22" ht="66.95" customHeight="1">
      <c r="A304" s="103" t="s">
        <v>466</v>
      </c>
      <c r="B304" s="141" t="s">
        <v>386</v>
      </c>
      <c r="C304" s="129" t="s">
        <v>385</v>
      </c>
      <c r="D304" s="103"/>
      <c r="E304" s="103"/>
      <c r="F304" s="142">
        <v>280.39999999999998</v>
      </c>
      <c r="G304" s="142"/>
      <c r="H304" s="142">
        <v>280.39999999999998</v>
      </c>
      <c r="I304" s="142"/>
      <c r="J304" s="142"/>
      <c r="K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2">
        <v>280.39999999999998</v>
      </c>
      <c r="V304" s="142">
        <v>280.39999999999998</v>
      </c>
    </row>
    <row r="305" spans="1:22" ht="33.4" customHeight="1">
      <c r="A305" s="103" t="s">
        <v>466</v>
      </c>
      <c r="B305" s="141" t="s">
        <v>390</v>
      </c>
      <c r="C305" s="129" t="s">
        <v>389</v>
      </c>
      <c r="D305" s="103"/>
      <c r="E305" s="103"/>
      <c r="F305" s="142">
        <v>8</v>
      </c>
      <c r="G305" s="142"/>
      <c r="H305" s="142">
        <v>8</v>
      </c>
      <c r="I305" s="142"/>
      <c r="J305" s="142"/>
      <c r="K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2">
        <v>8</v>
      </c>
      <c r="V305" s="142">
        <v>8</v>
      </c>
    </row>
    <row r="306" spans="1:22" ht="50.1" customHeight="1">
      <c r="A306" s="103" t="s">
        <v>470</v>
      </c>
      <c r="B306" s="141"/>
      <c r="C306" s="129" t="s">
        <v>469</v>
      </c>
      <c r="D306" s="103"/>
      <c r="E306" s="103"/>
      <c r="F306" s="142">
        <v>3.7</v>
      </c>
      <c r="G306" s="142">
        <v>3.7</v>
      </c>
      <c r="H306" s="142"/>
      <c r="I306" s="142"/>
      <c r="J306" s="142"/>
      <c r="K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2">
        <v>3.8</v>
      </c>
      <c r="V306" s="142">
        <v>4.0999999999999996</v>
      </c>
    </row>
    <row r="307" spans="1:22" ht="33.4" customHeight="1">
      <c r="A307" s="103" t="s">
        <v>470</v>
      </c>
      <c r="B307" s="141" t="s">
        <v>390</v>
      </c>
      <c r="C307" s="129" t="s">
        <v>389</v>
      </c>
      <c r="D307" s="103"/>
      <c r="E307" s="103"/>
      <c r="F307" s="142">
        <v>3.7</v>
      </c>
      <c r="G307" s="142">
        <v>3.7</v>
      </c>
      <c r="H307" s="142"/>
      <c r="I307" s="142"/>
      <c r="J307" s="142"/>
      <c r="K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2">
        <v>3.8</v>
      </c>
      <c r="V307" s="142">
        <v>4.0999999999999996</v>
      </c>
    </row>
    <row r="308" spans="1:22" ht="33.4" customHeight="1">
      <c r="A308" s="103" t="s">
        <v>572</v>
      </c>
      <c r="B308" s="141"/>
      <c r="C308" s="129" t="s">
        <v>571</v>
      </c>
      <c r="D308" s="103"/>
      <c r="E308" s="103"/>
      <c r="F308" s="142">
        <v>2023.3</v>
      </c>
      <c r="G308" s="142">
        <v>2023.3</v>
      </c>
      <c r="H308" s="142"/>
      <c r="I308" s="142"/>
      <c r="J308" s="142"/>
      <c r="K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2">
        <v>1755.6</v>
      </c>
      <c r="V308" s="142">
        <v>1931.2</v>
      </c>
    </row>
    <row r="309" spans="1:22" ht="66.95" customHeight="1">
      <c r="A309" s="103" t="s">
        <v>572</v>
      </c>
      <c r="B309" s="141" t="s">
        <v>386</v>
      </c>
      <c r="C309" s="129" t="s">
        <v>385</v>
      </c>
      <c r="D309" s="103"/>
      <c r="E309" s="103"/>
      <c r="F309" s="142">
        <v>1330.8</v>
      </c>
      <c r="G309" s="142">
        <v>1330.8</v>
      </c>
      <c r="H309" s="142"/>
      <c r="I309" s="142"/>
      <c r="J309" s="142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2">
        <v>1330.8</v>
      </c>
      <c r="V309" s="142">
        <v>1330.8</v>
      </c>
    </row>
    <row r="310" spans="1:22" ht="33.4" customHeight="1">
      <c r="A310" s="103" t="s">
        <v>572</v>
      </c>
      <c r="B310" s="141" t="s">
        <v>390</v>
      </c>
      <c r="C310" s="129" t="s">
        <v>389</v>
      </c>
      <c r="D310" s="103"/>
      <c r="E310" s="103"/>
      <c r="F310" s="142">
        <v>692.5</v>
      </c>
      <c r="G310" s="142">
        <v>692.5</v>
      </c>
      <c r="H310" s="142"/>
      <c r="I310" s="142"/>
      <c r="J310" s="142"/>
      <c r="K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2">
        <v>424.8</v>
      </c>
      <c r="V310" s="142">
        <v>600.4</v>
      </c>
    </row>
    <row r="311" spans="1:22" ht="33.4" customHeight="1">
      <c r="A311" s="103" t="s">
        <v>394</v>
      </c>
      <c r="B311" s="141"/>
      <c r="C311" s="129" t="s">
        <v>393</v>
      </c>
      <c r="D311" s="103"/>
      <c r="E311" s="103"/>
      <c r="F311" s="142">
        <v>36870.300000000003</v>
      </c>
      <c r="G311" s="142"/>
      <c r="H311" s="142">
        <v>17367.5</v>
      </c>
      <c r="I311" s="142"/>
      <c r="J311" s="142"/>
      <c r="K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2">
        <f>U312+U314+U316+U320+U322+U324+U326+U328+U330</f>
        <v>37763.744399999996</v>
      </c>
      <c r="V311" s="142">
        <f>V312+V314+V316+V320+V322+V324+V326+V328+V330</f>
        <v>37395.5576</v>
      </c>
    </row>
    <row r="312" spans="1:22" ht="50.1" customHeight="1">
      <c r="A312" s="103" t="s">
        <v>619</v>
      </c>
      <c r="B312" s="141"/>
      <c r="C312" s="129" t="s">
        <v>618</v>
      </c>
      <c r="D312" s="103"/>
      <c r="E312" s="103"/>
      <c r="F312" s="142">
        <v>114.5</v>
      </c>
      <c r="G312" s="142"/>
      <c r="H312" s="142">
        <v>114.5</v>
      </c>
      <c r="I312" s="142"/>
      <c r="J312" s="142"/>
      <c r="K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2">
        <f>U313</f>
        <v>119.46528000000001</v>
      </c>
      <c r="V312" s="142">
        <f>V313</f>
        <v>162.09072</v>
      </c>
    </row>
    <row r="313" spans="1:22" ht="41.25" customHeight="1">
      <c r="A313" s="103" t="s">
        <v>619</v>
      </c>
      <c r="B313" s="141" t="s">
        <v>390</v>
      </c>
      <c r="C313" s="129" t="s">
        <v>389</v>
      </c>
      <c r="D313" s="103"/>
      <c r="E313" s="103"/>
      <c r="F313" s="142">
        <v>114.5</v>
      </c>
      <c r="G313" s="142"/>
      <c r="H313" s="142">
        <v>114.5</v>
      </c>
      <c r="I313" s="142"/>
      <c r="J313" s="142"/>
      <c r="K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2">
        <f>119.5-0.03472</f>
        <v>119.46528000000001</v>
      </c>
      <c r="V313" s="142">
        <f>162.1-0.00928</f>
        <v>162.09072</v>
      </c>
    </row>
    <row r="314" spans="1:22" ht="100.35" customHeight="1">
      <c r="A314" s="103" t="s">
        <v>712</v>
      </c>
      <c r="B314" s="141"/>
      <c r="C314" s="104" t="s">
        <v>711</v>
      </c>
      <c r="D314" s="103"/>
      <c r="E314" s="103"/>
      <c r="F314" s="142">
        <v>13175.4</v>
      </c>
      <c r="G314" s="142"/>
      <c r="H314" s="142">
        <v>13175.4</v>
      </c>
      <c r="I314" s="142"/>
      <c r="J314" s="142"/>
      <c r="K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2">
        <f>U315</f>
        <v>14273.37912</v>
      </c>
      <c r="V314" s="142">
        <f>V315</f>
        <v>13175.426879999999</v>
      </c>
    </row>
    <row r="315" spans="1:22" ht="33.4" customHeight="1">
      <c r="A315" s="103" t="s">
        <v>712</v>
      </c>
      <c r="B315" s="141" t="s">
        <v>442</v>
      </c>
      <c r="C315" s="129" t="s">
        <v>441</v>
      </c>
      <c r="D315" s="103"/>
      <c r="E315" s="103"/>
      <c r="F315" s="142">
        <v>13175.4</v>
      </c>
      <c r="G315" s="142"/>
      <c r="H315" s="142">
        <v>13175.4</v>
      </c>
      <c r="I315" s="142"/>
      <c r="J315" s="142"/>
      <c r="K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2">
        <f>14273.4-0.02088</f>
        <v>14273.37912</v>
      </c>
      <c r="V315" s="142">
        <f>13175.4+0.02688</f>
        <v>13175.426879999999</v>
      </c>
    </row>
    <row r="316" spans="1:22" ht="33.4" customHeight="1">
      <c r="A316" s="103" t="s">
        <v>826</v>
      </c>
      <c r="B316" s="141"/>
      <c r="C316" s="129" t="s">
        <v>825</v>
      </c>
      <c r="D316" s="103"/>
      <c r="E316" s="103"/>
      <c r="F316" s="142">
        <v>4077.6</v>
      </c>
      <c r="G316" s="142"/>
      <c r="H316" s="142">
        <v>4077.6</v>
      </c>
      <c r="I316" s="142"/>
      <c r="J316" s="142"/>
      <c r="K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2">
        <v>4077.6</v>
      </c>
      <c r="V316" s="142">
        <v>4077.6</v>
      </c>
    </row>
    <row r="317" spans="1:22" ht="33.4" customHeight="1">
      <c r="A317" s="103" t="s">
        <v>826</v>
      </c>
      <c r="B317" s="141" t="s">
        <v>390</v>
      </c>
      <c r="C317" s="129" t="s">
        <v>389</v>
      </c>
      <c r="D317" s="103"/>
      <c r="E317" s="103"/>
      <c r="F317" s="142">
        <v>63</v>
      </c>
      <c r="G317" s="142"/>
      <c r="H317" s="142">
        <v>63</v>
      </c>
      <c r="I317" s="142"/>
      <c r="J317" s="142"/>
      <c r="K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2">
        <v>63</v>
      </c>
      <c r="V317" s="142">
        <v>63</v>
      </c>
    </row>
    <row r="318" spans="1:22" ht="33.4" customHeight="1">
      <c r="A318" s="103" t="s">
        <v>826</v>
      </c>
      <c r="B318" s="141" t="s">
        <v>484</v>
      </c>
      <c r="C318" s="129" t="s">
        <v>483</v>
      </c>
      <c r="D318" s="103"/>
      <c r="E318" s="103"/>
      <c r="F318" s="142">
        <v>588</v>
      </c>
      <c r="G318" s="142"/>
      <c r="H318" s="142">
        <v>588</v>
      </c>
      <c r="I318" s="142"/>
      <c r="J318" s="142"/>
      <c r="K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2">
        <v>588</v>
      </c>
      <c r="V318" s="142">
        <v>588</v>
      </c>
    </row>
    <row r="319" spans="1:22" ht="33.4" customHeight="1">
      <c r="A319" s="103" t="s">
        <v>826</v>
      </c>
      <c r="B319" s="141" t="s">
        <v>494</v>
      </c>
      <c r="C319" s="129" t="s">
        <v>493</v>
      </c>
      <c r="D319" s="103"/>
      <c r="E319" s="103"/>
      <c r="F319" s="142">
        <v>3426.6</v>
      </c>
      <c r="G319" s="142"/>
      <c r="H319" s="142">
        <v>3426.6</v>
      </c>
      <c r="I319" s="142"/>
      <c r="J319" s="142"/>
      <c r="K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2">
        <v>3426.6</v>
      </c>
      <c r="V319" s="142">
        <v>3426.6</v>
      </c>
    </row>
    <row r="320" spans="1:22" ht="33.4" customHeight="1">
      <c r="A320" s="103" t="s">
        <v>396</v>
      </c>
      <c r="B320" s="141"/>
      <c r="C320" s="129" t="s">
        <v>395</v>
      </c>
      <c r="D320" s="103"/>
      <c r="E320" s="103"/>
      <c r="F320" s="142">
        <v>543</v>
      </c>
      <c r="G320" s="142"/>
      <c r="H320" s="142"/>
      <c r="I320" s="142"/>
      <c r="J320" s="142"/>
      <c r="K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2">
        <v>543</v>
      </c>
      <c r="V320" s="142">
        <v>543</v>
      </c>
    </row>
    <row r="321" spans="1:23" ht="33.4" customHeight="1">
      <c r="A321" s="103" t="s">
        <v>396</v>
      </c>
      <c r="B321" s="141" t="s">
        <v>390</v>
      </c>
      <c r="C321" s="129" t="s">
        <v>389</v>
      </c>
      <c r="D321" s="103"/>
      <c r="E321" s="103"/>
      <c r="F321" s="142">
        <v>543</v>
      </c>
      <c r="G321" s="142"/>
      <c r="H321" s="142"/>
      <c r="I321" s="142"/>
      <c r="J321" s="142"/>
      <c r="K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2">
        <v>543</v>
      </c>
      <c r="V321" s="142">
        <v>543</v>
      </c>
    </row>
    <row r="322" spans="1:23" ht="33.4" customHeight="1">
      <c r="A322" s="103" t="s">
        <v>828</v>
      </c>
      <c r="B322" s="141"/>
      <c r="C322" s="129" t="s">
        <v>827</v>
      </c>
      <c r="D322" s="103"/>
      <c r="E322" s="103"/>
      <c r="F322" s="142">
        <v>2050</v>
      </c>
      <c r="G322" s="142"/>
      <c r="H322" s="142"/>
      <c r="I322" s="142"/>
      <c r="J322" s="142"/>
      <c r="K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2">
        <v>2120</v>
      </c>
      <c r="V322" s="142">
        <v>2200</v>
      </c>
    </row>
    <row r="323" spans="1:23" ht="33.4" customHeight="1">
      <c r="A323" s="103" t="s">
        <v>828</v>
      </c>
      <c r="B323" s="141" t="s">
        <v>494</v>
      </c>
      <c r="C323" s="129" t="s">
        <v>493</v>
      </c>
      <c r="D323" s="103"/>
      <c r="E323" s="103"/>
      <c r="F323" s="142">
        <v>2050</v>
      </c>
      <c r="G323" s="142"/>
      <c r="H323" s="142"/>
      <c r="I323" s="142"/>
      <c r="J323" s="142"/>
      <c r="K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2">
        <v>2120</v>
      </c>
      <c r="V323" s="142">
        <v>2200</v>
      </c>
    </row>
    <row r="324" spans="1:23" ht="66.95" customHeight="1">
      <c r="A324" s="103" t="s">
        <v>911</v>
      </c>
      <c r="B324" s="141"/>
      <c r="C324" s="129" t="s">
        <v>912</v>
      </c>
      <c r="D324" s="103"/>
      <c r="E324" s="103"/>
      <c r="F324" s="142"/>
      <c r="G324" s="142"/>
      <c r="H324" s="142"/>
      <c r="I324" s="142"/>
      <c r="J324" s="142"/>
      <c r="K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2"/>
      <c r="V324" s="142">
        <f>V325</f>
        <v>729.14</v>
      </c>
    </row>
    <row r="325" spans="1:23" ht="33.4" customHeight="1">
      <c r="A325" s="103" t="s">
        <v>911</v>
      </c>
      <c r="B325" s="141" t="s">
        <v>484</v>
      </c>
      <c r="C325" s="129" t="s">
        <v>483</v>
      </c>
      <c r="D325" s="103"/>
      <c r="E325" s="103"/>
      <c r="F325" s="142"/>
      <c r="G325" s="142"/>
      <c r="H325" s="142"/>
      <c r="I325" s="142"/>
      <c r="J325" s="142"/>
      <c r="K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2"/>
      <c r="V325" s="142">
        <v>729.14</v>
      </c>
    </row>
    <row r="326" spans="1:23" ht="50.1" customHeight="1">
      <c r="A326" s="103" t="s">
        <v>698</v>
      </c>
      <c r="B326" s="141"/>
      <c r="C326" s="129" t="s">
        <v>697</v>
      </c>
      <c r="D326" s="103"/>
      <c r="E326" s="103"/>
      <c r="F326" s="142">
        <v>2540</v>
      </c>
      <c r="G326" s="142"/>
      <c r="H326" s="142"/>
      <c r="I326" s="142"/>
      <c r="J326" s="142"/>
      <c r="K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2">
        <v>2602</v>
      </c>
      <c r="V326" s="142">
        <v>2602</v>
      </c>
    </row>
    <row r="327" spans="1:23" ht="33.4" customHeight="1">
      <c r="A327" s="103" t="s">
        <v>698</v>
      </c>
      <c r="B327" s="141" t="s">
        <v>484</v>
      </c>
      <c r="C327" s="129" t="s">
        <v>483</v>
      </c>
      <c r="D327" s="103"/>
      <c r="E327" s="103"/>
      <c r="F327" s="142">
        <v>2540</v>
      </c>
      <c r="G327" s="142"/>
      <c r="H327" s="142"/>
      <c r="I327" s="142"/>
      <c r="J327" s="142"/>
      <c r="K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2">
        <v>2602</v>
      </c>
      <c r="V327" s="142">
        <v>2602</v>
      </c>
    </row>
    <row r="328" spans="1:23" ht="50.1" customHeight="1">
      <c r="A328" s="103" t="s">
        <v>574</v>
      </c>
      <c r="B328" s="141"/>
      <c r="C328" s="129" t="s">
        <v>573</v>
      </c>
      <c r="D328" s="103"/>
      <c r="E328" s="103"/>
      <c r="F328" s="142">
        <v>13906.3</v>
      </c>
      <c r="G328" s="142"/>
      <c r="H328" s="142"/>
      <c r="I328" s="142"/>
      <c r="J328" s="142"/>
      <c r="K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2">
        <v>13906.3</v>
      </c>
      <c r="V328" s="142">
        <v>13906.3</v>
      </c>
    </row>
    <row r="329" spans="1:23" ht="33.4" customHeight="1">
      <c r="A329" s="103" t="s">
        <v>574</v>
      </c>
      <c r="B329" s="141" t="s">
        <v>448</v>
      </c>
      <c r="C329" s="129" t="s">
        <v>447</v>
      </c>
      <c r="D329" s="103"/>
      <c r="E329" s="103"/>
      <c r="F329" s="142">
        <v>13906.3</v>
      </c>
      <c r="G329" s="142"/>
      <c r="H329" s="142"/>
      <c r="I329" s="142"/>
      <c r="J329" s="142"/>
      <c r="K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2">
        <v>13906.3</v>
      </c>
      <c r="V329" s="142">
        <v>13906.3</v>
      </c>
    </row>
    <row r="330" spans="1:23" ht="39.75" customHeight="1">
      <c r="A330" s="103" t="s">
        <v>853</v>
      </c>
      <c r="B330" s="141"/>
      <c r="C330" s="129" t="s">
        <v>852</v>
      </c>
      <c r="D330" s="103"/>
      <c r="E330" s="103"/>
      <c r="F330" s="142">
        <v>195.2</v>
      </c>
      <c r="G330" s="142"/>
      <c r="H330" s="142"/>
      <c r="I330" s="142"/>
      <c r="J330" s="142"/>
      <c r="K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2">
        <v>122</v>
      </c>
      <c r="V330" s="142"/>
    </row>
    <row r="331" spans="1:23" ht="42.75" customHeight="1">
      <c r="A331" s="103" t="s">
        <v>853</v>
      </c>
      <c r="B331" s="141" t="s">
        <v>390</v>
      </c>
      <c r="C331" s="129" t="s">
        <v>389</v>
      </c>
      <c r="D331" s="103"/>
      <c r="E331" s="103"/>
      <c r="F331" s="142">
        <v>195.2</v>
      </c>
      <c r="G331" s="142"/>
      <c r="H331" s="142"/>
      <c r="I331" s="142"/>
      <c r="J331" s="142"/>
      <c r="K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2">
        <v>122</v>
      </c>
      <c r="V331" s="142"/>
    </row>
    <row r="332" spans="1:23" ht="22.5" customHeight="1">
      <c r="A332" s="144"/>
      <c r="B332" s="144"/>
      <c r="C332" s="145" t="s">
        <v>897</v>
      </c>
      <c r="D332" s="144"/>
      <c r="E332" s="144"/>
      <c r="F332" s="144"/>
      <c r="G332" s="144"/>
      <c r="H332" s="144"/>
      <c r="I332" s="144"/>
      <c r="J332" s="144"/>
      <c r="K332" s="144"/>
      <c r="L332" s="144"/>
      <c r="M332" s="144"/>
      <c r="N332" s="144"/>
      <c r="O332" s="144"/>
      <c r="P332" s="144"/>
      <c r="Q332" s="144"/>
      <c r="R332" s="144"/>
      <c r="S332" s="144"/>
      <c r="T332" s="144"/>
      <c r="U332" s="146">
        <f>U17+U64+U97+U123+U134+U165+U210+U229+U238+U274+U311</f>
        <v>541042.98640000005</v>
      </c>
      <c r="V332" s="146">
        <f>V17+V64+V97+V123+V134+V165+V210+V229+V238+V274+V311</f>
        <v>503603.78660000005</v>
      </c>
      <c r="W332" s="109" t="s">
        <v>57</v>
      </c>
    </row>
    <row r="334" spans="1:23" ht="22.5" customHeight="1">
      <c r="U334" s="128"/>
      <c r="V334" s="128"/>
    </row>
    <row r="336" spans="1:23" ht="14.45" customHeight="1">
      <c r="U336" s="128"/>
      <c r="V336" s="128"/>
    </row>
    <row r="339" spans="21:22" ht="24.75" customHeight="1">
      <c r="U339" s="159"/>
      <c r="V339" s="159"/>
    </row>
  </sheetData>
  <mergeCells count="23">
    <mergeCell ref="O14:O15"/>
    <mergeCell ref="A12:V12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V14:V15"/>
    <mergeCell ref="P14:P15"/>
    <mergeCell ref="Q14:Q15"/>
    <mergeCell ref="R14:R15"/>
    <mergeCell ref="S14:S15"/>
    <mergeCell ref="T14:T15"/>
    <mergeCell ref="U14:U15"/>
  </mergeCells>
  <pageMargins left="0.47" right="0.3" top="0.28999999999999998" bottom="0.3" header="0.3" footer="0.3"/>
  <pageSetup paperSize="9" scale="67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W545"/>
  <sheetViews>
    <sheetView showGridLines="0" topLeftCell="B1" zoomScale="80" zoomScaleNormal="80" workbookViewId="0">
      <selection activeCell="AA10" sqref="AA10"/>
    </sheetView>
  </sheetViews>
  <sheetFormatPr defaultRowHeight="10.15" customHeight="1"/>
  <cols>
    <col min="1" max="1" width="8" hidden="1" customWidth="1"/>
    <col min="2" max="2" width="7.2851562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10.7109375" customWidth="1"/>
    <col min="21" max="25" width="8" hidden="1" customWidth="1"/>
    <col min="26" max="26" width="43.140625" customWidth="1"/>
    <col min="27" max="27" width="26" customWidth="1"/>
    <col min="28" max="48" width="8" hidden="1" customWidth="1"/>
    <col min="49" max="49" width="22.7109375" customWidth="1"/>
  </cols>
  <sheetData>
    <row r="1" spans="1:48" ht="17.2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3"/>
      <c r="W1" s="113"/>
      <c r="X1" s="113"/>
      <c r="Y1" s="113"/>
      <c r="Z1" s="114"/>
      <c r="AA1" s="88" t="s">
        <v>941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</row>
    <row r="2" spans="1:48" ht="20.2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3"/>
      <c r="W2" s="113"/>
      <c r="X2" s="113"/>
      <c r="Y2" s="113"/>
      <c r="Z2" s="114"/>
      <c r="AA2" s="88" t="s">
        <v>110</v>
      </c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</row>
    <row r="3" spans="1:48" ht="18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3"/>
      <c r="X3" s="113"/>
      <c r="Y3" s="113"/>
      <c r="Z3" s="114"/>
      <c r="AA3" s="88" t="s">
        <v>1</v>
      </c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</row>
    <row r="4" spans="1:48" ht="14.2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3"/>
      <c r="W4" s="113"/>
      <c r="X4" s="113"/>
      <c r="Y4" s="113"/>
      <c r="Z4" s="114"/>
      <c r="AA4" s="88" t="s">
        <v>952</v>
      </c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</row>
    <row r="5" spans="1:48" ht="18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3"/>
      <c r="X5" s="113"/>
      <c r="Y5" s="113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114"/>
    </row>
    <row r="6" spans="1:48" ht="18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  <c r="W6" s="113"/>
      <c r="X6" s="113"/>
      <c r="Y6" s="113"/>
      <c r="Z6" s="187" t="s">
        <v>353</v>
      </c>
      <c r="AA6" s="188"/>
      <c r="AB6" s="188"/>
      <c r="AC6" s="188"/>
      <c r="AD6" s="188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</row>
    <row r="7" spans="1:48" ht="18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  <c r="W7" s="113"/>
      <c r="X7" s="113"/>
      <c r="Y7" s="113"/>
      <c r="Z7" s="189" t="s">
        <v>55</v>
      </c>
      <c r="AA7" s="190"/>
      <c r="AB7" s="190"/>
      <c r="AC7" s="190"/>
      <c r="AD7" s="190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114"/>
    </row>
    <row r="8" spans="1:48" ht="18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  <c r="W8" s="113"/>
      <c r="X8" s="113"/>
      <c r="Y8" s="113"/>
      <c r="Z8" s="189" t="s">
        <v>18</v>
      </c>
      <c r="AA8" s="190"/>
      <c r="AB8" s="190"/>
      <c r="AC8" s="190"/>
      <c r="AD8" s="190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</row>
    <row r="9" spans="1:48" ht="18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  <c r="W9" s="113"/>
      <c r="X9" s="113"/>
      <c r="Y9" s="113"/>
      <c r="Z9" s="189" t="s">
        <v>354</v>
      </c>
      <c r="AA9" s="190"/>
      <c r="AB9" s="190"/>
      <c r="AC9" s="190"/>
      <c r="AD9" s="190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</row>
    <row r="10" spans="1:48" ht="18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  <c r="W10" s="113"/>
      <c r="X10" s="113"/>
      <c r="Y10" s="113"/>
      <c r="Z10" s="115"/>
      <c r="AA10" s="116"/>
      <c r="AB10" s="116"/>
      <c r="AC10" s="116"/>
      <c r="AD10" s="116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114"/>
    </row>
    <row r="11" spans="1:48" ht="45.75" customHeight="1">
      <c r="A11" s="117"/>
      <c r="B11" s="191" t="s">
        <v>355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</row>
    <row r="12" spans="1:48" ht="15"/>
    <row r="13" spans="1:48" ht="15" customHeight="1">
      <c r="A13" s="185" t="s">
        <v>356</v>
      </c>
      <c r="B13" s="186" t="s">
        <v>357</v>
      </c>
      <c r="C13" s="186" t="s">
        <v>358</v>
      </c>
      <c r="D13" s="186" t="s">
        <v>358</v>
      </c>
      <c r="E13" s="186" t="s">
        <v>359</v>
      </c>
      <c r="F13" s="186" t="s">
        <v>359</v>
      </c>
      <c r="G13" s="186" t="s">
        <v>359</v>
      </c>
      <c r="H13" s="186" t="s">
        <v>359</v>
      </c>
      <c r="I13" s="186" t="s">
        <v>359</v>
      </c>
      <c r="J13" s="186" t="s">
        <v>359</v>
      </c>
      <c r="K13" s="186" t="s">
        <v>359</v>
      </c>
      <c r="L13" s="186" t="s">
        <v>359</v>
      </c>
      <c r="M13" s="186" t="s">
        <v>359</v>
      </c>
      <c r="N13" s="186" t="s">
        <v>359</v>
      </c>
      <c r="O13" s="186" t="s">
        <v>359</v>
      </c>
      <c r="P13" s="186" t="s">
        <v>359</v>
      </c>
      <c r="Q13" s="186" t="s">
        <v>359</v>
      </c>
      <c r="R13" s="186" t="s">
        <v>359</v>
      </c>
      <c r="S13" s="186" t="s">
        <v>359</v>
      </c>
      <c r="T13" s="186" t="s">
        <v>360</v>
      </c>
      <c r="U13" s="186" t="s">
        <v>361</v>
      </c>
      <c r="V13" s="186" t="s">
        <v>362</v>
      </c>
      <c r="W13" s="186" t="s">
        <v>363</v>
      </c>
      <c r="X13" s="186" t="s">
        <v>364</v>
      </c>
      <c r="Y13" s="186" t="s">
        <v>365</v>
      </c>
      <c r="Z13" s="185" t="s">
        <v>356</v>
      </c>
      <c r="AA13" s="185" t="s">
        <v>46</v>
      </c>
      <c r="AB13" s="185" t="s">
        <v>46</v>
      </c>
      <c r="AC13" s="185" t="s">
        <v>366</v>
      </c>
      <c r="AD13" s="185" t="s">
        <v>367</v>
      </c>
      <c r="AE13" s="185" t="s">
        <v>368</v>
      </c>
      <c r="AF13" s="185" t="s">
        <v>369</v>
      </c>
      <c r="AG13" s="185" t="s">
        <v>46</v>
      </c>
      <c r="AH13" s="185" t="s">
        <v>366</v>
      </c>
      <c r="AI13" s="185" t="s">
        <v>367</v>
      </c>
      <c r="AJ13" s="185" t="s">
        <v>368</v>
      </c>
      <c r="AK13" s="185" t="s">
        <v>369</v>
      </c>
      <c r="AL13" s="185" t="s">
        <v>46</v>
      </c>
      <c r="AM13" s="185" t="s">
        <v>366</v>
      </c>
      <c r="AN13" s="185" t="s">
        <v>367</v>
      </c>
      <c r="AO13" s="185" t="s">
        <v>368</v>
      </c>
      <c r="AP13" s="185" t="s">
        <v>369</v>
      </c>
      <c r="AQ13" s="185" t="s">
        <v>46</v>
      </c>
      <c r="AR13" s="185" t="s">
        <v>366</v>
      </c>
      <c r="AS13" s="185" t="s">
        <v>367</v>
      </c>
      <c r="AT13" s="185" t="s">
        <v>368</v>
      </c>
      <c r="AU13" s="185" t="s">
        <v>369</v>
      </c>
      <c r="AV13" s="185" t="s">
        <v>356</v>
      </c>
    </row>
    <row r="14" spans="1:48" ht="15" customHeight="1">
      <c r="A14" s="185"/>
      <c r="B14" s="186" t="s">
        <v>370</v>
      </c>
      <c r="C14" s="186" t="s">
        <v>371</v>
      </c>
      <c r="D14" s="186" t="s">
        <v>372</v>
      </c>
      <c r="E14" s="186" t="s">
        <v>359</v>
      </c>
      <c r="F14" s="186" t="s">
        <v>359</v>
      </c>
      <c r="G14" s="186" t="s">
        <v>359</v>
      </c>
      <c r="H14" s="186" t="s">
        <v>359</v>
      </c>
      <c r="I14" s="186" t="s">
        <v>359</v>
      </c>
      <c r="J14" s="186" t="s">
        <v>359</v>
      </c>
      <c r="K14" s="186" t="s">
        <v>359</v>
      </c>
      <c r="L14" s="186" t="s">
        <v>359</v>
      </c>
      <c r="M14" s="186" t="s">
        <v>359</v>
      </c>
      <c r="N14" s="186" t="s">
        <v>359</v>
      </c>
      <c r="O14" s="186" t="s">
        <v>359</v>
      </c>
      <c r="P14" s="186" t="s">
        <v>359</v>
      </c>
      <c r="Q14" s="186" t="s">
        <v>359</v>
      </c>
      <c r="R14" s="186" t="s">
        <v>359</v>
      </c>
      <c r="S14" s="186" t="s">
        <v>359</v>
      </c>
      <c r="T14" s="186" t="s">
        <v>360</v>
      </c>
      <c r="U14" s="186" t="s">
        <v>361</v>
      </c>
      <c r="V14" s="186" t="s">
        <v>362</v>
      </c>
      <c r="W14" s="186" t="s">
        <v>363</v>
      </c>
      <c r="X14" s="186" t="s">
        <v>364</v>
      </c>
      <c r="Y14" s="186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</row>
    <row r="15" spans="1:48" ht="18.75" customHeight="1">
      <c r="A15" s="119"/>
      <c r="B15" s="119" t="s">
        <v>115</v>
      </c>
      <c r="C15" s="119" t="s">
        <v>116</v>
      </c>
      <c r="D15" s="119"/>
      <c r="E15" s="119" t="s">
        <v>117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 t="s">
        <v>347</v>
      </c>
      <c r="U15" s="119"/>
      <c r="V15" s="120"/>
      <c r="W15" s="120"/>
      <c r="X15" s="120"/>
      <c r="Y15" s="120"/>
      <c r="Z15" s="119" t="s">
        <v>373</v>
      </c>
      <c r="AA15" s="119" t="s">
        <v>374</v>
      </c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</row>
    <row r="16" spans="1:48" ht="42.75" customHeight="1">
      <c r="A16" s="165" t="s">
        <v>375</v>
      </c>
      <c r="B16" s="100" t="s">
        <v>376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23"/>
      <c r="W16" s="123"/>
      <c r="X16" s="123"/>
      <c r="Y16" s="123"/>
      <c r="Z16" s="122" t="s">
        <v>375</v>
      </c>
      <c r="AA16" s="124">
        <v>1739.5</v>
      </c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>
        <v>1739.5</v>
      </c>
      <c r="AM16" s="124"/>
      <c r="AN16" s="124"/>
      <c r="AO16" s="124"/>
      <c r="AP16" s="124"/>
      <c r="AQ16" s="124">
        <v>1739.5</v>
      </c>
      <c r="AR16" s="124"/>
      <c r="AS16" s="124"/>
      <c r="AT16" s="124"/>
      <c r="AU16" s="124"/>
      <c r="AV16" s="122" t="s">
        <v>375</v>
      </c>
    </row>
    <row r="17" spans="1:48" ht="26.25" customHeight="1">
      <c r="A17" s="166" t="s">
        <v>377</v>
      </c>
      <c r="B17" s="118"/>
      <c r="C17" s="118" t="s">
        <v>378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26"/>
      <c r="W17" s="126"/>
      <c r="X17" s="126"/>
      <c r="Y17" s="126"/>
      <c r="Z17" s="125" t="s">
        <v>377</v>
      </c>
      <c r="AA17" s="127">
        <v>1739.5</v>
      </c>
      <c r="AB17" s="127"/>
      <c r="AC17" s="127"/>
      <c r="AD17" s="127"/>
      <c r="AE17" s="127"/>
      <c r="AF17" s="127"/>
      <c r="AG17" s="127"/>
      <c r="AH17" s="127"/>
      <c r="AI17" s="127"/>
      <c r="AJ17" s="127"/>
      <c r="AK17" s="127"/>
      <c r="AL17" s="127">
        <v>1739.5</v>
      </c>
      <c r="AM17" s="127"/>
      <c r="AN17" s="127"/>
      <c r="AO17" s="127"/>
      <c r="AP17" s="127"/>
      <c r="AQ17" s="127">
        <v>1739.5</v>
      </c>
      <c r="AR17" s="127"/>
      <c r="AS17" s="127"/>
      <c r="AT17" s="127"/>
      <c r="AU17" s="127"/>
      <c r="AV17" s="125" t="s">
        <v>377</v>
      </c>
    </row>
    <row r="18" spans="1:48" ht="100.35" customHeight="1">
      <c r="A18" s="166" t="s">
        <v>379</v>
      </c>
      <c r="B18" s="118"/>
      <c r="C18" s="118" t="s">
        <v>380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26"/>
      <c r="W18" s="126"/>
      <c r="X18" s="126"/>
      <c r="Y18" s="126"/>
      <c r="Z18" s="125" t="s">
        <v>379</v>
      </c>
      <c r="AA18" s="127">
        <v>1389.5</v>
      </c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>
        <v>1389.5</v>
      </c>
      <c r="AM18" s="127"/>
      <c r="AN18" s="127"/>
      <c r="AO18" s="127"/>
      <c r="AP18" s="127"/>
      <c r="AQ18" s="127">
        <v>1389.5</v>
      </c>
      <c r="AR18" s="127"/>
      <c r="AS18" s="127"/>
      <c r="AT18" s="127"/>
      <c r="AU18" s="127"/>
      <c r="AV18" s="125" t="s">
        <v>379</v>
      </c>
    </row>
    <row r="19" spans="1:48" ht="66.95" customHeight="1">
      <c r="A19" s="166" t="s">
        <v>381</v>
      </c>
      <c r="B19" s="118"/>
      <c r="C19" s="118" t="s">
        <v>380</v>
      </c>
      <c r="D19" s="118"/>
      <c r="E19" s="118" t="s">
        <v>382</v>
      </c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26"/>
      <c r="W19" s="126"/>
      <c r="X19" s="126"/>
      <c r="Y19" s="126"/>
      <c r="Z19" s="125" t="s">
        <v>381</v>
      </c>
      <c r="AA19" s="127">
        <v>1389.5</v>
      </c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>
        <v>1389.5</v>
      </c>
      <c r="AM19" s="127"/>
      <c r="AN19" s="127"/>
      <c r="AO19" s="127"/>
      <c r="AP19" s="127"/>
      <c r="AQ19" s="127">
        <v>1389.5</v>
      </c>
      <c r="AR19" s="127"/>
      <c r="AS19" s="127"/>
      <c r="AT19" s="127"/>
      <c r="AU19" s="127"/>
      <c r="AV19" s="125" t="s">
        <v>381</v>
      </c>
    </row>
    <row r="20" spans="1:48" ht="33.4" customHeight="1">
      <c r="A20" s="166" t="s">
        <v>383</v>
      </c>
      <c r="B20" s="118"/>
      <c r="C20" s="118" t="s">
        <v>380</v>
      </c>
      <c r="D20" s="118"/>
      <c r="E20" s="118" t="s">
        <v>384</v>
      </c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26"/>
      <c r="W20" s="126"/>
      <c r="X20" s="126"/>
      <c r="Y20" s="126"/>
      <c r="Z20" s="125" t="s">
        <v>383</v>
      </c>
      <c r="AA20" s="127">
        <v>155.30000000000001</v>
      </c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>
        <v>155.30000000000001</v>
      </c>
      <c r="AM20" s="127"/>
      <c r="AN20" s="127"/>
      <c r="AO20" s="127"/>
      <c r="AP20" s="127"/>
      <c r="AQ20" s="127">
        <v>155.30000000000001</v>
      </c>
      <c r="AR20" s="127"/>
      <c r="AS20" s="127"/>
      <c r="AT20" s="127"/>
      <c r="AU20" s="127"/>
      <c r="AV20" s="125" t="s">
        <v>383</v>
      </c>
    </row>
    <row r="21" spans="1:48" ht="133.69999999999999" customHeight="1">
      <c r="A21" s="125" t="s">
        <v>385</v>
      </c>
      <c r="B21" s="118"/>
      <c r="C21" s="118" t="s">
        <v>380</v>
      </c>
      <c r="D21" s="118"/>
      <c r="E21" s="118" t="s">
        <v>384</v>
      </c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 t="s">
        <v>386</v>
      </c>
      <c r="U21" s="118"/>
      <c r="V21" s="126"/>
      <c r="W21" s="126"/>
      <c r="X21" s="126"/>
      <c r="Y21" s="126"/>
      <c r="Z21" s="125" t="s">
        <v>385</v>
      </c>
      <c r="AA21" s="127">
        <v>155.30000000000001</v>
      </c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>
        <v>155.30000000000001</v>
      </c>
      <c r="AM21" s="127"/>
      <c r="AN21" s="127"/>
      <c r="AO21" s="127"/>
      <c r="AP21" s="127"/>
      <c r="AQ21" s="127">
        <v>155.30000000000001</v>
      </c>
      <c r="AR21" s="127"/>
      <c r="AS21" s="127"/>
      <c r="AT21" s="127"/>
      <c r="AU21" s="127"/>
      <c r="AV21" s="125" t="s">
        <v>385</v>
      </c>
    </row>
    <row r="22" spans="1:48" ht="33.4" customHeight="1">
      <c r="A22" s="166" t="s">
        <v>387</v>
      </c>
      <c r="B22" s="118"/>
      <c r="C22" s="118" t="s">
        <v>380</v>
      </c>
      <c r="D22" s="118"/>
      <c r="E22" s="118" t="s">
        <v>388</v>
      </c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26"/>
      <c r="W22" s="126"/>
      <c r="X22" s="126"/>
      <c r="Y22" s="126"/>
      <c r="Z22" s="125" t="s">
        <v>387</v>
      </c>
      <c r="AA22" s="127">
        <v>1234.2</v>
      </c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>
        <v>1234.2</v>
      </c>
      <c r="AM22" s="127"/>
      <c r="AN22" s="127"/>
      <c r="AO22" s="127"/>
      <c r="AP22" s="127"/>
      <c r="AQ22" s="127">
        <v>1234.2</v>
      </c>
      <c r="AR22" s="127"/>
      <c r="AS22" s="127"/>
      <c r="AT22" s="127"/>
      <c r="AU22" s="127"/>
      <c r="AV22" s="125" t="s">
        <v>387</v>
      </c>
    </row>
    <row r="23" spans="1:48" ht="119.25" customHeight="1">
      <c r="A23" s="166" t="s">
        <v>385</v>
      </c>
      <c r="B23" s="118"/>
      <c r="C23" s="118" t="s">
        <v>380</v>
      </c>
      <c r="D23" s="118"/>
      <c r="E23" s="118" t="s">
        <v>388</v>
      </c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 t="s">
        <v>386</v>
      </c>
      <c r="U23" s="118"/>
      <c r="V23" s="126"/>
      <c r="W23" s="126"/>
      <c r="X23" s="126"/>
      <c r="Y23" s="126"/>
      <c r="Z23" s="125" t="s">
        <v>385</v>
      </c>
      <c r="AA23" s="127">
        <v>994.2</v>
      </c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>
        <v>994.2</v>
      </c>
      <c r="AM23" s="127"/>
      <c r="AN23" s="127"/>
      <c r="AO23" s="127"/>
      <c r="AP23" s="127"/>
      <c r="AQ23" s="127">
        <v>994.2</v>
      </c>
      <c r="AR23" s="127"/>
      <c r="AS23" s="127"/>
      <c r="AT23" s="127"/>
      <c r="AU23" s="127"/>
      <c r="AV23" s="125" t="s">
        <v>385</v>
      </c>
    </row>
    <row r="24" spans="1:48" ht="50.1" customHeight="1">
      <c r="A24" s="166" t="s">
        <v>389</v>
      </c>
      <c r="B24" s="118"/>
      <c r="C24" s="118" t="s">
        <v>380</v>
      </c>
      <c r="D24" s="118"/>
      <c r="E24" s="118" t="s">
        <v>388</v>
      </c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 t="s">
        <v>390</v>
      </c>
      <c r="U24" s="118"/>
      <c r="V24" s="126"/>
      <c r="W24" s="126"/>
      <c r="X24" s="126"/>
      <c r="Y24" s="126"/>
      <c r="Z24" s="125" t="s">
        <v>389</v>
      </c>
      <c r="AA24" s="127">
        <v>240</v>
      </c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>
        <v>240</v>
      </c>
      <c r="AM24" s="127"/>
      <c r="AN24" s="127"/>
      <c r="AO24" s="127"/>
      <c r="AP24" s="127"/>
      <c r="AQ24" s="127">
        <v>240</v>
      </c>
      <c r="AR24" s="127"/>
      <c r="AS24" s="127"/>
      <c r="AT24" s="127"/>
      <c r="AU24" s="127"/>
      <c r="AV24" s="125" t="s">
        <v>389</v>
      </c>
    </row>
    <row r="25" spans="1:48" ht="33.4" customHeight="1">
      <c r="A25" s="125" t="s">
        <v>391</v>
      </c>
      <c r="B25" s="118"/>
      <c r="C25" s="118" t="s">
        <v>392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26"/>
      <c r="W25" s="126"/>
      <c r="X25" s="126"/>
      <c r="Y25" s="126"/>
      <c r="Z25" s="125" t="s">
        <v>391</v>
      </c>
      <c r="AA25" s="127">
        <v>350</v>
      </c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>
        <v>350</v>
      </c>
      <c r="AM25" s="127"/>
      <c r="AN25" s="127"/>
      <c r="AO25" s="127"/>
      <c r="AP25" s="127"/>
      <c r="AQ25" s="127">
        <v>350</v>
      </c>
      <c r="AR25" s="127"/>
      <c r="AS25" s="127"/>
      <c r="AT25" s="127"/>
      <c r="AU25" s="127"/>
      <c r="AV25" s="125" t="s">
        <v>391</v>
      </c>
    </row>
    <row r="26" spans="1:48" ht="50.1" customHeight="1">
      <c r="A26" s="125" t="s">
        <v>393</v>
      </c>
      <c r="B26" s="118"/>
      <c r="C26" s="118" t="s">
        <v>392</v>
      </c>
      <c r="D26" s="118"/>
      <c r="E26" s="118" t="s">
        <v>394</v>
      </c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26"/>
      <c r="W26" s="126"/>
      <c r="X26" s="126"/>
      <c r="Y26" s="126"/>
      <c r="Z26" s="125" t="s">
        <v>393</v>
      </c>
      <c r="AA26" s="127">
        <v>350</v>
      </c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>
        <v>350</v>
      </c>
      <c r="AM26" s="127"/>
      <c r="AN26" s="127"/>
      <c r="AO26" s="127"/>
      <c r="AP26" s="127"/>
      <c r="AQ26" s="127">
        <v>350</v>
      </c>
      <c r="AR26" s="127"/>
      <c r="AS26" s="127"/>
      <c r="AT26" s="127"/>
      <c r="AU26" s="127"/>
      <c r="AV26" s="125" t="s">
        <v>393</v>
      </c>
    </row>
    <row r="27" spans="1:48" ht="33.4" customHeight="1">
      <c r="A27" s="125" t="s">
        <v>395</v>
      </c>
      <c r="B27" s="118"/>
      <c r="C27" s="118" t="s">
        <v>392</v>
      </c>
      <c r="D27" s="118"/>
      <c r="E27" s="118" t="s">
        <v>396</v>
      </c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26"/>
      <c r="W27" s="126"/>
      <c r="X27" s="126"/>
      <c r="Y27" s="126"/>
      <c r="Z27" s="125" t="s">
        <v>395</v>
      </c>
      <c r="AA27" s="127">
        <v>350</v>
      </c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>
        <v>350</v>
      </c>
      <c r="AM27" s="127"/>
      <c r="AN27" s="127"/>
      <c r="AO27" s="127"/>
      <c r="AP27" s="127"/>
      <c r="AQ27" s="127">
        <v>350</v>
      </c>
      <c r="AR27" s="127"/>
      <c r="AS27" s="127"/>
      <c r="AT27" s="127"/>
      <c r="AU27" s="127"/>
      <c r="AV27" s="125" t="s">
        <v>395</v>
      </c>
    </row>
    <row r="28" spans="1:48" ht="50.1" customHeight="1">
      <c r="A28" s="125" t="s">
        <v>389</v>
      </c>
      <c r="B28" s="118"/>
      <c r="C28" s="118" t="s">
        <v>392</v>
      </c>
      <c r="D28" s="118"/>
      <c r="E28" s="118" t="s">
        <v>396</v>
      </c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 t="s">
        <v>390</v>
      </c>
      <c r="U28" s="118"/>
      <c r="V28" s="126"/>
      <c r="W28" s="126"/>
      <c r="X28" s="126"/>
      <c r="Y28" s="126"/>
      <c r="Z28" s="125" t="s">
        <v>389</v>
      </c>
      <c r="AA28" s="127">
        <v>350</v>
      </c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>
        <v>350</v>
      </c>
      <c r="AM28" s="127"/>
      <c r="AN28" s="127"/>
      <c r="AO28" s="127"/>
      <c r="AP28" s="127"/>
      <c r="AQ28" s="127">
        <v>350</v>
      </c>
      <c r="AR28" s="127"/>
      <c r="AS28" s="127"/>
      <c r="AT28" s="127"/>
      <c r="AU28" s="127"/>
      <c r="AV28" s="125" t="s">
        <v>389</v>
      </c>
    </row>
    <row r="29" spans="1:48" ht="66.95" customHeight="1">
      <c r="A29" s="122" t="s">
        <v>397</v>
      </c>
      <c r="B29" s="100" t="s">
        <v>398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23"/>
      <c r="W29" s="123"/>
      <c r="X29" s="123"/>
      <c r="Y29" s="123"/>
      <c r="Z29" s="122" t="s">
        <v>397</v>
      </c>
      <c r="AA29" s="124">
        <f>AA30+AA35+AA55+AA64</f>
        <v>99945.992830000003</v>
      </c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>
        <v>29003.66</v>
      </c>
      <c r="AM29" s="124"/>
      <c r="AN29" s="124">
        <v>10.3</v>
      </c>
      <c r="AO29" s="124">
        <v>1661.56</v>
      </c>
      <c r="AP29" s="124">
        <v>1513.7</v>
      </c>
      <c r="AQ29" s="124">
        <v>27004.1</v>
      </c>
      <c r="AR29" s="124"/>
      <c r="AS29" s="124">
        <v>10.3</v>
      </c>
      <c r="AT29" s="124"/>
      <c r="AU29" s="124"/>
      <c r="AV29" s="122" t="s">
        <v>397</v>
      </c>
    </row>
    <row r="30" spans="1:48" ht="27" customHeight="1">
      <c r="A30" s="166" t="s">
        <v>377</v>
      </c>
      <c r="B30" s="118"/>
      <c r="C30" s="118" t="s">
        <v>378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26"/>
      <c r="W30" s="126"/>
      <c r="X30" s="126"/>
      <c r="Y30" s="126"/>
      <c r="Z30" s="125" t="s">
        <v>377</v>
      </c>
      <c r="AA30" s="127">
        <f>AA31</f>
        <v>9.4</v>
      </c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>
        <v>10.3</v>
      </c>
      <c r="AM30" s="127"/>
      <c r="AN30" s="127">
        <v>10.3</v>
      </c>
      <c r="AO30" s="127"/>
      <c r="AP30" s="127"/>
      <c r="AQ30" s="127">
        <v>10.3</v>
      </c>
      <c r="AR30" s="127"/>
      <c r="AS30" s="127">
        <v>10.3</v>
      </c>
      <c r="AT30" s="127"/>
      <c r="AU30" s="127"/>
      <c r="AV30" s="125" t="s">
        <v>377</v>
      </c>
    </row>
    <row r="31" spans="1:48" ht="100.35" customHeight="1">
      <c r="A31" s="166" t="s">
        <v>399</v>
      </c>
      <c r="B31" s="118"/>
      <c r="C31" s="118" t="s">
        <v>400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26"/>
      <c r="W31" s="126"/>
      <c r="X31" s="126"/>
      <c r="Y31" s="126"/>
      <c r="Z31" s="125" t="s">
        <v>399</v>
      </c>
      <c r="AA31" s="127">
        <f>AA32</f>
        <v>9.4</v>
      </c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>
        <v>10.3</v>
      </c>
      <c r="AM31" s="127"/>
      <c r="AN31" s="127">
        <v>10.3</v>
      </c>
      <c r="AO31" s="127"/>
      <c r="AP31" s="127"/>
      <c r="AQ31" s="127">
        <v>10.3</v>
      </c>
      <c r="AR31" s="127"/>
      <c r="AS31" s="127">
        <v>10.3</v>
      </c>
      <c r="AT31" s="127"/>
      <c r="AU31" s="127"/>
      <c r="AV31" s="125" t="s">
        <v>399</v>
      </c>
    </row>
    <row r="32" spans="1:48" ht="66.95" customHeight="1">
      <c r="A32" s="166" t="s">
        <v>381</v>
      </c>
      <c r="B32" s="118"/>
      <c r="C32" s="118" t="s">
        <v>400</v>
      </c>
      <c r="D32" s="118"/>
      <c r="E32" s="118" t="s">
        <v>382</v>
      </c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26"/>
      <c r="W32" s="126"/>
      <c r="X32" s="126"/>
      <c r="Y32" s="126"/>
      <c r="Z32" s="125" t="s">
        <v>381</v>
      </c>
      <c r="AA32" s="127">
        <f>AA33</f>
        <v>9.4</v>
      </c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>
        <v>10.3</v>
      </c>
      <c r="AM32" s="127"/>
      <c r="AN32" s="127">
        <v>10.3</v>
      </c>
      <c r="AO32" s="127"/>
      <c r="AP32" s="127"/>
      <c r="AQ32" s="127">
        <v>10.3</v>
      </c>
      <c r="AR32" s="127"/>
      <c r="AS32" s="127">
        <v>10.3</v>
      </c>
      <c r="AT32" s="127"/>
      <c r="AU32" s="127"/>
      <c r="AV32" s="125" t="s">
        <v>381</v>
      </c>
    </row>
    <row r="33" spans="1:49" ht="117" customHeight="1">
      <c r="A33" s="166" t="s">
        <v>403</v>
      </c>
      <c r="B33" s="118"/>
      <c r="C33" s="118" t="s">
        <v>400</v>
      </c>
      <c r="D33" s="118"/>
      <c r="E33" s="118" t="s">
        <v>404</v>
      </c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26"/>
      <c r="W33" s="126"/>
      <c r="X33" s="126"/>
      <c r="Y33" s="126"/>
      <c r="Z33" s="125" t="s">
        <v>403</v>
      </c>
      <c r="AA33" s="127">
        <v>9.4</v>
      </c>
      <c r="AB33" s="127"/>
      <c r="AC33" s="127"/>
      <c r="AD33" s="127"/>
      <c r="AE33" s="127"/>
      <c r="AF33" s="127"/>
      <c r="AG33" s="127"/>
      <c r="AH33" s="127"/>
      <c r="AI33" s="127"/>
      <c r="AJ33" s="127"/>
      <c r="AK33" s="127"/>
      <c r="AL33" s="127">
        <v>9.4</v>
      </c>
      <c r="AM33" s="127"/>
      <c r="AN33" s="127">
        <v>9.4</v>
      </c>
      <c r="AO33" s="127"/>
      <c r="AP33" s="127"/>
      <c r="AQ33" s="127">
        <v>9.4</v>
      </c>
      <c r="AR33" s="127"/>
      <c r="AS33" s="127">
        <v>9.4</v>
      </c>
      <c r="AT33" s="127"/>
      <c r="AU33" s="127"/>
      <c r="AV33" s="125" t="s">
        <v>403</v>
      </c>
    </row>
    <row r="34" spans="1:49" ht="133.69999999999999" customHeight="1">
      <c r="A34" s="166" t="s">
        <v>385</v>
      </c>
      <c r="B34" s="118"/>
      <c r="C34" s="118" t="s">
        <v>400</v>
      </c>
      <c r="D34" s="118"/>
      <c r="E34" s="118" t="s">
        <v>404</v>
      </c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 t="s">
        <v>386</v>
      </c>
      <c r="U34" s="118"/>
      <c r="V34" s="126"/>
      <c r="W34" s="126"/>
      <c r="X34" s="126"/>
      <c r="Y34" s="126"/>
      <c r="Z34" s="125" t="s">
        <v>385</v>
      </c>
      <c r="AA34" s="127">
        <v>9.4</v>
      </c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>
        <v>9.4</v>
      </c>
      <c r="AM34" s="127"/>
      <c r="AN34" s="127">
        <v>9.4</v>
      </c>
      <c r="AO34" s="127"/>
      <c r="AP34" s="127"/>
      <c r="AQ34" s="127">
        <v>9.4</v>
      </c>
      <c r="AR34" s="127"/>
      <c r="AS34" s="127">
        <v>9.4</v>
      </c>
      <c r="AT34" s="127"/>
      <c r="AU34" s="127"/>
      <c r="AV34" s="125" t="s">
        <v>385</v>
      </c>
    </row>
    <row r="35" spans="1:49" ht="16.7" customHeight="1">
      <c r="A35" s="166" t="s">
        <v>405</v>
      </c>
      <c r="B35" s="118"/>
      <c r="C35" s="118" t="s">
        <v>406</v>
      </c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26"/>
      <c r="W35" s="126"/>
      <c r="X35" s="126"/>
      <c r="Y35" s="126"/>
      <c r="Z35" s="125" t="s">
        <v>405</v>
      </c>
      <c r="AA35" s="127">
        <f>AA36+AA43</f>
        <v>55402.247259999996</v>
      </c>
      <c r="AB35" s="127"/>
      <c r="AC35" s="127"/>
      <c r="AD35" s="127"/>
      <c r="AE35" s="127"/>
      <c r="AF35" s="127"/>
      <c r="AG35" s="127"/>
      <c r="AH35" s="127"/>
      <c r="AI35" s="127"/>
      <c r="AJ35" s="127"/>
      <c r="AK35" s="127"/>
      <c r="AL35" s="127">
        <v>24993.360000000001</v>
      </c>
      <c r="AM35" s="127"/>
      <c r="AN35" s="127"/>
      <c r="AO35" s="127">
        <v>1661.56</v>
      </c>
      <c r="AP35" s="127">
        <v>1513.7</v>
      </c>
      <c r="AQ35" s="127">
        <v>21993.8</v>
      </c>
      <c r="AR35" s="127"/>
      <c r="AS35" s="127"/>
      <c r="AT35" s="127"/>
      <c r="AU35" s="127"/>
      <c r="AV35" s="125" t="s">
        <v>405</v>
      </c>
    </row>
    <row r="36" spans="1:49" ht="16.7" customHeight="1">
      <c r="A36" s="166" t="s">
        <v>407</v>
      </c>
      <c r="B36" s="118"/>
      <c r="C36" s="118" t="s">
        <v>408</v>
      </c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26"/>
      <c r="W36" s="126"/>
      <c r="X36" s="126"/>
      <c r="Y36" s="126"/>
      <c r="Z36" s="125" t="s">
        <v>407</v>
      </c>
      <c r="AA36" s="127">
        <f>AA37</f>
        <v>2909.1</v>
      </c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>
        <v>2536.3000000000002</v>
      </c>
      <c r="AM36" s="127"/>
      <c r="AN36" s="127"/>
      <c r="AO36" s="127"/>
      <c r="AP36" s="127"/>
      <c r="AQ36" s="127">
        <v>2536.3000000000002</v>
      </c>
      <c r="AR36" s="127"/>
      <c r="AS36" s="127"/>
      <c r="AT36" s="127"/>
      <c r="AU36" s="127"/>
      <c r="AV36" s="125" t="s">
        <v>407</v>
      </c>
      <c r="AW36" s="128"/>
    </row>
    <row r="37" spans="1:49" ht="83.65" customHeight="1">
      <c r="A37" s="166" t="s">
        <v>9</v>
      </c>
      <c r="B37" s="118"/>
      <c r="C37" s="118" t="s">
        <v>408</v>
      </c>
      <c r="D37" s="118"/>
      <c r="E37" s="118" t="s">
        <v>409</v>
      </c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26"/>
      <c r="W37" s="126"/>
      <c r="X37" s="126"/>
      <c r="Y37" s="126"/>
      <c r="Z37" s="125" t="s">
        <v>9</v>
      </c>
      <c r="AA37" s="127">
        <f>AA38</f>
        <v>2909.1</v>
      </c>
      <c r="AB37" s="127"/>
      <c r="AC37" s="127"/>
      <c r="AD37" s="127"/>
      <c r="AE37" s="127"/>
      <c r="AF37" s="127"/>
      <c r="AG37" s="127"/>
      <c r="AH37" s="127"/>
      <c r="AI37" s="127"/>
      <c r="AJ37" s="127"/>
      <c r="AK37" s="127"/>
      <c r="AL37" s="127">
        <v>2536.3000000000002</v>
      </c>
      <c r="AM37" s="127"/>
      <c r="AN37" s="127"/>
      <c r="AO37" s="127"/>
      <c r="AP37" s="127"/>
      <c r="AQ37" s="127">
        <v>2536.3000000000002</v>
      </c>
      <c r="AR37" s="127"/>
      <c r="AS37" s="127"/>
      <c r="AT37" s="127"/>
      <c r="AU37" s="127"/>
      <c r="AV37" s="125" t="s">
        <v>9</v>
      </c>
    </row>
    <row r="38" spans="1:49" ht="50.1" customHeight="1">
      <c r="A38" s="166" t="s">
        <v>410</v>
      </c>
      <c r="B38" s="118"/>
      <c r="C38" s="118" t="s">
        <v>408</v>
      </c>
      <c r="D38" s="118"/>
      <c r="E38" s="118" t="s">
        <v>411</v>
      </c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26"/>
      <c r="W38" s="126"/>
      <c r="X38" s="126"/>
      <c r="Y38" s="126"/>
      <c r="Z38" s="125" t="s">
        <v>410</v>
      </c>
      <c r="AA38" s="127">
        <f>AA39</f>
        <v>2909.1</v>
      </c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>
        <v>2536.3000000000002</v>
      </c>
      <c r="AM38" s="127"/>
      <c r="AN38" s="127"/>
      <c r="AO38" s="127"/>
      <c r="AP38" s="127"/>
      <c r="AQ38" s="127">
        <v>2536.3000000000002</v>
      </c>
      <c r="AR38" s="127"/>
      <c r="AS38" s="127"/>
      <c r="AT38" s="127"/>
      <c r="AU38" s="127"/>
      <c r="AV38" s="125" t="s">
        <v>410</v>
      </c>
    </row>
    <row r="39" spans="1:49" ht="117" customHeight="1">
      <c r="A39" s="166" t="s">
        <v>412</v>
      </c>
      <c r="B39" s="118"/>
      <c r="C39" s="118" t="s">
        <v>408</v>
      </c>
      <c r="D39" s="118"/>
      <c r="E39" s="118" t="s">
        <v>413</v>
      </c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26"/>
      <c r="W39" s="126"/>
      <c r="X39" s="126"/>
      <c r="Y39" s="126"/>
      <c r="Z39" s="125" t="s">
        <v>412</v>
      </c>
      <c r="AA39" s="127">
        <f>AA40</f>
        <v>2909.1</v>
      </c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>
        <v>2536.3000000000002</v>
      </c>
      <c r="AM39" s="127"/>
      <c r="AN39" s="127"/>
      <c r="AO39" s="127"/>
      <c r="AP39" s="127"/>
      <c r="AQ39" s="127">
        <v>2536.3000000000002</v>
      </c>
      <c r="AR39" s="127"/>
      <c r="AS39" s="127"/>
      <c r="AT39" s="127"/>
      <c r="AU39" s="127"/>
      <c r="AV39" s="125" t="s">
        <v>412</v>
      </c>
    </row>
    <row r="40" spans="1:49" ht="33.4" customHeight="1">
      <c r="A40" s="166" t="s">
        <v>387</v>
      </c>
      <c r="B40" s="118"/>
      <c r="C40" s="118" t="s">
        <v>408</v>
      </c>
      <c r="D40" s="118"/>
      <c r="E40" s="118" t="s">
        <v>414</v>
      </c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26"/>
      <c r="W40" s="126"/>
      <c r="X40" s="126"/>
      <c r="Y40" s="126"/>
      <c r="Z40" s="125" t="s">
        <v>387</v>
      </c>
      <c r="AA40" s="127">
        <f>AA41+AA42</f>
        <v>2909.1</v>
      </c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>
        <v>2536.3000000000002</v>
      </c>
      <c r="AM40" s="127"/>
      <c r="AN40" s="127"/>
      <c r="AO40" s="127"/>
      <c r="AP40" s="127"/>
      <c r="AQ40" s="127">
        <v>2536.3000000000002</v>
      </c>
      <c r="AR40" s="127"/>
      <c r="AS40" s="127"/>
      <c r="AT40" s="127"/>
      <c r="AU40" s="127"/>
      <c r="AV40" s="125" t="s">
        <v>387</v>
      </c>
    </row>
    <row r="41" spans="1:49" ht="133.69999999999999" customHeight="1">
      <c r="A41" s="166" t="s">
        <v>385</v>
      </c>
      <c r="B41" s="118"/>
      <c r="C41" s="118" t="s">
        <v>408</v>
      </c>
      <c r="D41" s="118"/>
      <c r="E41" s="118" t="s">
        <v>414</v>
      </c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 t="s">
        <v>386</v>
      </c>
      <c r="U41" s="118"/>
      <c r="V41" s="126"/>
      <c r="W41" s="126"/>
      <c r="X41" s="126"/>
      <c r="Y41" s="126"/>
      <c r="Z41" s="125" t="s">
        <v>385</v>
      </c>
      <c r="AA41" s="127">
        <v>2809.1</v>
      </c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>
        <v>2436.3000000000002</v>
      </c>
      <c r="AM41" s="127"/>
      <c r="AN41" s="127"/>
      <c r="AO41" s="127"/>
      <c r="AP41" s="127"/>
      <c r="AQ41" s="127">
        <v>2436.3000000000002</v>
      </c>
      <c r="AR41" s="127"/>
      <c r="AS41" s="127"/>
      <c r="AT41" s="127"/>
      <c r="AU41" s="127"/>
      <c r="AV41" s="125" t="s">
        <v>385</v>
      </c>
    </row>
    <row r="42" spans="1:49" ht="50.1" customHeight="1">
      <c r="A42" s="166" t="s">
        <v>389</v>
      </c>
      <c r="B42" s="118"/>
      <c r="C42" s="118" t="s">
        <v>408</v>
      </c>
      <c r="D42" s="118"/>
      <c r="E42" s="118" t="s">
        <v>414</v>
      </c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 t="s">
        <v>390</v>
      </c>
      <c r="U42" s="118"/>
      <c r="V42" s="126"/>
      <c r="W42" s="126"/>
      <c r="X42" s="126"/>
      <c r="Y42" s="126"/>
      <c r="Z42" s="125" t="s">
        <v>389</v>
      </c>
      <c r="AA42" s="127">
        <v>100</v>
      </c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>
        <v>100</v>
      </c>
      <c r="AM42" s="127"/>
      <c r="AN42" s="127"/>
      <c r="AO42" s="127"/>
      <c r="AP42" s="127"/>
      <c r="AQ42" s="127">
        <v>100</v>
      </c>
      <c r="AR42" s="127"/>
      <c r="AS42" s="127"/>
      <c r="AT42" s="127"/>
      <c r="AU42" s="127"/>
      <c r="AV42" s="125" t="s">
        <v>389</v>
      </c>
    </row>
    <row r="43" spans="1:49" ht="33.4" customHeight="1">
      <c r="A43" s="166" t="s">
        <v>415</v>
      </c>
      <c r="B43" s="118"/>
      <c r="C43" s="118" t="s">
        <v>416</v>
      </c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26"/>
      <c r="W43" s="126"/>
      <c r="X43" s="126"/>
      <c r="Y43" s="126"/>
      <c r="Z43" s="125" t="s">
        <v>415</v>
      </c>
      <c r="AA43" s="127">
        <f>AA44</f>
        <v>52493.147259999998</v>
      </c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>
        <v>22457.06</v>
      </c>
      <c r="AM43" s="127"/>
      <c r="AN43" s="127"/>
      <c r="AO43" s="127">
        <v>1661.56</v>
      </c>
      <c r="AP43" s="127">
        <v>1513.7</v>
      </c>
      <c r="AQ43" s="127">
        <v>19457.5</v>
      </c>
      <c r="AR43" s="127"/>
      <c r="AS43" s="127"/>
      <c r="AT43" s="127"/>
      <c r="AU43" s="127"/>
      <c r="AV43" s="125" t="s">
        <v>415</v>
      </c>
    </row>
    <row r="44" spans="1:49" ht="71.25" customHeight="1">
      <c r="A44" s="166" t="s">
        <v>9</v>
      </c>
      <c r="B44" s="118"/>
      <c r="C44" s="118" t="s">
        <v>416</v>
      </c>
      <c r="D44" s="118"/>
      <c r="E44" s="118" t="s">
        <v>409</v>
      </c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26"/>
      <c r="W44" s="126"/>
      <c r="X44" s="126"/>
      <c r="Y44" s="126"/>
      <c r="Z44" s="125" t="s">
        <v>9</v>
      </c>
      <c r="AA44" s="127">
        <f>AA45</f>
        <v>52493.147259999998</v>
      </c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>
        <v>22457.06</v>
      </c>
      <c r="AM44" s="127"/>
      <c r="AN44" s="127"/>
      <c r="AO44" s="127">
        <v>1661.56</v>
      </c>
      <c r="AP44" s="127">
        <v>1513.7</v>
      </c>
      <c r="AQ44" s="127">
        <v>19457.5</v>
      </c>
      <c r="AR44" s="127"/>
      <c r="AS44" s="127"/>
      <c r="AT44" s="127"/>
      <c r="AU44" s="127"/>
      <c r="AV44" s="125" t="s">
        <v>9</v>
      </c>
    </row>
    <row r="45" spans="1:49" ht="72.75" customHeight="1">
      <c r="A45" s="166" t="s">
        <v>417</v>
      </c>
      <c r="B45" s="118"/>
      <c r="C45" s="118" t="s">
        <v>416</v>
      </c>
      <c r="D45" s="118"/>
      <c r="E45" s="118" t="s">
        <v>418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26"/>
      <c r="W45" s="126"/>
      <c r="X45" s="126"/>
      <c r="Y45" s="126"/>
      <c r="Z45" s="125" t="s">
        <v>417</v>
      </c>
      <c r="AA45" s="127">
        <f>AA46</f>
        <v>52493.147259999998</v>
      </c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>
        <v>22457.06</v>
      </c>
      <c r="AM45" s="127"/>
      <c r="AN45" s="127"/>
      <c r="AO45" s="127">
        <v>1661.56</v>
      </c>
      <c r="AP45" s="127">
        <v>1513.7</v>
      </c>
      <c r="AQ45" s="127">
        <v>19457.5</v>
      </c>
      <c r="AR45" s="127"/>
      <c r="AS45" s="127"/>
      <c r="AT45" s="127"/>
      <c r="AU45" s="127"/>
      <c r="AV45" s="125" t="s">
        <v>417</v>
      </c>
    </row>
    <row r="46" spans="1:49" ht="58.5" customHeight="1">
      <c r="A46" s="166" t="s">
        <v>419</v>
      </c>
      <c r="B46" s="118"/>
      <c r="C46" s="118" t="s">
        <v>416</v>
      </c>
      <c r="D46" s="118"/>
      <c r="E46" s="118" t="s">
        <v>420</v>
      </c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26"/>
      <c r="W46" s="126"/>
      <c r="X46" s="126"/>
      <c r="Y46" s="126"/>
      <c r="Z46" s="125" t="s">
        <v>419</v>
      </c>
      <c r="AA46" s="127">
        <f>AA47+AA49+AA51+AA53</f>
        <v>52493.147259999998</v>
      </c>
      <c r="AB46" s="127"/>
      <c r="AC46" s="127"/>
      <c r="AD46" s="127"/>
      <c r="AE46" s="127"/>
      <c r="AF46" s="127"/>
      <c r="AG46" s="127"/>
      <c r="AH46" s="127"/>
      <c r="AI46" s="127"/>
      <c r="AJ46" s="127"/>
      <c r="AK46" s="127"/>
      <c r="AL46" s="127">
        <v>22457.06</v>
      </c>
      <c r="AM46" s="127"/>
      <c r="AN46" s="127"/>
      <c r="AO46" s="127">
        <v>1661.56</v>
      </c>
      <c r="AP46" s="127">
        <v>1513.7</v>
      </c>
      <c r="AQ46" s="127">
        <v>19457.5</v>
      </c>
      <c r="AR46" s="127"/>
      <c r="AS46" s="127"/>
      <c r="AT46" s="127"/>
      <c r="AU46" s="127"/>
      <c r="AV46" s="125" t="s">
        <v>419</v>
      </c>
    </row>
    <row r="47" spans="1:49" ht="33.4" customHeight="1">
      <c r="A47" s="166" t="s">
        <v>421</v>
      </c>
      <c r="B47" s="118"/>
      <c r="C47" s="118" t="s">
        <v>416</v>
      </c>
      <c r="D47" s="118"/>
      <c r="E47" s="118" t="s">
        <v>422</v>
      </c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26"/>
      <c r="W47" s="126"/>
      <c r="X47" s="126"/>
      <c r="Y47" s="126"/>
      <c r="Z47" s="125" t="s">
        <v>421</v>
      </c>
      <c r="AA47" s="127">
        <f>AA48</f>
        <v>548.97868000000005</v>
      </c>
      <c r="AB47" s="127"/>
      <c r="AC47" s="127"/>
      <c r="AD47" s="127"/>
      <c r="AE47" s="127"/>
      <c r="AF47" s="127"/>
      <c r="AG47" s="127"/>
      <c r="AH47" s="127"/>
      <c r="AI47" s="127"/>
      <c r="AJ47" s="127"/>
      <c r="AK47" s="127"/>
      <c r="AL47" s="127">
        <v>644.4</v>
      </c>
      <c r="AM47" s="127"/>
      <c r="AN47" s="127"/>
      <c r="AO47" s="127"/>
      <c r="AP47" s="127"/>
      <c r="AQ47" s="127"/>
      <c r="AR47" s="127"/>
      <c r="AS47" s="127"/>
      <c r="AT47" s="127"/>
      <c r="AU47" s="127"/>
      <c r="AV47" s="125" t="s">
        <v>421</v>
      </c>
    </row>
    <row r="48" spans="1:49" ht="55.5" customHeight="1">
      <c r="A48" s="166" t="s">
        <v>389</v>
      </c>
      <c r="B48" s="118"/>
      <c r="C48" s="118" t="s">
        <v>416</v>
      </c>
      <c r="D48" s="118"/>
      <c r="E48" s="118" t="s">
        <v>422</v>
      </c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 t="s">
        <v>390</v>
      </c>
      <c r="U48" s="118"/>
      <c r="V48" s="126"/>
      <c r="W48" s="126"/>
      <c r="X48" s="126"/>
      <c r="Y48" s="126"/>
      <c r="Z48" s="125" t="s">
        <v>389</v>
      </c>
      <c r="AA48" s="127">
        <v>548.97868000000005</v>
      </c>
      <c r="AB48" s="127"/>
      <c r="AC48" s="127"/>
      <c r="AD48" s="127"/>
      <c r="AE48" s="127"/>
      <c r="AF48" s="127"/>
      <c r="AG48" s="127"/>
      <c r="AH48" s="127"/>
      <c r="AI48" s="127"/>
      <c r="AJ48" s="127"/>
      <c r="AK48" s="127"/>
      <c r="AL48" s="127">
        <v>644.4</v>
      </c>
      <c r="AM48" s="127"/>
      <c r="AN48" s="127"/>
      <c r="AO48" s="127"/>
      <c r="AP48" s="127"/>
      <c r="AQ48" s="127"/>
      <c r="AR48" s="127"/>
      <c r="AS48" s="127"/>
      <c r="AT48" s="127"/>
      <c r="AU48" s="127"/>
      <c r="AV48" s="125" t="s">
        <v>389</v>
      </c>
    </row>
    <row r="49" spans="1:48" ht="33.4" customHeight="1">
      <c r="A49" s="125" t="s">
        <v>423</v>
      </c>
      <c r="B49" s="118"/>
      <c r="C49" s="118" t="s">
        <v>416</v>
      </c>
      <c r="D49" s="118"/>
      <c r="E49" s="118" t="s">
        <v>424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26"/>
      <c r="W49" s="126"/>
      <c r="X49" s="126"/>
      <c r="Y49" s="126"/>
      <c r="Z49" s="125" t="s">
        <v>423</v>
      </c>
      <c r="AA49" s="127">
        <f>AA50</f>
        <v>18036.099999999999</v>
      </c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>
        <v>18637.400000000001</v>
      </c>
      <c r="AM49" s="127"/>
      <c r="AN49" s="127"/>
      <c r="AO49" s="127"/>
      <c r="AP49" s="127"/>
      <c r="AQ49" s="127">
        <v>19457.5</v>
      </c>
      <c r="AR49" s="127"/>
      <c r="AS49" s="127"/>
      <c r="AT49" s="127"/>
      <c r="AU49" s="127"/>
      <c r="AV49" s="125" t="s">
        <v>423</v>
      </c>
    </row>
    <row r="50" spans="1:48" ht="50.1" customHeight="1">
      <c r="A50" s="125" t="s">
        <v>389</v>
      </c>
      <c r="B50" s="118"/>
      <c r="C50" s="118" t="s">
        <v>416</v>
      </c>
      <c r="D50" s="118"/>
      <c r="E50" s="118" t="s">
        <v>424</v>
      </c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 t="s">
        <v>390</v>
      </c>
      <c r="U50" s="118"/>
      <c r="V50" s="126"/>
      <c r="W50" s="126"/>
      <c r="X50" s="126"/>
      <c r="Y50" s="126"/>
      <c r="Z50" s="125" t="s">
        <v>389</v>
      </c>
      <c r="AA50" s="127">
        <v>18036.099999999999</v>
      </c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>
        <v>18637.400000000001</v>
      </c>
      <c r="AM50" s="127"/>
      <c r="AN50" s="127"/>
      <c r="AO50" s="127"/>
      <c r="AP50" s="127"/>
      <c r="AQ50" s="127">
        <v>19457.5</v>
      </c>
      <c r="AR50" s="127"/>
      <c r="AS50" s="127"/>
      <c r="AT50" s="127"/>
      <c r="AU50" s="127"/>
      <c r="AV50" s="125" t="s">
        <v>389</v>
      </c>
    </row>
    <row r="51" spans="1:48" ht="100.35" customHeight="1">
      <c r="A51" s="125" t="s">
        <v>425</v>
      </c>
      <c r="B51" s="118"/>
      <c r="C51" s="118" t="s">
        <v>416</v>
      </c>
      <c r="D51" s="118"/>
      <c r="E51" s="118" t="s">
        <v>426</v>
      </c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26"/>
      <c r="W51" s="126"/>
      <c r="X51" s="126"/>
      <c r="Y51" s="126"/>
      <c r="Z51" s="125" t="s">
        <v>425</v>
      </c>
      <c r="AA51" s="127">
        <v>900</v>
      </c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5" t="s">
        <v>425</v>
      </c>
    </row>
    <row r="52" spans="1:48" ht="33.4" customHeight="1">
      <c r="A52" s="125" t="s">
        <v>427</v>
      </c>
      <c r="B52" s="118"/>
      <c r="C52" s="118" t="s">
        <v>416</v>
      </c>
      <c r="D52" s="118"/>
      <c r="E52" s="118" t="s">
        <v>426</v>
      </c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 t="s">
        <v>428</v>
      </c>
      <c r="U52" s="118"/>
      <c r="V52" s="126"/>
      <c r="W52" s="126"/>
      <c r="X52" s="126"/>
      <c r="Y52" s="126"/>
      <c r="Z52" s="125" t="s">
        <v>427</v>
      </c>
      <c r="AA52" s="127">
        <v>900</v>
      </c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/>
      <c r="AQ52" s="127"/>
      <c r="AR52" s="127"/>
      <c r="AS52" s="127"/>
      <c r="AT52" s="127"/>
      <c r="AU52" s="127"/>
      <c r="AV52" s="125" t="s">
        <v>427</v>
      </c>
    </row>
    <row r="53" spans="1:48" ht="83.65" customHeight="1">
      <c r="A53" s="166" t="s">
        <v>429</v>
      </c>
      <c r="B53" s="118"/>
      <c r="C53" s="118" t="s">
        <v>416</v>
      </c>
      <c r="D53" s="118"/>
      <c r="E53" s="118" t="s">
        <v>430</v>
      </c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26"/>
      <c r="W53" s="126"/>
      <c r="X53" s="126"/>
      <c r="Y53" s="126"/>
      <c r="Z53" s="125" t="s">
        <v>429</v>
      </c>
      <c r="AA53" s="127">
        <f>AA54</f>
        <v>33008.068579999999</v>
      </c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>
        <v>3175.26</v>
      </c>
      <c r="AM53" s="127"/>
      <c r="AN53" s="127"/>
      <c r="AO53" s="127">
        <v>1661.56</v>
      </c>
      <c r="AP53" s="127">
        <v>1513.7</v>
      </c>
      <c r="AQ53" s="127"/>
      <c r="AR53" s="127"/>
      <c r="AS53" s="127"/>
      <c r="AT53" s="127"/>
      <c r="AU53" s="127"/>
      <c r="AV53" s="125" t="s">
        <v>429</v>
      </c>
    </row>
    <row r="54" spans="1:48" ht="50.1" customHeight="1">
      <c r="A54" s="166" t="s">
        <v>389</v>
      </c>
      <c r="B54" s="118"/>
      <c r="C54" s="118" t="s">
        <v>416</v>
      </c>
      <c r="D54" s="118"/>
      <c r="E54" s="118" t="s">
        <v>430</v>
      </c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 t="s">
        <v>390</v>
      </c>
      <c r="U54" s="118"/>
      <c r="V54" s="126"/>
      <c r="W54" s="126"/>
      <c r="X54" s="126"/>
      <c r="Y54" s="126"/>
      <c r="Z54" s="125" t="s">
        <v>389</v>
      </c>
      <c r="AA54" s="127">
        <v>33008.068579999999</v>
      </c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>
        <v>3175.26</v>
      </c>
      <c r="AM54" s="127"/>
      <c r="AN54" s="127"/>
      <c r="AO54" s="127">
        <v>1661.56</v>
      </c>
      <c r="AP54" s="127">
        <v>1513.7</v>
      </c>
      <c r="AQ54" s="127"/>
      <c r="AR54" s="127"/>
      <c r="AS54" s="127"/>
      <c r="AT54" s="127"/>
      <c r="AU54" s="127"/>
      <c r="AV54" s="125" t="s">
        <v>389</v>
      </c>
    </row>
    <row r="55" spans="1:48" ht="40.5" customHeight="1">
      <c r="A55" s="125" t="s">
        <v>431</v>
      </c>
      <c r="B55" s="118"/>
      <c r="C55" s="118" t="s">
        <v>432</v>
      </c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26"/>
      <c r="W55" s="126"/>
      <c r="X55" s="126"/>
      <c r="Y55" s="126"/>
      <c r="Z55" s="125" t="s">
        <v>431</v>
      </c>
      <c r="AA55" s="127">
        <f>AA56</f>
        <v>2345.5</v>
      </c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>
        <v>4000</v>
      </c>
      <c r="AM55" s="127"/>
      <c r="AN55" s="127"/>
      <c r="AO55" s="127"/>
      <c r="AP55" s="127"/>
      <c r="AQ55" s="127">
        <v>5000</v>
      </c>
      <c r="AR55" s="127"/>
      <c r="AS55" s="127"/>
      <c r="AT55" s="127"/>
      <c r="AU55" s="127"/>
      <c r="AV55" s="125" t="s">
        <v>431</v>
      </c>
    </row>
    <row r="56" spans="1:48" ht="21" customHeight="1">
      <c r="A56" s="125" t="s">
        <v>433</v>
      </c>
      <c r="B56" s="118"/>
      <c r="C56" s="118" t="s">
        <v>434</v>
      </c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26"/>
      <c r="W56" s="126"/>
      <c r="X56" s="126"/>
      <c r="Y56" s="126"/>
      <c r="Z56" s="125" t="s">
        <v>433</v>
      </c>
      <c r="AA56" s="127">
        <f>AA57</f>
        <v>2345.5</v>
      </c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>
        <v>4000</v>
      </c>
      <c r="AM56" s="127"/>
      <c r="AN56" s="127"/>
      <c r="AO56" s="127"/>
      <c r="AP56" s="127"/>
      <c r="AQ56" s="127">
        <v>5000</v>
      </c>
      <c r="AR56" s="127"/>
      <c r="AS56" s="127"/>
      <c r="AT56" s="127"/>
      <c r="AU56" s="127"/>
      <c r="AV56" s="125" t="s">
        <v>433</v>
      </c>
    </row>
    <row r="57" spans="1:48" ht="83.65" customHeight="1">
      <c r="A57" s="166" t="s">
        <v>9</v>
      </c>
      <c r="B57" s="118"/>
      <c r="C57" s="118" t="s">
        <v>434</v>
      </c>
      <c r="D57" s="118"/>
      <c r="E57" s="118" t="s">
        <v>409</v>
      </c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26"/>
      <c r="W57" s="126"/>
      <c r="X57" s="126"/>
      <c r="Y57" s="126"/>
      <c r="Z57" s="125" t="s">
        <v>9</v>
      </c>
      <c r="AA57" s="127">
        <f>AA58</f>
        <v>2345.5</v>
      </c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>
        <v>4000</v>
      </c>
      <c r="AM57" s="127"/>
      <c r="AN57" s="127"/>
      <c r="AO57" s="127"/>
      <c r="AP57" s="127"/>
      <c r="AQ57" s="127">
        <v>5000</v>
      </c>
      <c r="AR57" s="127"/>
      <c r="AS57" s="127"/>
      <c r="AT57" s="127"/>
      <c r="AU57" s="127"/>
      <c r="AV57" s="125" t="s">
        <v>9</v>
      </c>
    </row>
    <row r="58" spans="1:48" ht="83.65" customHeight="1">
      <c r="A58" s="166" t="s">
        <v>417</v>
      </c>
      <c r="B58" s="118"/>
      <c r="C58" s="118" t="s">
        <v>434</v>
      </c>
      <c r="D58" s="118"/>
      <c r="E58" s="118" t="s">
        <v>418</v>
      </c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26"/>
      <c r="W58" s="126"/>
      <c r="X58" s="126"/>
      <c r="Y58" s="126"/>
      <c r="Z58" s="125" t="s">
        <v>417</v>
      </c>
      <c r="AA58" s="127">
        <f>AA59</f>
        <v>2345.5</v>
      </c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>
        <v>4000</v>
      </c>
      <c r="AM58" s="127"/>
      <c r="AN58" s="127"/>
      <c r="AO58" s="127"/>
      <c r="AP58" s="127"/>
      <c r="AQ58" s="127">
        <v>5000</v>
      </c>
      <c r="AR58" s="127"/>
      <c r="AS58" s="127"/>
      <c r="AT58" s="127"/>
      <c r="AU58" s="127"/>
      <c r="AV58" s="125" t="s">
        <v>417</v>
      </c>
    </row>
    <row r="59" spans="1:48" ht="43.5" customHeight="1">
      <c r="A59" s="166" t="s">
        <v>435</v>
      </c>
      <c r="B59" s="118"/>
      <c r="C59" s="118" t="s">
        <v>434</v>
      </c>
      <c r="D59" s="118"/>
      <c r="E59" s="118" t="s">
        <v>436</v>
      </c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26"/>
      <c r="W59" s="126"/>
      <c r="X59" s="126"/>
      <c r="Y59" s="126"/>
      <c r="Z59" s="125" t="s">
        <v>435</v>
      </c>
      <c r="AA59" s="127">
        <v>2345.5</v>
      </c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>
        <v>4000</v>
      </c>
      <c r="AM59" s="127"/>
      <c r="AN59" s="127"/>
      <c r="AO59" s="127"/>
      <c r="AP59" s="127"/>
      <c r="AQ59" s="127">
        <v>5000</v>
      </c>
      <c r="AR59" s="127"/>
      <c r="AS59" s="127"/>
      <c r="AT59" s="127"/>
      <c r="AU59" s="127"/>
      <c r="AV59" s="125" t="s">
        <v>435</v>
      </c>
    </row>
    <row r="60" spans="1:48" ht="50.1" customHeight="1">
      <c r="A60" s="125" t="s">
        <v>437</v>
      </c>
      <c r="B60" s="118"/>
      <c r="C60" s="118" t="s">
        <v>434</v>
      </c>
      <c r="D60" s="118"/>
      <c r="E60" s="118" t="s">
        <v>438</v>
      </c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26"/>
      <c r="W60" s="126"/>
      <c r="X60" s="126"/>
      <c r="Y60" s="126"/>
      <c r="Z60" s="125" t="s">
        <v>437</v>
      </c>
      <c r="AA60" s="127">
        <v>1245.5</v>
      </c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/>
      <c r="AQ60" s="127"/>
      <c r="AR60" s="127"/>
      <c r="AS60" s="127"/>
      <c r="AT60" s="127"/>
      <c r="AU60" s="127"/>
      <c r="AV60" s="125" t="s">
        <v>437</v>
      </c>
    </row>
    <row r="61" spans="1:48" ht="50.1" customHeight="1">
      <c r="A61" s="125" t="s">
        <v>389</v>
      </c>
      <c r="B61" s="118"/>
      <c r="C61" s="118" t="s">
        <v>434</v>
      </c>
      <c r="D61" s="118"/>
      <c r="E61" s="118" t="s">
        <v>438</v>
      </c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 t="s">
        <v>390</v>
      </c>
      <c r="U61" s="118"/>
      <c r="V61" s="126"/>
      <c r="W61" s="126"/>
      <c r="X61" s="126"/>
      <c r="Y61" s="126"/>
      <c r="Z61" s="125" t="s">
        <v>389</v>
      </c>
      <c r="AA61" s="127">
        <v>1245.5</v>
      </c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5" t="s">
        <v>389</v>
      </c>
    </row>
    <row r="62" spans="1:48" ht="50.1" customHeight="1">
      <c r="A62" s="125" t="s">
        <v>439</v>
      </c>
      <c r="B62" s="118"/>
      <c r="C62" s="118" t="s">
        <v>434</v>
      </c>
      <c r="D62" s="118"/>
      <c r="E62" s="118" t="s">
        <v>440</v>
      </c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26"/>
      <c r="W62" s="126"/>
      <c r="X62" s="126"/>
      <c r="Y62" s="126"/>
      <c r="Z62" s="125" t="s">
        <v>439</v>
      </c>
      <c r="AA62" s="127">
        <v>1100</v>
      </c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>
        <v>4000</v>
      </c>
      <c r="AM62" s="127"/>
      <c r="AN62" s="127"/>
      <c r="AO62" s="127"/>
      <c r="AP62" s="127"/>
      <c r="AQ62" s="127">
        <v>5000</v>
      </c>
      <c r="AR62" s="127"/>
      <c r="AS62" s="127"/>
      <c r="AT62" s="127"/>
      <c r="AU62" s="127"/>
      <c r="AV62" s="125" t="s">
        <v>439</v>
      </c>
    </row>
    <row r="63" spans="1:48" ht="50.1" customHeight="1">
      <c r="A63" s="125" t="s">
        <v>441</v>
      </c>
      <c r="B63" s="118"/>
      <c r="C63" s="118" t="s">
        <v>434</v>
      </c>
      <c r="D63" s="118"/>
      <c r="E63" s="118" t="s">
        <v>440</v>
      </c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 t="s">
        <v>442</v>
      </c>
      <c r="U63" s="118"/>
      <c r="V63" s="126"/>
      <c r="W63" s="126"/>
      <c r="X63" s="126"/>
      <c r="Y63" s="126"/>
      <c r="Z63" s="125" t="s">
        <v>441</v>
      </c>
      <c r="AA63" s="127">
        <v>1100</v>
      </c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>
        <v>4000</v>
      </c>
      <c r="AM63" s="127"/>
      <c r="AN63" s="127"/>
      <c r="AO63" s="127"/>
      <c r="AP63" s="127"/>
      <c r="AQ63" s="127">
        <v>5000</v>
      </c>
      <c r="AR63" s="127"/>
      <c r="AS63" s="127"/>
      <c r="AT63" s="127"/>
      <c r="AU63" s="127"/>
      <c r="AV63" s="125" t="s">
        <v>441</v>
      </c>
    </row>
    <row r="64" spans="1:48" ht="33.4" customHeight="1">
      <c r="A64" s="125"/>
      <c r="B64" s="118"/>
      <c r="C64" s="118" t="s">
        <v>631</v>
      </c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26"/>
      <c r="V64" s="126"/>
      <c r="W64" s="126"/>
      <c r="X64" s="126"/>
      <c r="Y64" s="125" t="s">
        <v>630</v>
      </c>
      <c r="Z64" s="125" t="s">
        <v>630</v>
      </c>
      <c r="AA64" s="127">
        <f>AA65</f>
        <v>42188.845569999998</v>
      </c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/>
      <c r="AQ64" s="127"/>
      <c r="AR64" s="127"/>
      <c r="AS64" s="127"/>
      <c r="AT64" s="127"/>
      <c r="AU64" s="127"/>
      <c r="AV64" s="125"/>
    </row>
    <row r="65" spans="1:48" ht="33.4" customHeight="1">
      <c r="A65" s="125"/>
      <c r="B65" s="118"/>
      <c r="C65" s="118" t="s">
        <v>633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26"/>
      <c r="V65" s="126"/>
      <c r="W65" s="126"/>
      <c r="X65" s="126"/>
      <c r="Y65" s="125" t="s">
        <v>632</v>
      </c>
      <c r="Z65" s="125" t="s">
        <v>632</v>
      </c>
      <c r="AA65" s="127">
        <f>AA66</f>
        <v>42188.845569999998</v>
      </c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/>
      <c r="AQ65" s="127"/>
      <c r="AR65" s="127"/>
      <c r="AS65" s="127"/>
      <c r="AT65" s="127"/>
      <c r="AU65" s="127"/>
      <c r="AV65" s="125"/>
    </row>
    <row r="66" spans="1:48" ht="77.25" customHeight="1">
      <c r="A66" s="125"/>
      <c r="B66" s="118"/>
      <c r="C66" s="118" t="s">
        <v>633</v>
      </c>
      <c r="D66" s="118"/>
      <c r="E66" s="118" t="s">
        <v>409</v>
      </c>
      <c r="F66" s="141"/>
      <c r="G66" s="129" t="s">
        <v>9</v>
      </c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26"/>
      <c r="W66" s="126"/>
      <c r="X66" s="126"/>
      <c r="Y66" s="126"/>
      <c r="Z66" s="125" t="s">
        <v>9</v>
      </c>
      <c r="AA66" s="127">
        <f>AA67</f>
        <v>42188.845569999998</v>
      </c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/>
      <c r="AQ66" s="127"/>
      <c r="AR66" s="127"/>
      <c r="AS66" s="127"/>
      <c r="AT66" s="127"/>
      <c r="AU66" s="127"/>
      <c r="AV66" s="125"/>
    </row>
    <row r="67" spans="1:48" ht="89.25" customHeight="1">
      <c r="A67" s="125"/>
      <c r="B67" s="118"/>
      <c r="C67" s="118" t="s">
        <v>633</v>
      </c>
      <c r="D67" s="118"/>
      <c r="E67" s="118" t="s">
        <v>418</v>
      </c>
      <c r="F67" s="141"/>
      <c r="G67" s="129" t="s">
        <v>417</v>
      </c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26"/>
      <c r="W67" s="126"/>
      <c r="X67" s="126"/>
      <c r="Y67" s="126"/>
      <c r="Z67" s="125" t="s">
        <v>417</v>
      </c>
      <c r="AA67" s="127">
        <f>AA68+AA71</f>
        <v>42188.845569999998</v>
      </c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/>
      <c r="AQ67" s="127"/>
      <c r="AR67" s="127"/>
      <c r="AS67" s="127"/>
      <c r="AT67" s="127"/>
      <c r="AU67" s="127"/>
      <c r="AV67" s="125"/>
    </row>
    <row r="68" spans="1:48" ht="61.5" customHeight="1">
      <c r="A68" s="125"/>
      <c r="B68" s="118"/>
      <c r="C68" s="118" t="s">
        <v>633</v>
      </c>
      <c r="D68" s="118"/>
      <c r="E68" s="118" t="s">
        <v>635</v>
      </c>
      <c r="F68" s="141"/>
      <c r="G68" s="129" t="s">
        <v>634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26"/>
      <c r="W68" s="126"/>
      <c r="X68" s="126"/>
      <c r="Y68" s="126"/>
      <c r="Z68" s="129" t="s">
        <v>634</v>
      </c>
      <c r="AA68" s="127">
        <f>AA69</f>
        <v>2318.7876799999999</v>
      </c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/>
      <c r="AQ68" s="127"/>
      <c r="AR68" s="127"/>
      <c r="AS68" s="127"/>
      <c r="AT68" s="127"/>
      <c r="AU68" s="127"/>
      <c r="AV68" s="125"/>
    </row>
    <row r="69" spans="1:48" ht="91.5" customHeight="1">
      <c r="A69" s="125"/>
      <c r="B69" s="118"/>
      <c r="C69" s="118" t="s">
        <v>633</v>
      </c>
      <c r="D69" s="118"/>
      <c r="E69" s="118" t="s">
        <v>637</v>
      </c>
      <c r="F69" s="141"/>
      <c r="G69" s="167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26"/>
      <c r="W69" s="126"/>
      <c r="X69" s="126"/>
      <c r="Y69" s="126"/>
      <c r="Z69" s="129" t="s">
        <v>636</v>
      </c>
      <c r="AA69" s="127">
        <f>AA70</f>
        <v>2318.7876799999999</v>
      </c>
      <c r="AB69" s="127"/>
      <c r="AC69" s="127"/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/>
      <c r="AQ69" s="127"/>
      <c r="AR69" s="127"/>
      <c r="AS69" s="127"/>
      <c r="AT69" s="127"/>
      <c r="AU69" s="127"/>
      <c r="AV69" s="125"/>
    </row>
    <row r="70" spans="1:48" ht="61.5" customHeight="1">
      <c r="A70" s="125"/>
      <c r="B70" s="118"/>
      <c r="C70" s="118" t="s">
        <v>633</v>
      </c>
      <c r="D70" s="118"/>
      <c r="E70" s="118" t="s">
        <v>637</v>
      </c>
      <c r="F70" s="141"/>
      <c r="G70" s="167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41" t="s">
        <v>442</v>
      </c>
      <c r="U70" s="118"/>
      <c r="V70" s="126"/>
      <c r="W70" s="126"/>
      <c r="X70" s="126"/>
      <c r="Y70" s="126"/>
      <c r="Z70" s="129" t="s">
        <v>441</v>
      </c>
      <c r="AA70" s="142">
        <v>2318.7876799999999</v>
      </c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/>
      <c r="AQ70" s="127"/>
      <c r="AR70" s="127"/>
      <c r="AS70" s="127"/>
      <c r="AT70" s="127"/>
      <c r="AU70" s="127"/>
      <c r="AV70" s="125"/>
    </row>
    <row r="71" spans="1:48" ht="87.75" customHeight="1">
      <c r="A71" s="125"/>
      <c r="B71" s="118"/>
      <c r="C71" s="118" t="s">
        <v>633</v>
      </c>
      <c r="D71" s="118"/>
      <c r="E71" s="118" t="s">
        <v>936</v>
      </c>
      <c r="F71" s="141"/>
      <c r="G71" s="163" t="s">
        <v>934</v>
      </c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26"/>
      <c r="W71" s="126"/>
      <c r="X71" s="126"/>
      <c r="Y71" s="126"/>
      <c r="Z71" s="163" t="s">
        <v>934</v>
      </c>
      <c r="AA71" s="127">
        <f>AA72</f>
        <v>39870.057889999996</v>
      </c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/>
      <c r="AQ71" s="127"/>
      <c r="AR71" s="127"/>
      <c r="AS71" s="127"/>
      <c r="AT71" s="127"/>
      <c r="AU71" s="127"/>
      <c r="AV71" s="125"/>
    </row>
    <row r="72" spans="1:48" ht="121.5" customHeight="1">
      <c r="A72" s="125"/>
      <c r="B72" s="118"/>
      <c r="C72" s="118" t="s">
        <v>633</v>
      </c>
      <c r="D72" s="118"/>
      <c r="E72" s="118" t="s">
        <v>937</v>
      </c>
      <c r="F72" s="141"/>
      <c r="G72" s="163" t="s">
        <v>935</v>
      </c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26"/>
      <c r="W72" s="126"/>
      <c r="X72" s="126"/>
      <c r="Y72" s="126"/>
      <c r="Z72" s="163" t="s">
        <v>935</v>
      </c>
      <c r="AA72" s="127">
        <f>AA73</f>
        <v>39870.057889999996</v>
      </c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5"/>
    </row>
    <row r="73" spans="1:48" ht="69.75" customHeight="1">
      <c r="A73" s="125"/>
      <c r="B73" s="118"/>
      <c r="C73" s="118" t="s">
        <v>633</v>
      </c>
      <c r="D73" s="118"/>
      <c r="E73" s="118" t="s">
        <v>937</v>
      </c>
      <c r="F73" s="141" t="s">
        <v>442</v>
      </c>
      <c r="G73" s="129" t="s">
        <v>441</v>
      </c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41" t="s">
        <v>442</v>
      </c>
      <c r="U73" s="118"/>
      <c r="V73" s="126"/>
      <c r="W73" s="126"/>
      <c r="X73" s="126"/>
      <c r="Y73" s="126"/>
      <c r="Z73" s="129" t="s">
        <v>441</v>
      </c>
      <c r="AA73" s="142">
        <v>39870.057889999996</v>
      </c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5"/>
    </row>
    <row r="74" spans="1:48" ht="44.25" customHeight="1">
      <c r="A74" s="122" t="s">
        <v>449</v>
      </c>
      <c r="B74" s="100" t="s">
        <v>450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23"/>
      <c r="W74" s="123"/>
      <c r="X74" s="123"/>
      <c r="Y74" s="123"/>
      <c r="Z74" s="122" t="s">
        <v>449</v>
      </c>
      <c r="AA74" s="124">
        <f>AA75+AA194+AA205+AA243+AA259+AA266+AA295+AA318+AA339</f>
        <v>115819.86037000001</v>
      </c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>
        <v>85876.2</v>
      </c>
      <c r="AM74" s="124">
        <v>1774.2</v>
      </c>
      <c r="AN74" s="124">
        <v>16089.04</v>
      </c>
      <c r="AO74" s="124">
        <v>3528.2</v>
      </c>
      <c r="AP74" s="124"/>
      <c r="AQ74" s="124">
        <v>84727.2</v>
      </c>
      <c r="AR74" s="124">
        <v>2669.3</v>
      </c>
      <c r="AS74" s="124">
        <v>15028.64</v>
      </c>
      <c r="AT74" s="124">
        <v>250</v>
      </c>
      <c r="AU74" s="124"/>
      <c r="AV74" s="122" t="s">
        <v>449</v>
      </c>
    </row>
    <row r="75" spans="1:48" ht="16.7" customHeight="1">
      <c r="A75" s="125" t="s">
        <v>377</v>
      </c>
      <c r="B75" s="118"/>
      <c r="C75" s="118" t="s">
        <v>378</v>
      </c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26"/>
      <c r="W75" s="126"/>
      <c r="X75" s="126"/>
      <c r="Y75" s="126"/>
      <c r="Z75" s="125" t="s">
        <v>377</v>
      </c>
      <c r="AA75" s="127">
        <f>AA76+AA80+AA102+AA106+AA110</f>
        <v>56038.754170000007</v>
      </c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>
        <v>47409.4</v>
      </c>
      <c r="AM75" s="127">
        <v>1759.4</v>
      </c>
      <c r="AN75" s="127">
        <v>1688.74</v>
      </c>
      <c r="AO75" s="127">
        <v>200</v>
      </c>
      <c r="AP75" s="127"/>
      <c r="AQ75" s="127">
        <v>52485.8</v>
      </c>
      <c r="AR75" s="127">
        <v>1935.3</v>
      </c>
      <c r="AS75" s="127">
        <v>1688.74</v>
      </c>
      <c r="AT75" s="127">
        <v>250</v>
      </c>
      <c r="AU75" s="127"/>
      <c r="AV75" s="125" t="s">
        <v>377</v>
      </c>
    </row>
    <row r="76" spans="1:48" ht="66.95" customHeight="1">
      <c r="A76" s="125" t="s">
        <v>451</v>
      </c>
      <c r="B76" s="118"/>
      <c r="C76" s="118" t="s">
        <v>452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26"/>
      <c r="W76" s="126"/>
      <c r="X76" s="126"/>
      <c r="Y76" s="126"/>
      <c r="Z76" s="125" t="s">
        <v>451</v>
      </c>
      <c r="AA76" s="127">
        <f>AA77</f>
        <v>1595.9</v>
      </c>
      <c r="AB76" s="127"/>
      <c r="AC76" s="127"/>
      <c r="AD76" s="127"/>
      <c r="AE76" s="127"/>
      <c r="AF76" s="127"/>
      <c r="AG76" s="127"/>
      <c r="AH76" s="127"/>
      <c r="AI76" s="127"/>
      <c r="AJ76" s="127"/>
      <c r="AK76" s="127"/>
      <c r="AL76" s="127">
        <v>1613</v>
      </c>
      <c r="AM76" s="127"/>
      <c r="AN76" s="127"/>
      <c r="AO76" s="127"/>
      <c r="AP76" s="127"/>
      <c r="AQ76" s="127">
        <v>1613</v>
      </c>
      <c r="AR76" s="127"/>
      <c r="AS76" s="127"/>
      <c r="AT76" s="127"/>
      <c r="AU76" s="127"/>
      <c r="AV76" s="125" t="s">
        <v>451</v>
      </c>
    </row>
    <row r="77" spans="1:48" ht="66.95" customHeight="1">
      <c r="A77" s="125" t="s">
        <v>381</v>
      </c>
      <c r="B77" s="118"/>
      <c r="C77" s="118" t="s">
        <v>452</v>
      </c>
      <c r="D77" s="118"/>
      <c r="E77" s="118" t="s">
        <v>382</v>
      </c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26"/>
      <c r="W77" s="126"/>
      <c r="X77" s="126"/>
      <c r="Y77" s="126"/>
      <c r="Z77" s="125" t="s">
        <v>381</v>
      </c>
      <c r="AA77" s="127">
        <f>AA78</f>
        <v>1595.9</v>
      </c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>
        <v>1613</v>
      </c>
      <c r="AM77" s="127"/>
      <c r="AN77" s="127"/>
      <c r="AO77" s="127"/>
      <c r="AP77" s="127"/>
      <c r="AQ77" s="127">
        <v>1613</v>
      </c>
      <c r="AR77" s="127"/>
      <c r="AS77" s="127"/>
      <c r="AT77" s="127"/>
      <c r="AU77" s="127"/>
      <c r="AV77" s="125" t="s">
        <v>381</v>
      </c>
    </row>
    <row r="78" spans="1:48" ht="33.4" customHeight="1">
      <c r="A78" s="125" t="s">
        <v>453</v>
      </c>
      <c r="B78" s="118"/>
      <c r="C78" s="118" t="s">
        <v>452</v>
      </c>
      <c r="D78" s="118"/>
      <c r="E78" s="118" t="s">
        <v>454</v>
      </c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26"/>
      <c r="W78" s="126"/>
      <c r="X78" s="126"/>
      <c r="Y78" s="126"/>
      <c r="Z78" s="125" t="s">
        <v>453</v>
      </c>
      <c r="AA78" s="127">
        <f>AA79</f>
        <v>1595.9</v>
      </c>
      <c r="AB78" s="127"/>
      <c r="AC78" s="127"/>
      <c r="AD78" s="127"/>
      <c r="AE78" s="127"/>
      <c r="AF78" s="127"/>
      <c r="AG78" s="127"/>
      <c r="AH78" s="127"/>
      <c r="AI78" s="127"/>
      <c r="AJ78" s="127"/>
      <c r="AK78" s="127"/>
      <c r="AL78" s="127">
        <v>1613</v>
      </c>
      <c r="AM78" s="127"/>
      <c r="AN78" s="127"/>
      <c r="AO78" s="127"/>
      <c r="AP78" s="127"/>
      <c r="AQ78" s="127">
        <v>1613</v>
      </c>
      <c r="AR78" s="127"/>
      <c r="AS78" s="127"/>
      <c r="AT78" s="127"/>
      <c r="AU78" s="127"/>
      <c r="AV78" s="125" t="s">
        <v>453</v>
      </c>
    </row>
    <row r="79" spans="1:48" ht="133.69999999999999" customHeight="1">
      <c r="A79" s="125" t="s">
        <v>385</v>
      </c>
      <c r="B79" s="118"/>
      <c r="C79" s="118" t="s">
        <v>452</v>
      </c>
      <c r="D79" s="118"/>
      <c r="E79" s="118" t="s">
        <v>454</v>
      </c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 t="s">
        <v>386</v>
      </c>
      <c r="U79" s="118"/>
      <c r="V79" s="126"/>
      <c r="W79" s="126"/>
      <c r="X79" s="126"/>
      <c r="Y79" s="126"/>
      <c r="Z79" s="125" t="s">
        <v>385</v>
      </c>
      <c r="AA79" s="127">
        <v>1595.9</v>
      </c>
      <c r="AB79" s="127"/>
      <c r="AC79" s="127"/>
      <c r="AD79" s="127"/>
      <c r="AE79" s="127"/>
      <c r="AF79" s="127"/>
      <c r="AG79" s="127"/>
      <c r="AH79" s="127"/>
      <c r="AI79" s="127"/>
      <c r="AJ79" s="127"/>
      <c r="AK79" s="127"/>
      <c r="AL79" s="127">
        <v>1613</v>
      </c>
      <c r="AM79" s="127"/>
      <c r="AN79" s="127"/>
      <c r="AO79" s="127"/>
      <c r="AP79" s="127"/>
      <c r="AQ79" s="127">
        <v>1613</v>
      </c>
      <c r="AR79" s="127"/>
      <c r="AS79" s="127"/>
      <c r="AT79" s="127"/>
      <c r="AU79" s="127"/>
      <c r="AV79" s="125" t="s">
        <v>385</v>
      </c>
    </row>
    <row r="80" spans="1:48" ht="100.35" customHeight="1">
      <c r="A80" s="125" t="s">
        <v>399</v>
      </c>
      <c r="B80" s="118"/>
      <c r="C80" s="118" t="s">
        <v>400</v>
      </c>
      <c r="D80" s="118"/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26"/>
      <c r="W80" s="126"/>
      <c r="X80" s="126"/>
      <c r="Y80" s="126"/>
      <c r="Z80" s="125" t="s">
        <v>399</v>
      </c>
      <c r="AA80" s="127">
        <f>AA81</f>
        <v>23271.300000000003</v>
      </c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>
        <v>23007.9</v>
      </c>
      <c r="AM80" s="127"/>
      <c r="AN80" s="127">
        <v>1688.74</v>
      </c>
      <c r="AO80" s="127"/>
      <c r="AP80" s="127"/>
      <c r="AQ80" s="127">
        <v>23007.9</v>
      </c>
      <c r="AR80" s="127"/>
      <c r="AS80" s="127">
        <v>1688.74</v>
      </c>
      <c r="AT80" s="127"/>
      <c r="AU80" s="127"/>
      <c r="AV80" s="125" t="s">
        <v>399</v>
      </c>
    </row>
    <row r="81" spans="1:48" ht="73.5" customHeight="1">
      <c r="A81" s="125" t="s">
        <v>381</v>
      </c>
      <c r="B81" s="118"/>
      <c r="C81" s="118" t="s">
        <v>400</v>
      </c>
      <c r="D81" s="118"/>
      <c r="E81" s="118" t="s">
        <v>382</v>
      </c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26"/>
      <c r="W81" s="126"/>
      <c r="X81" s="126"/>
      <c r="Y81" s="126"/>
      <c r="Z81" s="125" t="s">
        <v>381</v>
      </c>
      <c r="AA81" s="127">
        <f>AA82+AA86+AA89+AA91+AA93+AA95+AA97+AA99</f>
        <v>23271.300000000003</v>
      </c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>
        <v>23007.9</v>
      </c>
      <c r="AM81" s="127"/>
      <c r="AN81" s="127">
        <v>1688.74</v>
      </c>
      <c r="AO81" s="127"/>
      <c r="AP81" s="127"/>
      <c r="AQ81" s="127">
        <v>23007.9</v>
      </c>
      <c r="AR81" s="127"/>
      <c r="AS81" s="127">
        <v>1688.74</v>
      </c>
      <c r="AT81" s="127"/>
      <c r="AU81" s="127"/>
      <c r="AV81" s="125" t="s">
        <v>381</v>
      </c>
    </row>
    <row r="82" spans="1:48" ht="44.25" customHeight="1">
      <c r="A82" s="125" t="s">
        <v>387</v>
      </c>
      <c r="B82" s="118"/>
      <c r="C82" s="118" t="s">
        <v>400</v>
      </c>
      <c r="D82" s="118"/>
      <c r="E82" s="118" t="s">
        <v>388</v>
      </c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26"/>
      <c r="W82" s="126"/>
      <c r="X82" s="126"/>
      <c r="Y82" s="126"/>
      <c r="Z82" s="125" t="s">
        <v>387</v>
      </c>
      <c r="AA82" s="127">
        <f>AA83+AA84+AA85</f>
        <v>21571.5</v>
      </c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>
        <v>21309</v>
      </c>
      <c r="AM82" s="127"/>
      <c r="AN82" s="127"/>
      <c r="AO82" s="127"/>
      <c r="AP82" s="127"/>
      <c r="AQ82" s="127">
        <v>21309</v>
      </c>
      <c r="AR82" s="127"/>
      <c r="AS82" s="127"/>
      <c r="AT82" s="127"/>
      <c r="AU82" s="127"/>
      <c r="AV82" s="125" t="s">
        <v>387</v>
      </c>
    </row>
    <row r="83" spans="1:48" ht="133.69999999999999" customHeight="1">
      <c r="A83" s="125" t="s">
        <v>385</v>
      </c>
      <c r="B83" s="118"/>
      <c r="C83" s="118" t="s">
        <v>400</v>
      </c>
      <c r="D83" s="118"/>
      <c r="E83" s="118" t="s">
        <v>388</v>
      </c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 t="s">
        <v>386</v>
      </c>
      <c r="U83" s="118"/>
      <c r="V83" s="126"/>
      <c r="W83" s="126"/>
      <c r="X83" s="126"/>
      <c r="Y83" s="126"/>
      <c r="Z83" s="125" t="s">
        <v>385</v>
      </c>
      <c r="AA83" s="127">
        <v>15910.6</v>
      </c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>
        <v>15910.6</v>
      </c>
      <c r="AM83" s="127"/>
      <c r="AN83" s="127"/>
      <c r="AO83" s="127"/>
      <c r="AP83" s="127"/>
      <c r="AQ83" s="127">
        <v>15910.6</v>
      </c>
      <c r="AR83" s="127"/>
      <c r="AS83" s="127"/>
      <c r="AT83" s="127"/>
      <c r="AU83" s="127"/>
      <c r="AV83" s="125" t="s">
        <v>385</v>
      </c>
    </row>
    <row r="84" spans="1:48" ht="55.5" customHeight="1">
      <c r="A84" s="125" t="s">
        <v>389</v>
      </c>
      <c r="B84" s="118"/>
      <c r="C84" s="118" t="s">
        <v>400</v>
      </c>
      <c r="D84" s="118"/>
      <c r="E84" s="118" t="s">
        <v>388</v>
      </c>
      <c r="F84" s="118"/>
      <c r="G84" s="118"/>
      <c r="H84" s="118"/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 t="s">
        <v>390</v>
      </c>
      <c r="U84" s="118"/>
      <c r="V84" s="126"/>
      <c r="W84" s="126"/>
      <c r="X84" s="126"/>
      <c r="Y84" s="126"/>
      <c r="Z84" s="125" t="s">
        <v>389</v>
      </c>
      <c r="AA84" s="127">
        <v>5331</v>
      </c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>
        <v>5231</v>
      </c>
      <c r="AM84" s="127"/>
      <c r="AN84" s="127"/>
      <c r="AO84" s="127"/>
      <c r="AP84" s="127"/>
      <c r="AQ84" s="127">
        <v>5231</v>
      </c>
      <c r="AR84" s="127"/>
      <c r="AS84" s="127"/>
      <c r="AT84" s="127"/>
      <c r="AU84" s="127"/>
      <c r="AV84" s="125" t="s">
        <v>389</v>
      </c>
    </row>
    <row r="85" spans="1:48" ht="33.4" customHeight="1">
      <c r="A85" s="125" t="s">
        <v>447</v>
      </c>
      <c r="B85" s="118"/>
      <c r="C85" s="118" t="s">
        <v>400</v>
      </c>
      <c r="D85" s="118"/>
      <c r="E85" s="118" t="s">
        <v>388</v>
      </c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 t="s">
        <v>448</v>
      </c>
      <c r="U85" s="118"/>
      <c r="V85" s="126"/>
      <c r="W85" s="126"/>
      <c r="X85" s="126"/>
      <c r="Y85" s="126"/>
      <c r="Z85" s="125" t="s">
        <v>447</v>
      </c>
      <c r="AA85" s="127">
        <v>329.9</v>
      </c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>
        <v>167.4</v>
      </c>
      <c r="AM85" s="127"/>
      <c r="AN85" s="127"/>
      <c r="AO85" s="127"/>
      <c r="AP85" s="127"/>
      <c r="AQ85" s="127">
        <v>167.4</v>
      </c>
      <c r="AR85" s="127"/>
      <c r="AS85" s="127"/>
      <c r="AT85" s="127"/>
      <c r="AU85" s="127"/>
      <c r="AV85" s="125" t="s">
        <v>447</v>
      </c>
    </row>
    <row r="86" spans="1:48" ht="100.35" customHeight="1">
      <c r="A86" s="166" t="s">
        <v>455</v>
      </c>
      <c r="B86" s="118"/>
      <c r="C86" s="118" t="s">
        <v>400</v>
      </c>
      <c r="D86" s="118"/>
      <c r="E86" s="118" t="s">
        <v>456</v>
      </c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26"/>
      <c r="W86" s="126"/>
      <c r="X86" s="126"/>
      <c r="Y86" s="126"/>
      <c r="Z86" s="125" t="s">
        <v>455</v>
      </c>
      <c r="AA86" s="127">
        <v>427.5</v>
      </c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>
        <v>427.5</v>
      </c>
      <c r="AM86" s="127"/>
      <c r="AN86" s="127">
        <v>427.5</v>
      </c>
      <c r="AO86" s="127"/>
      <c r="AP86" s="127"/>
      <c r="AQ86" s="127">
        <v>427.5</v>
      </c>
      <c r="AR86" s="127"/>
      <c r="AS86" s="127">
        <v>427.5</v>
      </c>
      <c r="AT86" s="127"/>
      <c r="AU86" s="127"/>
      <c r="AV86" s="125" t="s">
        <v>455</v>
      </c>
    </row>
    <row r="87" spans="1:48" ht="126" customHeight="1">
      <c r="A87" s="166" t="s">
        <v>385</v>
      </c>
      <c r="B87" s="118"/>
      <c r="C87" s="118" t="s">
        <v>400</v>
      </c>
      <c r="D87" s="118"/>
      <c r="E87" s="118" t="s">
        <v>456</v>
      </c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 t="s">
        <v>386</v>
      </c>
      <c r="U87" s="118"/>
      <c r="V87" s="126"/>
      <c r="W87" s="126"/>
      <c r="X87" s="126"/>
      <c r="Y87" s="126"/>
      <c r="Z87" s="125" t="s">
        <v>385</v>
      </c>
      <c r="AA87" s="127">
        <v>338.5</v>
      </c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>
        <v>338.5</v>
      </c>
      <c r="AM87" s="127"/>
      <c r="AN87" s="127">
        <v>338.5</v>
      </c>
      <c r="AO87" s="127"/>
      <c r="AP87" s="127"/>
      <c r="AQ87" s="127">
        <v>338.5</v>
      </c>
      <c r="AR87" s="127"/>
      <c r="AS87" s="127">
        <v>338.5</v>
      </c>
      <c r="AT87" s="127"/>
      <c r="AU87" s="127"/>
      <c r="AV87" s="125" t="s">
        <v>385</v>
      </c>
    </row>
    <row r="88" spans="1:48" ht="60.75" customHeight="1">
      <c r="A88" s="166" t="s">
        <v>389</v>
      </c>
      <c r="B88" s="118"/>
      <c r="C88" s="118" t="s">
        <v>400</v>
      </c>
      <c r="D88" s="118"/>
      <c r="E88" s="118" t="s">
        <v>456</v>
      </c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 t="s">
        <v>390</v>
      </c>
      <c r="U88" s="118"/>
      <c r="V88" s="126"/>
      <c r="W88" s="126"/>
      <c r="X88" s="126"/>
      <c r="Y88" s="126"/>
      <c r="Z88" s="125" t="s">
        <v>389</v>
      </c>
      <c r="AA88" s="127">
        <v>89</v>
      </c>
      <c r="AB88" s="127"/>
      <c r="AC88" s="127"/>
      <c r="AD88" s="127"/>
      <c r="AE88" s="127"/>
      <c r="AF88" s="127"/>
      <c r="AG88" s="127"/>
      <c r="AH88" s="127"/>
      <c r="AI88" s="127"/>
      <c r="AJ88" s="127"/>
      <c r="AK88" s="127"/>
      <c r="AL88" s="127">
        <v>89</v>
      </c>
      <c r="AM88" s="127"/>
      <c r="AN88" s="127">
        <v>89</v>
      </c>
      <c r="AO88" s="127"/>
      <c r="AP88" s="127"/>
      <c r="AQ88" s="127">
        <v>89</v>
      </c>
      <c r="AR88" s="127"/>
      <c r="AS88" s="127">
        <v>89</v>
      </c>
      <c r="AT88" s="127"/>
      <c r="AU88" s="127"/>
      <c r="AV88" s="125" t="s">
        <v>389</v>
      </c>
    </row>
    <row r="89" spans="1:48" ht="50.1" customHeight="1">
      <c r="A89" s="125" t="s">
        <v>457</v>
      </c>
      <c r="B89" s="118"/>
      <c r="C89" s="118" t="s">
        <v>400</v>
      </c>
      <c r="D89" s="118"/>
      <c r="E89" s="118" t="s">
        <v>458</v>
      </c>
      <c r="F89" s="118"/>
      <c r="G89" s="118"/>
      <c r="H89" s="118"/>
      <c r="I89" s="118"/>
      <c r="J89" s="118"/>
      <c r="K89" s="118"/>
      <c r="L89" s="118"/>
      <c r="M89" s="118"/>
      <c r="N89" s="118"/>
      <c r="O89" s="118"/>
      <c r="P89" s="118"/>
      <c r="Q89" s="118"/>
      <c r="R89" s="118"/>
      <c r="S89" s="118"/>
      <c r="T89" s="118"/>
      <c r="U89" s="118"/>
      <c r="V89" s="126"/>
      <c r="W89" s="126"/>
      <c r="X89" s="126"/>
      <c r="Y89" s="126"/>
      <c r="Z89" s="125" t="s">
        <v>457</v>
      </c>
      <c r="AA89" s="127">
        <v>4</v>
      </c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>
        <v>4</v>
      </c>
      <c r="AM89" s="127"/>
      <c r="AN89" s="127">
        <v>4</v>
      </c>
      <c r="AO89" s="127"/>
      <c r="AP89" s="127"/>
      <c r="AQ89" s="127">
        <v>4</v>
      </c>
      <c r="AR89" s="127"/>
      <c r="AS89" s="127">
        <v>4</v>
      </c>
      <c r="AT89" s="127"/>
      <c r="AU89" s="127"/>
      <c r="AV89" s="125" t="s">
        <v>457</v>
      </c>
    </row>
    <row r="90" spans="1:48" ht="50.1" customHeight="1">
      <c r="A90" s="125" t="s">
        <v>389</v>
      </c>
      <c r="B90" s="118"/>
      <c r="C90" s="118" t="s">
        <v>400</v>
      </c>
      <c r="D90" s="118"/>
      <c r="E90" s="118" t="s">
        <v>458</v>
      </c>
      <c r="F90" s="118"/>
      <c r="G90" s="118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118"/>
      <c r="T90" s="118" t="s">
        <v>390</v>
      </c>
      <c r="U90" s="118"/>
      <c r="V90" s="126"/>
      <c r="W90" s="126"/>
      <c r="X90" s="126"/>
      <c r="Y90" s="126"/>
      <c r="Z90" s="125" t="s">
        <v>389</v>
      </c>
      <c r="AA90" s="127">
        <v>4</v>
      </c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>
        <v>4</v>
      </c>
      <c r="AM90" s="127"/>
      <c r="AN90" s="127">
        <v>4</v>
      </c>
      <c r="AO90" s="127"/>
      <c r="AP90" s="127"/>
      <c r="AQ90" s="127">
        <v>4</v>
      </c>
      <c r="AR90" s="127"/>
      <c r="AS90" s="127">
        <v>4</v>
      </c>
      <c r="AT90" s="127"/>
      <c r="AU90" s="127"/>
      <c r="AV90" s="125" t="s">
        <v>389</v>
      </c>
    </row>
    <row r="91" spans="1:48" ht="66.95" customHeight="1">
      <c r="A91" s="125" t="s">
        <v>459</v>
      </c>
      <c r="B91" s="118"/>
      <c r="C91" s="118" t="s">
        <v>400</v>
      </c>
      <c r="D91" s="118"/>
      <c r="E91" s="118" t="s">
        <v>460</v>
      </c>
      <c r="F91" s="118"/>
      <c r="G91" s="118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26"/>
      <c r="W91" s="126"/>
      <c r="X91" s="126"/>
      <c r="Y91" s="126"/>
      <c r="Z91" s="125" t="s">
        <v>459</v>
      </c>
      <c r="AA91" s="127">
        <v>43.8</v>
      </c>
      <c r="AB91" s="127"/>
      <c r="AC91" s="127"/>
      <c r="AD91" s="127"/>
      <c r="AE91" s="127"/>
      <c r="AF91" s="127"/>
      <c r="AG91" s="127"/>
      <c r="AH91" s="127"/>
      <c r="AI91" s="127"/>
      <c r="AJ91" s="127"/>
      <c r="AK91" s="127"/>
      <c r="AL91" s="127">
        <v>43.8</v>
      </c>
      <c r="AM91" s="127"/>
      <c r="AN91" s="127">
        <v>33.64</v>
      </c>
      <c r="AO91" s="127"/>
      <c r="AP91" s="127"/>
      <c r="AQ91" s="127">
        <v>43.8</v>
      </c>
      <c r="AR91" s="127"/>
      <c r="AS91" s="127">
        <v>33.64</v>
      </c>
      <c r="AT91" s="127"/>
      <c r="AU91" s="127"/>
      <c r="AV91" s="125" t="s">
        <v>459</v>
      </c>
    </row>
    <row r="92" spans="1:48" ht="133.69999999999999" customHeight="1">
      <c r="A92" s="125" t="s">
        <v>385</v>
      </c>
      <c r="B92" s="118"/>
      <c r="C92" s="118" t="s">
        <v>400</v>
      </c>
      <c r="D92" s="118"/>
      <c r="E92" s="118" t="s">
        <v>460</v>
      </c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 t="s">
        <v>386</v>
      </c>
      <c r="U92" s="118"/>
      <c r="V92" s="126"/>
      <c r="W92" s="126"/>
      <c r="X92" s="126"/>
      <c r="Y92" s="126"/>
      <c r="Z92" s="125" t="s">
        <v>385</v>
      </c>
      <c r="AA92" s="127">
        <v>43.8</v>
      </c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>
        <v>43.8</v>
      </c>
      <c r="AM92" s="127"/>
      <c r="AN92" s="127">
        <v>33.64</v>
      </c>
      <c r="AO92" s="127"/>
      <c r="AP92" s="127"/>
      <c r="AQ92" s="127">
        <v>43.8</v>
      </c>
      <c r="AR92" s="127"/>
      <c r="AS92" s="127">
        <v>33.64</v>
      </c>
      <c r="AT92" s="127"/>
      <c r="AU92" s="127"/>
      <c r="AV92" s="125" t="s">
        <v>385</v>
      </c>
    </row>
    <row r="93" spans="1:48" ht="66.95" customHeight="1">
      <c r="A93" s="125" t="s">
        <v>461</v>
      </c>
      <c r="B93" s="118"/>
      <c r="C93" s="118" t="s">
        <v>400</v>
      </c>
      <c r="D93" s="118"/>
      <c r="E93" s="118" t="s">
        <v>462</v>
      </c>
      <c r="F93" s="118"/>
      <c r="G93" s="118"/>
      <c r="H93" s="118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26"/>
      <c r="W93" s="126"/>
      <c r="X93" s="126"/>
      <c r="Y93" s="126"/>
      <c r="Z93" s="125" t="s">
        <v>461</v>
      </c>
      <c r="AA93" s="127">
        <v>883</v>
      </c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>
        <v>883</v>
      </c>
      <c r="AM93" s="127"/>
      <c r="AN93" s="127">
        <v>883</v>
      </c>
      <c r="AO93" s="127"/>
      <c r="AP93" s="127"/>
      <c r="AQ93" s="127">
        <v>883</v>
      </c>
      <c r="AR93" s="127"/>
      <c r="AS93" s="127">
        <v>883</v>
      </c>
      <c r="AT93" s="127"/>
      <c r="AU93" s="127"/>
      <c r="AV93" s="125" t="s">
        <v>461</v>
      </c>
    </row>
    <row r="94" spans="1:48" ht="133.69999999999999" customHeight="1">
      <c r="A94" s="125" t="s">
        <v>385</v>
      </c>
      <c r="B94" s="118"/>
      <c r="C94" s="118" t="s">
        <v>400</v>
      </c>
      <c r="D94" s="118"/>
      <c r="E94" s="118" t="s">
        <v>462</v>
      </c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 t="s">
        <v>386</v>
      </c>
      <c r="U94" s="118"/>
      <c r="V94" s="126"/>
      <c r="W94" s="126"/>
      <c r="X94" s="126"/>
      <c r="Y94" s="126"/>
      <c r="Z94" s="125" t="s">
        <v>385</v>
      </c>
      <c r="AA94" s="127">
        <v>883</v>
      </c>
      <c r="AB94" s="127"/>
      <c r="AC94" s="127"/>
      <c r="AD94" s="127"/>
      <c r="AE94" s="127"/>
      <c r="AF94" s="127"/>
      <c r="AG94" s="127"/>
      <c r="AH94" s="127"/>
      <c r="AI94" s="127"/>
      <c r="AJ94" s="127"/>
      <c r="AK94" s="127"/>
      <c r="AL94" s="127">
        <v>883</v>
      </c>
      <c r="AM94" s="127"/>
      <c r="AN94" s="127">
        <v>883</v>
      </c>
      <c r="AO94" s="127"/>
      <c r="AP94" s="127"/>
      <c r="AQ94" s="127">
        <v>883</v>
      </c>
      <c r="AR94" s="127"/>
      <c r="AS94" s="127">
        <v>883</v>
      </c>
      <c r="AT94" s="127"/>
      <c r="AU94" s="127"/>
      <c r="AV94" s="125" t="s">
        <v>385</v>
      </c>
    </row>
    <row r="95" spans="1:48" ht="133.69999999999999" customHeight="1">
      <c r="A95" s="125" t="s">
        <v>463</v>
      </c>
      <c r="B95" s="118"/>
      <c r="C95" s="118" t="s">
        <v>400</v>
      </c>
      <c r="D95" s="118"/>
      <c r="E95" s="118" t="s">
        <v>464</v>
      </c>
      <c r="F95" s="118"/>
      <c r="G95" s="118"/>
      <c r="H95" s="118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26"/>
      <c r="W95" s="126"/>
      <c r="X95" s="126"/>
      <c r="Y95" s="126"/>
      <c r="Z95" s="125" t="s">
        <v>463</v>
      </c>
      <c r="AA95" s="127">
        <v>52.2</v>
      </c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>
        <v>52.2</v>
      </c>
      <c r="AM95" s="127"/>
      <c r="AN95" s="127">
        <v>52.2</v>
      </c>
      <c r="AO95" s="127"/>
      <c r="AP95" s="127"/>
      <c r="AQ95" s="127">
        <v>52.2</v>
      </c>
      <c r="AR95" s="127"/>
      <c r="AS95" s="127">
        <v>52.2</v>
      </c>
      <c r="AT95" s="127"/>
      <c r="AU95" s="127"/>
      <c r="AV95" s="125" t="s">
        <v>463</v>
      </c>
    </row>
    <row r="96" spans="1:48" ht="133.69999999999999" customHeight="1">
      <c r="A96" s="125" t="s">
        <v>385</v>
      </c>
      <c r="B96" s="118"/>
      <c r="C96" s="118" t="s">
        <v>400</v>
      </c>
      <c r="D96" s="118"/>
      <c r="E96" s="118" t="s">
        <v>464</v>
      </c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 t="s">
        <v>386</v>
      </c>
      <c r="U96" s="118"/>
      <c r="V96" s="126"/>
      <c r="W96" s="126"/>
      <c r="X96" s="126"/>
      <c r="Y96" s="126"/>
      <c r="Z96" s="125" t="s">
        <v>385</v>
      </c>
      <c r="AA96" s="127">
        <v>52.2</v>
      </c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>
        <v>52.2</v>
      </c>
      <c r="AM96" s="127"/>
      <c r="AN96" s="127">
        <v>52.2</v>
      </c>
      <c r="AO96" s="127"/>
      <c r="AP96" s="127"/>
      <c r="AQ96" s="127">
        <v>52.2</v>
      </c>
      <c r="AR96" s="127"/>
      <c r="AS96" s="127">
        <v>52.2</v>
      </c>
      <c r="AT96" s="127"/>
      <c r="AU96" s="127"/>
      <c r="AV96" s="125" t="s">
        <v>385</v>
      </c>
    </row>
    <row r="97" spans="1:48" ht="105" customHeight="1">
      <c r="A97" s="125"/>
      <c r="B97" s="118"/>
      <c r="C97" s="118" t="s">
        <v>400</v>
      </c>
      <c r="D97" s="118"/>
      <c r="E97" s="118" t="s">
        <v>402</v>
      </c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26"/>
      <c r="W97" s="126"/>
      <c r="X97" s="126"/>
      <c r="Y97" s="126"/>
      <c r="Z97" s="125" t="s">
        <v>401</v>
      </c>
      <c r="AA97" s="127">
        <v>0.9</v>
      </c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127"/>
      <c r="AT97" s="127"/>
      <c r="AU97" s="127"/>
      <c r="AV97" s="125"/>
    </row>
    <row r="98" spans="1:48" ht="121.5" customHeight="1">
      <c r="A98" s="125"/>
      <c r="B98" s="118"/>
      <c r="C98" s="118" t="s">
        <v>400</v>
      </c>
      <c r="D98" s="118"/>
      <c r="E98" s="118" t="s">
        <v>402</v>
      </c>
      <c r="F98" s="118"/>
      <c r="G98" s="118"/>
      <c r="H98" s="118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 t="s">
        <v>386</v>
      </c>
      <c r="U98" s="118"/>
      <c r="V98" s="126"/>
      <c r="W98" s="126"/>
      <c r="X98" s="126"/>
      <c r="Y98" s="126"/>
      <c r="Z98" s="125" t="s">
        <v>385</v>
      </c>
      <c r="AA98" s="127">
        <v>0.9</v>
      </c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127"/>
      <c r="AT98" s="127"/>
      <c r="AU98" s="127"/>
      <c r="AV98" s="125"/>
    </row>
    <row r="99" spans="1:48" ht="66.95" customHeight="1">
      <c r="A99" s="125" t="s">
        <v>465</v>
      </c>
      <c r="B99" s="118"/>
      <c r="C99" s="118" t="s">
        <v>400</v>
      </c>
      <c r="D99" s="118"/>
      <c r="E99" s="118" t="s">
        <v>466</v>
      </c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26"/>
      <c r="W99" s="126"/>
      <c r="X99" s="126"/>
      <c r="Y99" s="126"/>
      <c r="Z99" s="125" t="s">
        <v>465</v>
      </c>
      <c r="AA99" s="127">
        <v>288.39999999999998</v>
      </c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>
        <v>288.39999999999998</v>
      </c>
      <c r="AM99" s="127"/>
      <c r="AN99" s="127">
        <v>288.39999999999998</v>
      </c>
      <c r="AO99" s="127"/>
      <c r="AP99" s="127"/>
      <c r="AQ99" s="127">
        <v>288.39999999999998</v>
      </c>
      <c r="AR99" s="127"/>
      <c r="AS99" s="127">
        <v>288.39999999999998</v>
      </c>
      <c r="AT99" s="127"/>
      <c r="AU99" s="127"/>
      <c r="AV99" s="125" t="s">
        <v>465</v>
      </c>
    </row>
    <row r="100" spans="1:48" ht="133.69999999999999" customHeight="1">
      <c r="A100" s="125" t="s">
        <v>385</v>
      </c>
      <c r="B100" s="118"/>
      <c r="C100" s="118" t="s">
        <v>400</v>
      </c>
      <c r="D100" s="118"/>
      <c r="E100" s="118" t="s">
        <v>466</v>
      </c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 t="s">
        <v>386</v>
      </c>
      <c r="U100" s="118"/>
      <c r="V100" s="126"/>
      <c r="W100" s="126"/>
      <c r="X100" s="126"/>
      <c r="Y100" s="126"/>
      <c r="Z100" s="125" t="s">
        <v>385</v>
      </c>
      <c r="AA100" s="127">
        <v>280.39999999999998</v>
      </c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>
        <v>280.39999999999998</v>
      </c>
      <c r="AM100" s="127"/>
      <c r="AN100" s="127">
        <v>280.39999999999998</v>
      </c>
      <c r="AO100" s="127"/>
      <c r="AP100" s="127"/>
      <c r="AQ100" s="127">
        <v>280.39999999999998</v>
      </c>
      <c r="AR100" s="127"/>
      <c r="AS100" s="127">
        <v>280.39999999999998</v>
      </c>
      <c r="AT100" s="127"/>
      <c r="AU100" s="127"/>
      <c r="AV100" s="125" t="s">
        <v>385</v>
      </c>
    </row>
    <row r="101" spans="1:48" ht="50.1" customHeight="1">
      <c r="A101" s="125" t="s">
        <v>389</v>
      </c>
      <c r="B101" s="118"/>
      <c r="C101" s="118" t="s">
        <v>400</v>
      </c>
      <c r="D101" s="118"/>
      <c r="E101" s="118" t="s">
        <v>466</v>
      </c>
      <c r="F101" s="118"/>
      <c r="G101" s="118"/>
      <c r="H101" s="118"/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 t="s">
        <v>390</v>
      </c>
      <c r="U101" s="118"/>
      <c r="V101" s="126"/>
      <c r="W101" s="126"/>
      <c r="X101" s="126"/>
      <c r="Y101" s="126"/>
      <c r="Z101" s="125" t="s">
        <v>389</v>
      </c>
      <c r="AA101" s="127">
        <v>8</v>
      </c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>
        <v>8</v>
      </c>
      <c r="AM101" s="127"/>
      <c r="AN101" s="127">
        <v>8</v>
      </c>
      <c r="AO101" s="127"/>
      <c r="AP101" s="127"/>
      <c r="AQ101" s="127">
        <v>8</v>
      </c>
      <c r="AR101" s="127"/>
      <c r="AS101" s="127">
        <v>8</v>
      </c>
      <c r="AT101" s="127"/>
      <c r="AU101" s="127"/>
      <c r="AV101" s="125" t="s">
        <v>389</v>
      </c>
    </row>
    <row r="102" spans="1:48" ht="21" customHeight="1">
      <c r="A102" s="125" t="s">
        <v>467</v>
      </c>
      <c r="B102" s="118"/>
      <c r="C102" s="118" t="s">
        <v>468</v>
      </c>
      <c r="D102" s="118"/>
      <c r="E102" s="118"/>
      <c r="F102" s="118"/>
      <c r="G102" s="118"/>
      <c r="H102" s="118"/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26"/>
      <c r="W102" s="126"/>
      <c r="X102" s="126"/>
      <c r="Y102" s="126"/>
      <c r="Z102" s="125" t="s">
        <v>467</v>
      </c>
      <c r="AA102" s="127">
        <v>3.7</v>
      </c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>
        <v>3.8</v>
      </c>
      <c r="AM102" s="127">
        <v>3.8</v>
      </c>
      <c r="AN102" s="127"/>
      <c r="AO102" s="127"/>
      <c r="AP102" s="127"/>
      <c r="AQ102" s="127">
        <v>4.0999999999999996</v>
      </c>
      <c r="AR102" s="127">
        <v>4.0999999999999996</v>
      </c>
      <c r="AS102" s="127"/>
      <c r="AT102" s="127"/>
      <c r="AU102" s="127"/>
      <c r="AV102" s="125" t="s">
        <v>467</v>
      </c>
    </row>
    <row r="103" spans="1:48" ht="66.95" customHeight="1">
      <c r="A103" s="125" t="s">
        <v>381</v>
      </c>
      <c r="B103" s="118"/>
      <c r="C103" s="118" t="s">
        <v>468</v>
      </c>
      <c r="D103" s="118"/>
      <c r="E103" s="118" t="s">
        <v>382</v>
      </c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  <c r="S103" s="118"/>
      <c r="T103" s="118"/>
      <c r="U103" s="118"/>
      <c r="V103" s="126"/>
      <c r="W103" s="126"/>
      <c r="X103" s="126"/>
      <c r="Y103" s="126"/>
      <c r="Z103" s="125" t="s">
        <v>381</v>
      </c>
      <c r="AA103" s="127">
        <v>3.7</v>
      </c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>
        <v>3.8</v>
      </c>
      <c r="AM103" s="127">
        <v>3.8</v>
      </c>
      <c r="AN103" s="127"/>
      <c r="AO103" s="127"/>
      <c r="AP103" s="127"/>
      <c r="AQ103" s="127">
        <v>4.0999999999999996</v>
      </c>
      <c r="AR103" s="127">
        <v>4.0999999999999996</v>
      </c>
      <c r="AS103" s="127"/>
      <c r="AT103" s="127"/>
      <c r="AU103" s="127"/>
      <c r="AV103" s="125" t="s">
        <v>381</v>
      </c>
    </row>
    <row r="104" spans="1:48" ht="100.35" customHeight="1">
      <c r="A104" s="125" t="s">
        <v>469</v>
      </c>
      <c r="B104" s="118"/>
      <c r="C104" s="118" t="s">
        <v>468</v>
      </c>
      <c r="D104" s="118"/>
      <c r="E104" s="118" t="s">
        <v>470</v>
      </c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  <c r="S104" s="118"/>
      <c r="T104" s="118"/>
      <c r="U104" s="118"/>
      <c r="V104" s="126"/>
      <c r="W104" s="126"/>
      <c r="X104" s="126"/>
      <c r="Y104" s="126"/>
      <c r="Z104" s="125" t="s">
        <v>469</v>
      </c>
      <c r="AA104" s="127">
        <v>3.7</v>
      </c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>
        <v>3.8</v>
      </c>
      <c r="AM104" s="127">
        <v>3.8</v>
      </c>
      <c r="AN104" s="127"/>
      <c r="AO104" s="127"/>
      <c r="AP104" s="127"/>
      <c r="AQ104" s="127">
        <v>4.0999999999999996</v>
      </c>
      <c r="AR104" s="127">
        <v>4.0999999999999996</v>
      </c>
      <c r="AS104" s="127"/>
      <c r="AT104" s="127"/>
      <c r="AU104" s="127"/>
      <c r="AV104" s="125" t="s">
        <v>469</v>
      </c>
    </row>
    <row r="105" spans="1:48" ht="50.1" customHeight="1">
      <c r="A105" s="125" t="s">
        <v>389</v>
      </c>
      <c r="B105" s="118"/>
      <c r="C105" s="118" t="s">
        <v>468</v>
      </c>
      <c r="D105" s="118"/>
      <c r="E105" s="118" t="s">
        <v>470</v>
      </c>
      <c r="F105" s="118"/>
      <c r="G105" s="118"/>
      <c r="H105" s="118"/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  <c r="S105" s="118"/>
      <c r="T105" s="118" t="s">
        <v>390</v>
      </c>
      <c r="U105" s="118"/>
      <c r="V105" s="126"/>
      <c r="W105" s="126"/>
      <c r="X105" s="126"/>
      <c r="Y105" s="126"/>
      <c r="Z105" s="125" t="s">
        <v>389</v>
      </c>
      <c r="AA105" s="127">
        <v>3.7</v>
      </c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>
        <v>3.8</v>
      </c>
      <c r="AM105" s="127">
        <v>3.8</v>
      </c>
      <c r="AN105" s="127"/>
      <c r="AO105" s="127"/>
      <c r="AP105" s="127"/>
      <c r="AQ105" s="127">
        <v>4.0999999999999996</v>
      </c>
      <c r="AR105" s="127">
        <v>4.0999999999999996</v>
      </c>
      <c r="AS105" s="127"/>
      <c r="AT105" s="127"/>
      <c r="AU105" s="127"/>
      <c r="AV105" s="125" t="s">
        <v>389</v>
      </c>
    </row>
    <row r="106" spans="1:48" ht="33.4" customHeight="1">
      <c r="A106" s="125" t="s">
        <v>471</v>
      </c>
      <c r="B106" s="118"/>
      <c r="C106" s="118" t="s">
        <v>472</v>
      </c>
      <c r="D106" s="118"/>
      <c r="E106" s="118"/>
      <c r="F106" s="118"/>
      <c r="G106" s="118"/>
      <c r="H106" s="118"/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  <c r="S106" s="118"/>
      <c r="T106" s="118"/>
      <c r="U106" s="118"/>
      <c r="V106" s="126"/>
      <c r="W106" s="126"/>
      <c r="X106" s="126"/>
      <c r="Y106" s="126"/>
      <c r="Z106" s="125" t="s">
        <v>471</v>
      </c>
      <c r="AA106" s="127">
        <f>AA107</f>
        <v>1398.7</v>
      </c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5" t="s">
        <v>471</v>
      </c>
    </row>
    <row r="107" spans="1:48" ht="50.1" customHeight="1">
      <c r="A107" s="125" t="s">
        <v>393</v>
      </c>
      <c r="B107" s="118"/>
      <c r="C107" s="118" t="s">
        <v>472</v>
      </c>
      <c r="D107" s="118"/>
      <c r="E107" s="118" t="s">
        <v>394</v>
      </c>
      <c r="F107" s="118"/>
      <c r="G107" s="118"/>
      <c r="H107" s="118"/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  <c r="S107" s="118"/>
      <c r="T107" s="118"/>
      <c r="U107" s="118"/>
      <c r="V107" s="126"/>
      <c r="W107" s="126"/>
      <c r="X107" s="126"/>
      <c r="Y107" s="126"/>
      <c r="Z107" s="125" t="s">
        <v>393</v>
      </c>
      <c r="AA107" s="127">
        <f>AA108</f>
        <v>1398.7</v>
      </c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5" t="s">
        <v>393</v>
      </c>
    </row>
    <row r="108" spans="1:48" ht="50.1" customHeight="1">
      <c r="A108" s="125" t="s">
        <v>473</v>
      </c>
      <c r="B108" s="118"/>
      <c r="C108" s="118" t="s">
        <v>472</v>
      </c>
      <c r="D108" s="118"/>
      <c r="E108" s="118" t="s">
        <v>474</v>
      </c>
      <c r="F108" s="118"/>
      <c r="G108" s="118"/>
      <c r="H108" s="118"/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  <c r="S108" s="118"/>
      <c r="T108" s="118"/>
      <c r="U108" s="118"/>
      <c r="V108" s="126"/>
      <c r="W108" s="126"/>
      <c r="X108" s="126"/>
      <c r="Y108" s="126"/>
      <c r="Z108" s="125" t="s">
        <v>473</v>
      </c>
      <c r="AA108" s="127">
        <f>AA109</f>
        <v>1398.7</v>
      </c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/>
      <c r="AQ108" s="127"/>
      <c r="AR108" s="127"/>
      <c r="AS108" s="127"/>
      <c r="AT108" s="127"/>
      <c r="AU108" s="127"/>
      <c r="AV108" s="125" t="s">
        <v>473</v>
      </c>
    </row>
    <row r="109" spans="1:48" ht="33.4" customHeight="1">
      <c r="A109" s="125" t="s">
        <v>447</v>
      </c>
      <c r="B109" s="118"/>
      <c r="C109" s="118" t="s">
        <v>472</v>
      </c>
      <c r="D109" s="118"/>
      <c r="E109" s="118" t="s">
        <v>474</v>
      </c>
      <c r="F109" s="118"/>
      <c r="G109" s="118"/>
      <c r="H109" s="118"/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  <c r="S109" s="118"/>
      <c r="T109" s="118" t="s">
        <v>448</v>
      </c>
      <c r="U109" s="118"/>
      <c r="V109" s="126"/>
      <c r="W109" s="126"/>
      <c r="X109" s="126"/>
      <c r="Y109" s="126"/>
      <c r="Z109" s="125" t="s">
        <v>447</v>
      </c>
      <c r="AA109" s="127">
        <v>1398.7</v>
      </c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/>
      <c r="AQ109" s="127"/>
      <c r="AR109" s="127"/>
      <c r="AS109" s="127"/>
      <c r="AT109" s="127"/>
      <c r="AU109" s="127"/>
      <c r="AV109" s="125" t="s">
        <v>447</v>
      </c>
    </row>
    <row r="110" spans="1:48" ht="33.4" customHeight="1">
      <c r="A110" s="125" t="s">
        <v>391</v>
      </c>
      <c r="B110" s="118"/>
      <c r="C110" s="118" t="s">
        <v>392</v>
      </c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26"/>
      <c r="W110" s="126"/>
      <c r="X110" s="126"/>
      <c r="Y110" s="126"/>
      <c r="Z110" s="125" t="s">
        <v>391</v>
      </c>
      <c r="AA110" s="127">
        <f>AA111+AA116+AA142+AA178+AA189</f>
        <v>29769.154170000002</v>
      </c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>
        <v>22784.7</v>
      </c>
      <c r="AM110" s="127">
        <v>1755.6</v>
      </c>
      <c r="AN110" s="127"/>
      <c r="AO110" s="127">
        <v>200</v>
      </c>
      <c r="AP110" s="127"/>
      <c r="AQ110" s="127">
        <v>27860.799999999999</v>
      </c>
      <c r="AR110" s="127">
        <v>1931.2</v>
      </c>
      <c r="AS110" s="127"/>
      <c r="AT110" s="127">
        <v>250</v>
      </c>
      <c r="AU110" s="127"/>
      <c r="AV110" s="125" t="s">
        <v>391</v>
      </c>
    </row>
    <row r="111" spans="1:48" ht="50.1" customHeight="1">
      <c r="A111" s="125" t="s">
        <v>475</v>
      </c>
      <c r="B111" s="118"/>
      <c r="C111" s="118" t="s">
        <v>392</v>
      </c>
      <c r="D111" s="118"/>
      <c r="E111" s="118" t="s">
        <v>476</v>
      </c>
      <c r="F111" s="118"/>
      <c r="G111" s="118"/>
      <c r="H111" s="118"/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  <c r="S111" s="118"/>
      <c r="T111" s="118"/>
      <c r="U111" s="118"/>
      <c r="V111" s="126"/>
      <c r="W111" s="126"/>
      <c r="X111" s="126"/>
      <c r="Y111" s="126"/>
      <c r="Z111" s="125" t="s">
        <v>475</v>
      </c>
      <c r="AA111" s="127">
        <v>10</v>
      </c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>
        <v>10</v>
      </c>
      <c r="AM111" s="127"/>
      <c r="AN111" s="127"/>
      <c r="AO111" s="127"/>
      <c r="AP111" s="127"/>
      <c r="AQ111" s="127"/>
      <c r="AR111" s="127"/>
      <c r="AS111" s="127"/>
      <c r="AT111" s="127"/>
      <c r="AU111" s="127"/>
      <c r="AV111" s="125" t="s">
        <v>475</v>
      </c>
    </row>
    <row r="112" spans="1:48" ht="33.4" customHeight="1">
      <c r="A112" s="125" t="s">
        <v>477</v>
      </c>
      <c r="B112" s="118"/>
      <c r="C112" s="118" t="s">
        <v>392</v>
      </c>
      <c r="D112" s="118"/>
      <c r="E112" s="118" t="s">
        <v>478</v>
      </c>
      <c r="F112" s="118"/>
      <c r="G112" s="118"/>
      <c r="H112" s="118"/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  <c r="S112" s="118"/>
      <c r="T112" s="118"/>
      <c r="U112" s="118"/>
      <c r="V112" s="126"/>
      <c r="W112" s="126"/>
      <c r="X112" s="126"/>
      <c r="Y112" s="126"/>
      <c r="Z112" s="125" t="s">
        <v>477</v>
      </c>
      <c r="AA112" s="127">
        <v>10</v>
      </c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>
        <v>10</v>
      </c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5" t="s">
        <v>477</v>
      </c>
    </row>
    <row r="113" spans="1:48" ht="50.1" customHeight="1">
      <c r="A113" s="125" t="s">
        <v>479</v>
      </c>
      <c r="B113" s="118"/>
      <c r="C113" s="118" t="s">
        <v>392</v>
      </c>
      <c r="D113" s="118"/>
      <c r="E113" s="118" t="s">
        <v>480</v>
      </c>
      <c r="F113" s="118"/>
      <c r="G113" s="118"/>
      <c r="H113" s="118"/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  <c r="S113" s="118"/>
      <c r="T113" s="118"/>
      <c r="U113" s="118"/>
      <c r="V113" s="126"/>
      <c r="W113" s="126"/>
      <c r="X113" s="126"/>
      <c r="Y113" s="126"/>
      <c r="Z113" s="125" t="s">
        <v>479</v>
      </c>
      <c r="AA113" s="127">
        <v>10</v>
      </c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>
        <v>10</v>
      </c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5" t="s">
        <v>479</v>
      </c>
    </row>
    <row r="114" spans="1:48" ht="66.95" customHeight="1">
      <c r="A114" s="125" t="s">
        <v>481</v>
      </c>
      <c r="B114" s="118"/>
      <c r="C114" s="118" t="s">
        <v>392</v>
      </c>
      <c r="D114" s="118"/>
      <c r="E114" s="118" t="s">
        <v>482</v>
      </c>
      <c r="F114" s="118"/>
      <c r="G114" s="118"/>
      <c r="H114" s="118"/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  <c r="S114" s="118"/>
      <c r="T114" s="118"/>
      <c r="U114" s="118"/>
      <c r="V114" s="126"/>
      <c r="W114" s="126"/>
      <c r="X114" s="126"/>
      <c r="Y114" s="126"/>
      <c r="Z114" s="125" t="s">
        <v>481</v>
      </c>
      <c r="AA114" s="127">
        <v>10</v>
      </c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>
        <v>10</v>
      </c>
      <c r="AM114" s="127"/>
      <c r="AN114" s="127"/>
      <c r="AO114" s="127"/>
      <c r="AP114" s="127"/>
      <c r="AQ114" s="127"/>
      <c r="AR114" s="127"/>
      <c r="AS114" s="127"/>
      <c r="AT114" s="127"/>
      <c r="AU114" s="127"/>
      <c r="AV114" s="125" t="s">
        <v>481</v>
      </c>
    </row>
    <row r="115" spans="1:48" ht="33.4" customHeight="1">
      <c r="A115" s="125" t="s">
        <v>483</v>
      </c>
      <c r="B115" s="118"/>
      <c r="C115" s="118" t="s">
        <v>392</v>
      </c>
      <c r="D115" s="118"/>
      <c r="E115" s="118" t="s">
        <v>482</v>
      </c>
      <c r="F115" s="118"/>
      <c r="G115" s="118"/>
      <c r="H115" s="118"/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  <c r="S115" s="118"/>
      <c r="T115" s="118" t="s">
        <v>484</v>
      </c>
      <c r="U115" s="118"/>
      <c r="V115" s="126"/>
      <c r="W115" s="126"/>
      <c r="X115" s="126"/>
      <c r="Y115" s="126"/>
      <c r="Z115" s="125" t="s">
        <v>483</v>
      </c>
      <c r="AA115" s="127">
        <v>10</v>
      </c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>
        <v>10</v>
      </c>
      <c r="AM115" s="127"/>
      <c r="AN115" s="127"/>
      <c r="AO115" s="127"/>
      <c r="AP115" s="127"/>
      <c r="AQ115" s="127"/>
      <c r="AR115" s="127"/>
      <c r="AS115" s="127"/>
      <c r="AT115" s="127"/>
      <c r="AU115" s="127"/>
      <c r="AV115" s="125" t="s">
        <v>483</v>
      </c>
    </row>
    <row r="116" spans="1:48" ht="50.1" customHeight="1">
      <c r="A116" s="125" t="s">
        <v>485</v>
      </c>
      <c r="B116" s="118"/>
      <c r="C116" s="118" t="s">
        <v>392</v>
      </c>
      <c r="D116" s="118"/>
      <c r="E116" s="118" t="s">
        <v>486</v>
      </c>
      <c r="F116" s="118"/>
      <c r="G116" s="118"/>
      <c r="H116" s="118"/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  <c r="S116" s="118"/>
      <c r="T116" s="118"/>
      <c r="U116" s="118"/>
      <c r="V116" s="126"/>
      <c r="W116" s="126"/>
      <c r="X116" s="126"/>
      <c r="Y116" s="126"/>
      <c r="Z116" s="125" t="s">
        <v>485</v>
      </c>
      <c r="AA116" s="127">
        <v>599</v>
      </c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>
        <v>599</v>
      </c>
      <c r="AM116" s="127"/>
      <c r="AN116" s="127"/>
      <c r="AO116" s="127"/>
      <c r="AP116" s="127"/>
      <c r="AQ116" s="127">
        <v>599</v>
      </c>
      <c r="AR116" s="127"/>
      <c r="AS116" s="127"/>
      <c r="AT116" s="127"/>
      <c r="AU116" s="127"/>
      <c r="AV116" s="125" t="s">
        <v>485</v>
      </c>
    </row>
    <row r="117" spans="1:48" ht="50.1" customHeight="1">
      <c r="A117" s="125" t="s">
        <v>487</v>
      </c>
      <c r="B117" s="118"/>
      <c r="C117" s="118" t="s">
        <v>392</v>
      </c>
      <c r="D117" s="118"/>
      <c r="E117" s="118" t="s">
        <v>488</v>
      </c>
      <c r="F117" s="118"/>
      <c r="G117" s="118"/>
      <c r="H117" s="118"/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  <c r="S117" s="118"/>
      <c r="T117" s="118"/>
      <c r="U117" s="118"/>
      <c r="V117" s="126"/>
      <c r="W117" s="126"/>
      <c r="X117" s="126"/>
      <c r="Y117" s="126"/>
      <c r="Z117" s="125" t="s">
        <v>487</v>
      </c>
      <c r="AA117" s="127">
        <v>378</v>
      </c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>
        <v>378</v>
      </c>
      <c r="AM117" s="127"/>
      <c r="AN117" s="127"/>
      <c r="AO117" s="127"/>
      <c r="AP117" s="127"/>
      <c r="AQ117" s="127">
        <v>378</v>
      </c>
      <c r="AR117" s="127"/>
      <c r="AS117" s="127"/>
      <c r="AT117" s="127"/>
      <c r="AU117" s="127"/>
      <c r="AV117" s="125" t="s">
        <v>487</v>
      </c>
    </row>
    <row r="118" spans="1:48" ht="50.1" customHeight="1">
      <c r="A118" s="125" t="s">
        <v>489</v>
      </c>
      <c r="B118" s="118"/>
      <c r="C118" s="118" t="s">
        <v>392</v>
      </c>
      <c r="D118" s="118"/>
      <c r="E118" s="118" t="s">
        <v>490</v>
      </c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26"/>
      <c r="W118" s="126"/>
      <c r="X118" s="126"/>
      <c r="Y118" s="126"/>
      <c r="Z118" s="125" t="s">
        <v>489</v>
      </c>
      <c r="AA118" s="127">
        <v>220</v>
      </c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>
        <v>220</v>
      </c>
      <c r="AM118" s="127"/>
      <c r="AN118" s="127"/>
      <c r="AO118" s="127"/>
      <c r="AP118" s="127"/>
      <c r="AQ118" s="127">
        <v>220</v>
      </c>
      <c r="AR118" s="127"/>
      <c r="AS118" s="127"/>
      <c r="AT118" s="127"/>
      <c r="AU118" s="127"/>
      <c r="AV118" s="125" t="s">
        <v>489</v>
      </c>
    </row>
    <row r="119" spans="1:48" ht="66.95" customHeight="1">
      <c r="A119" s="125" t="s">
        <v>491</v>
      </c>
      <c r="B119" s="118"/>
      <c r="C119" s="118" t="s">
        <v>392</v>
      </c>
      <c r="D119" s="118"/>
      <c r="E119" s="118" t="s">
        <v>492</v>
      </c>
      <c r="F119" s="118"/>
      <c r="G119" s="118"/>
      <c r="H119" s="118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26"/>
      <c r="W119" s="126"/>
      <c r="X119" s="126"/>
      <c r="Y119" s="126"/>
      <c r="Z119" s="125" t="s">
        <v>491</v>
      </c>
      <c r="AA119" s="127">
        <v>220</v>
      </c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>
        <v>220</v>
      </c>
      <c r="AM119" s="127"/>
      <c r="AN119" s="127"/>
      <c r="AO119" s="127"/>
      <c r="AP119" s="127"/>
      <c r="AQ119" s="127">
        <v>220</v>
      </c>
      <c r="AR119" s="127"/>
      <c r="AS119" s="127"/>
      <c r="AT119" s="127"/>
      <c r="AU119" s="127"/>
      <c r="AV119" s="125" t="s">
        <v>491</v>
      </c>
    </row>
    <row r="120" spans="1:48" ht="62.25" customHeight="1">
      <c r="A120" s="125" t="s">
        <v>493</v>
      </c>
      <c r="B120" s="118"/>
      <c r="C120" s="118" t="s">
        <v>392</v>
      </c>
      <c r="D120" s="118"/>
      <c r="E120" s="118" t="s">
        <v>492</v>
      </c>
      <c r="F120" s="118"/>
      <c r="G120" s="118"/>
      <c r="H120" s="118"/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  <c r="S120" s="118"/>
      <c r="T120" s="118" t="s">
        <v>494</v>
      </c>
      <c r="U120" s="118"/>
      <c r="V120" s="126"/>
      <c r="W120" s="126"/>
      <c r="X120" s="126"/>
      <c r="Y120" s="126"/>
      <c r="Z120" s="125" t="s">
        <v>493</v>
      </c>
      <c r="AA120" s="127">
        <v>220</v>
      </c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>
        <v>220</v>
      </c>
      <c r="AM120" s="127"/>
      <c r="AN120" s="127"/>
      <c r="AO120" s="127"/>
      <c r="AP120" s="127"/>
      <c r="AQ120" s="127">
        <v>220</v>
      </c>
      <c r="AR120" s="127"/>
      <c r="AS120" s="127"/>
      <c r="AT120" s="127"/>
      <c r="AU120" s="127"/>
      <c r="AV120" s="125" t="s">
        <v>493</v>
      </c>
    </row>
    <row r="121" spans="1:48" ht="66.95" customHeight="1">
      <c r="A121" s="125" t="s">
        <v>495</v>
      </c>
      <c r="B121" s="118"/>
      <c r="C121" s="118" t="s">
        <v>392</v>
      </c>
      <c r="D121" s="118"/>
      <c r="E121" s="118" t="s">
        <v>496</v>
      </c>
      <c r="F121" s="118"/>
      <c r="G121" s="118"/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26"/>
      <c r="W121" s="126"/>
      <c r="X121" s="126"/>
      <c r="Y121" s="126"/>
      <c r="Z121" s="125" t="s">
        <v>495</v>
      </c>
      <c r="AA121" s="127">
        <v>110</v>
      </c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>
        <v>110</v>
      </c>
      <c r="AM121" s="127"/>
      <c r="AN121" s="127"/>
      <c r="AO121" s="127"/>
      <c r="AP121" s="127"/>
      <c r="AQ121" s="127">
        <v>110</v>
      </c>
      <c r="AR121" s="127"/>
      <c r="AS121" s="127"/>
      <c r="AT121" s="127"/>
      <c r="AU121" s="127"/>
      <c r="AV121" s="125" t="s">
        <v>495</v>
      </c>
    </row>
    <row r="122" spans="1:48" ht="66.95" customHeight="1">
      <c r="A122" s="125" t="s">
        <v>497</v>
      </c>
      <c r="B122" s="118"/>
      <c r="C122" s="118" t="s">
        <v>392</v>
      </c>
      <c r="D122" s="118"/>
      <c r="E122" s="118" t="s">
        <v>498</v>
      </c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8"/>
      <c r="U122" s="118"/>
      <c r="V122" s="126"/>
      <c r="W122" s="126"/>
      <c r="X122" s="126"/>
      <c r="Y122" s="126"/>
      <c r="Z122" s="125" t="s">
        <v>497</v>
      </c>
      <c r="AA122" s="127">
        <v>110</v>
      </c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>
        <v>110</v>
      </c>
      <c r="AM122" s="127"/>
      <c r="AN122" s="127"/>
      <c r="AO122" s="127"/>
      <c r="AP122" s="127"/>
      <c r="AQ122" s="127">
        <v>110</v>
      </c>
      <c r="AR122" s="127"/>
      <c r="AS122" s="127"/>
      <c r="AT122" s="127"/>
      <c r="AU122" s="127"/>
      <c r="AV122" s="125" t="s">
        <v>497</v>
      </c>
    </row>
    <row r="123" spans="1:48" ht="66.95" customHeight="1">
      <c r="A123" s="125" t="s">
        <v>493</v>
      </c>
      <c r="B123" s="118"/>
      <c r="C123" s="118" t="s">
        <v>392</v>
      </c>
      <c r="D123" s="118"/>
      <c r="E123" s="118" t="s">
        <v>498</v>
      </c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  <c r="S123" s="118"/>
      <c r="T123" s="118" t="s">
        <v>494</v>
      </c>
      <c r="U123" s="118"/>
      <c r="V123" s="126"/>
      <c r="W123" s="126"/>
      <c r="X123" s="126"/>
      <c r="Y123" s="126"/>
      <c r="Z123" s="125" t="s">
        <v>493</v>
      </c>
      <c r="AA123" s="127">
        <v>110</v>
      </c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>
        <v>110</v>
      </c>
      <c r="AM123" s="127"/>
      <c r="AN123" s="127"/>
      <c r="AO123" s="127"/>
      <c r="AP123" s="127"/>
      <c r="AQ123" s="127">
        <v>110</v>
      </c>
      <c r="AR123" s="127"/>
      <c r="AS123" s="127"/>
      <c r="AT123" s="127"/>
      <c r="AU123" s="127"/>
      <c r="AV123" s="125" t="s">
        <v>493</v>
      </c>
    </row>
    <row r="124" spans="1:48" ht="66.95" customHeight="1">
      <c r="A124" s="125" t="s">
        <v>499</v>
      </c>
      <c r="B124" s="118"/>
      <c r="C124" s="118" t="s">
        <v>392</v>
      </c>
      <c r="D124" s="118"/>
      <c r="E124" s="118" t="s">
        <v>500</v>
      </c>
      <c r="F124" s="118"/>
      <c r="G124" s="118"/>
      <c r="H124" s="118"/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  <c r="S124" s="118"/>
      <c r="T124" s="118"/>
      <c r="U124" s="118"/>
      <c r="V124" s="126"/>
      <c r="W124" s="126"/>
      <c r="X124" s="126"/>
      <c r="Y124" s="126"/>
      <c r="Z124" s="125" t="s">
        <v>499</v>
      </c>
      <c r="AA124" s="127">
        <v>48</v>
      </c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>
        <v>48</v>
      </c>
      <c r="AM124" s="127"/>
      <c r="AN124" s="127"/>
      <c r="AO124" s="127"/>
      <c r="AP124" s="127"/>
      <c r="AQ124" s="127">
        <v>48</v>
      </c>
      <c r="AR124" s="127"/>
      <c r="AS124" s="127"/>
      <c r="AT124" s="127"/>
      <c r="AU124" s="127"/>
      <c r="AV124" s="125" t="s">
        <v>499</v>
      </c>
    </row>
    <row r="125" spans="1:48" ht="37.5" customHeight="1">
      <c r="A125" s="125" t="s">
        <v>501</v>
      </c>
      <c r="B125" s="118"/>
      <c r="C125" s="118" t="s">
        <v>392</v>
      </c>
      <c r="D125" s="118"/>
      <c r="E125" s="118" t="s">
        <v>502</v>
      </c>
      <c r="F125" s="118"/>
      <c r="G125" s="118"/>
      <c r="H125" s="118"/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  <c r="S125" s="118"/>
      <c r="T125" s="118"/>
      <c r="U125" s="118"/>
      <c r="V125" s="126"/>
      <c r="W125" s="126"/>
      <c r="X125" s="126"/>
      <c r="Y125" s="126"/>
      <c r="Z125" s="125" t="s">
        <v>501</v>
      </c>
      <c r="AA125" s="127">
        <v>10</v>
      </c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>
        <v>10</v>
      </c>
      <c r="AM125" s="127"/>
      <c r="AN125" s="127"/>
      <c r="AO125" s="127"/>
      <c r="AP125" s="127"/>
      <c r="AQ125" s="127">
        <v>10</v>
      </c>
      <c r="AR125" s="127"/>
      <c r="AS125" s="127"/>
      <c r="AT125" s="127"/>
      <c r="AU125" s="127"/>
      <c r="AV125" s="125" t="s">
        <v>501</v>
      </c>
    </row>
    <row r="126" spans="1:48" ht="66.95" customHeight="1">
      <c r="A126" s="125" t="s">
        <v>493</v>
      </c>
      <c r="B126" s="118"/>
      <c r="C126" s="118" t="s">
        <v>392</v>
      </c>
      <c r="D126" s="118"/>
      <c r="E126" s="118" t="s">
        <v>502</v>
      </c>
      <c r="F126" s="118"/>
      <c r="G126" s="118"/>
      <c r="H126" s="118"/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  <c r="S126" s="118"/>
      <c r="T126" s="118" t="s">
        <v>494</v>
      </c>
      <c r="U126" s="118"/>
      <c r="V126" s="126"/>
      <c r="W126" s="126"/>
      <c r="X126" s="126"/>
      <c r="Y126" s="126"/>
      <c r="Z126" s="125" t="s">
        <v>493</v>
      </c>
      <c r="AA126" s="127">
        <v>10</v>
      </c>
      <c r="AB126" s="127"/>
      <c r="AC126" s="127"/>
      <c r="AD126" s="127"/>
      <c r="AE126" s="127"/>
      <c r="AF126" s="127"/>
      <c r="AG126" s="127"/>
      <c r="AH126" s="127"/>
      <c r="AI126" s="127"/>
      <c r="AJ126" s="127"/>
      <c r="AK126" s="127"/>
      <c r="AL126" s="127">
        <v>10</v>
      </c>
      <c r="AM126" s="127"/>
      <c r="AN126" s="127"/>
      <c r="AO126" s="127"/>
      <c r="AP126" s="127"/>
      <c r="AQ126" s="127">
        <v>10</v>
      </c>
      <c r="AR126" s="127"/>
      <c r="AS126" s="127"/>
      <c r="AT126" s="127"/>
      <c r="AU126" s="127"/>
      <c r="AV126" s="125" t="s">
        <v>493</v>
      </c>
    </row>
    <row r="127" spans="1:48" ht="50.1" customHeight="1">
      <c r="A127" s="125" t="s">
        <v>503</v>
      </c>
      <c r="B127" s="118"/>
      <c r="C127" s="118" t="s">
        <v>392</v>
      </c>
      <c r="D127" s="118"/>
      <c r="E127" s="118" t="s">
        <v>504</v>
      </c>
      <c r="F127" s="118"/>
      <c r="G127" s="118"/>
      <c r="H127" s="118"/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  <c r="S127" s="118"/>
      <c r="T127" s="118"/>
      <c r="U127" s="118"/>
      <c r="V127" s="126"/>
      <c r="W127" s="126"/>
      <c r="X127" s="126"/>
      <c r="Y127" s="126"/>
      <c r="Z127" s="125" t="s">
        <v>503</v>
      </c>
      <c r="AA127" s="127">
        <v>30</v>
      </c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>
        <v>30</v>
      </c>
      <c r="AM127" s="127"/>
      <c r="AN127" s="127"/>
      <c r="AO127" s="127"/>
      <c r="AP127" s="127"/>
      <c r="AQ127" s="127">
        <v>30</v>
      </c>
      <c r="AR127" s="127"/>
      <c r="AS127" s="127"/>
      <c r="AT127" s="127"/>
      <c r="AU127" s="127"/>
      <c r="AV127" s="125" t="s">
        <v>503</v>
      </c>
    </row>
    <row r="128" spans="1:48" ht="66.95" customHeight="1">
      <c r="A128" s="125" t="s">
        <v>493</v>
      </c>
      <c r="B128" s="118"/>
      <c r="C128" s="118" t="s">
        <v>392</v>
      </c>
      <c r="D128" s="118"/>
      <c r="E128" s="118" t="s">
        <v>504</v>
      </c>
      <c r="F128" s="118"/>
      <c r="G128" s="118"/>
      <c r="H128" s="118"/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  <c r="S128" s="118"/>
      <c r="T128" s="118" t="s">
        <v>494</v>
      </c>
      <c r="U128" s="118"/>
      <c r="V128" s="126"/>
      <c r="W128" s="126"/>
      <c r="X128" s="126"/>
      <c r="Y128" s="126"/>
      <c r="Z128" s="125" t="s">
        <v>493</v>
      </c>
      <c r="AA128" s="127">
        <v>30</v>
      </c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>
        <v>30</v>
      </c>
      <c r="AM128" s="127"/>
      <c r="AN128" s="127"/>
      <c r="AO128" s="127"/>
      <c r="AP128" s="127"/>
      <c r="AQ128" s="127">
        <v>30</v>
      </c>
      <c r="AR128" s="127"/>
      <c r="AS128" s="127"/>
      <c r="AT128" s="127"/>
      <c r="AU128" s="127"/>
      <c r="AV128" s="125" t="s">
        <v>493</v>
      </c>
    </row>
    <row r="129" spans="1:48" ht="50.1" customHeight="1">
      <c r="A129" s="125" t="s">
        <v>505</v>
      </c>
      <c r="B129" s="118"/>
      <c r="C129" s="118" t="s">
        <v>392</v>
      </c>
      <c r="D129" s="118"/>
      <c r="E129" s="118" t="s">
        <v>506</v>
      </c>
      <c r="F129" s="118"/>
      <c r="G129" s="118"/>
      <c r="H129" s="118"/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8"/>
      <c r="U129" s="118"/>
      <c r="V129" s="126"/>
      <c r="W129" s="126"/>
      <c r="X129" s="126"/>
      <c r="Y129" s="126"/>
      <c r="Z129" s="125" t="s">
        <v>505</v>
      </c>
      <c r="AA129" s="127">
        <v>3</v>
      </c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>
        <v>3</v>
      </c>
      <c r="AM129" s="127"/>
      <c r="AN129" s="127"/>
      <c r="AO129" s="127"/>
      <c r="AP129" s="127"/>
      <c r="AQ129" s="127">
        <v>3</v>
      </c>
      <c r="AR129" s="127"/>
      <c r="AS129" s="127"/>
      <c r="AT129" s="127"/>
      <c r="AU129" s="127"/>
      <c r="AV129" s="125" t="s">
        <v>505</v>
      </c>
    </row>
    <row r="130" spans="1:48" ht="66.95" customHeight="1">
      <c r="A130" s="125" t="s">
        <v>493</v>
      </c>
      <c r="B130" s="118"/>
      <c r="C130" s="118" t="s">
        <v>392</v>
      </c>
      <c r="D130" s="118"/>
      <c r="E130" s="118" t="s">
        <v>506</v>
      </c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8"/>
      <c r="T130" s="118" t="s">
        <v>494</v>
      </c>
      <c r="U130" s="118"/>
      <c r="V130" s="126"/>
      <c r="W130" s="126"/>
      <c r="X130" s="126"/>
      <c r="Y130" s="126"/>
      <c r="Z130" s="125" t="s">
        <v>493</v>
      </c>
      <c r="AA130" s="127">
        <v>3</v>
      </c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>
        <v>3</v>
      </c>
      <c r="AM130" s="127"/>
      <c r="AN130" s="127"/>
      <c r="AO130" s="127"/>
      <c r="AP130" s="127"/>
      <c r="AQ130" s="127">
        <v>3</v>
      </c>
      <c r="AR130" s="127"/>
      <c r="AS130" s="127"/>
      <c r="AT130" s="127"/>
      <c r="AU130" s="127"/>
      <c r="AV130" s="125" t="s">
        <v>493</v>
      </c>
    </row>
    <row r="131" spans="1:48" ht="100.35" customHeight="1">
      <c r="A131" s="125" t="s">
        <v>507</v>
      </c>
      <c r="B131" s="118"/>
      <c r="C131" s="118" t="s">
        <v>392</v>
      </c>
      <c r="D131" s="118"/>
      <c r="E131" s="118" t="s">
        <v>508</v>
      </c>
      <c r="F131" s="118"/>
      <c r="G131" s="118"/>
      <c r="H131" s="118"/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  <c r="S131" s="118"/>
      <c r="T131" s="118"/>
      <c r="U131" s="118"/>
      <c r="V131" s="126"/>
      <c r="W131" s="126"/>
      <c r="X131" s="126"/>
      <c r="Y131" s="126"/>
      <c r="Z131" s="125" t="s">
        <v>507</v>
      </c>
      <c r="AA131" s="127">
        <v>5</v>
      </c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>
        <v>5</v>
      </c>
      <c r="AM131" s="127"/>
      <c r="AN131" s="127"/>
      <c r="AO131" s="127"/>
      <c r="AP131" s="127"/>
      <c r="AQ131" s="127">
        <v>5</v>
      </c>
      <c r="AR131" s="127"/>
      <c r="AS131" s="127"/>
      <c r="AT131" s="127"/>
      <c r="AU131" s="127"/>
      <c r="AV131" s="125" t="s">
        <v>507</v>
      </c>
    </row>
    <row r="132" spans="1:48" ht="66.95" customHeight="1">
      <c r="A132" s="125" t="s">
        <v>493</v>
      </c>
      <c r="B132" s="118"/>
      <c r="C132" s="118" t="s">
        <v>392</v>
      </c>
      <c r="D132" s="118"/>
      <c r="E132" s="118" t="s">
        <v>508</v>
      </c>
      <c r="F132" s="118"/>
      <c r="G132" s="118"/>
      <c r="H132" s="118"/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  <c r="S132" s="118"/>
      <c r="T132" s="118" t="s">
        <v>494</v>
      </c>
      <c r="U132" s="118"/>
      <c r="V132" s="126"/>
      <c r="W132" s="126"/>
      <c r="X132" s="126"/>
      <c r="Y132" s="126"/>
      <c r="Z132" s="125" t="s">
        <v>493</v>
      </c>
      <c r="AA132" s="127">
        <v>5</v>
      </c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>
        <v>5</v>
      </c>
      <c r="AM132" s="127"/>
      <c r="AN132" s="127"/>
      <c r="AO132" s="127"/>
      <c r="AP132" s="127"/>
      <c r="AQ132" s="127">
        <v>5</v>
      </c>
      <c r="AR132" s="127"/>
      <c r="AS132" s="127"/>
      <c r="AT132" s="127"/>
      <c r="AU132" s="127"/>
      <c r="AV132" s="125" t="s">
        <v>493</v>
      </c>
    </row>
    <row r="133" spans="1:48" ht="66.95" customHeight="1">
      <c r="A133" s="125" t="s">
        <v>509</v>
      </c>
      <c r="B133" s="118"/>
      <c r="C133" s="118" t="s">
        <v>392</v>
      </c>
      <c r="D133" s="118"/>
      <c r="E133" s="118" t="s">
        <v>510</v>
      </c>
      <c r="F133" s="118"/>
      <c r="G133" s="118"/>
      <c r="H133" s="118"/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  <c r="S133" s="118"/>
      <c r="T133" s="118"/>
      <c r="U133" s="118"/>
      <c r="V133" s="126"/>
      <c r="W133" s="126"/>
      <c r="X133" s="126"/>
      <c r="Y133" s="126"/>
      <c r="Z133" s="125" t="s">
        <v>509</v>
      </c>
      <c r="AA133" s="127">
        <v>221</v>
      </c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>
        <v>221</v>
      </c>
      <c r="AM133" s="127"/>
      <c r="AN133" s="127"/>
      <c r="AO133" s="127"/>
      <c r="AP133" s="127"/>
      <c r="AQ133" s="127">
        <v>221</v>
      </c>
      <c r="AR133" s="127"/>
      <c r="AS133" s="127"/>
      <c r="AT133" s="127"/>
      <c r="AU133" s="127"/>
      <c r="AV133" s="125" t="s">
        <v>509</v>
      </c>
    </row>
    <row r="134" spans="1:48" ht="50.1" customHeight="1">
      <c r="A134" s="125" t="s">
        <v>511</v>
      </c>
      <c r="B134" s="118"/>
      <c r="C134" s="118" t="s">
        <v>392</v>
      </c>
      <c r="D134" s="118"/>
      <c r="E134" s="118" t="s">
        <v>512</v>
      </c>
      <c r="F134" s="118"/>
      <c r="G134" s="118"/>
      <c r="H134" s="118"/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  <c r="S134" s="118"/>
      <c r="T134" s="118"/>
      <c r="U134" s="118"/>
      <c r="V134" s="126"/>
      <c r="W134" s="126"/>
      <c r="X134" s="126"/>
      <c r="Y134" s="126"/>
      <c r="Z134" s="125" t="s">
        <v>511</v>
      </c>
      <c r="AA134" s="127">
        <v>66</v>
      </c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>
        <v>66</v>
      </c>
      <c r="AM134" s="127"/>
      <c r="AN134" s="127"/>
      <c r="AO134" s="127"/>
      <c r="AP134" s="127"/>
      <c r="AQ134" s="127">
        <v>66</v>
      </c>
      <c r="AR134" s="127"/>
      <c r="AS134" s="127"/>
      <c r="AT134" s="127"/>
      <c r="AU134" s="127"/>
      <c r="AV134" s="125" t="s">
        <v>511</v>
      </c>
    </row>
    <row r="135" spans="1:48" ht="66.95" customHeight="1">
      <c r="A135" s="125" t="s">
        <v>513</v>
      </c>
      <c r="B135" s="118"/>
      <c r="C135" s="118" t="s">
        <v>392</v>
      </c>
      <c r="D135" s="118"/>
      <c r="E135" s="118" t="s">
        <v>514</v>
      </c>
      <c r="F135" s="118"/>
      <c r="G135" s="118"/>
      <c r="H135" s="118"/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  <c r="S135" s="118"/>
      <c r="T135" s="118"/>
      <c r="U135" s="118"/>
      <c r="V135" s="126"/>
      <c r="W135" s="126"/>
      <c r="X135" s="126"/>
      <c r="Y135" s="126"/>
      <c r="Z135" s="125" t="s">
        <v>513</v>
      </c>
      <c r="AA135" s="127">
        <v>66</v>
      </c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>
        <v>66</v>
      </c>
      <c r="AM135" s="127"/>
      <c r="AN135" s="127"/>
      <c r="AO135" s="127"/>
      <c r="AP135" s="127"/>
      <c r="AQ135" s="127">
        <v>66</v>
      </c>
      <c r="AR135" s="127"/>
      <c r="AS135" s="127"/>
      <c r="AT135" s="127"/>
      <c r="AU135" s="127"/>
      <c r="AV135" s="125" t="s">
        <v>513</v>
      </c>
    </row>
    <row r="136" spans="1:48" ht="66.95" customHeight="1">
      <c r="A136" s="125" t="s">
        <v>493</v>
      </c>
      <c r="B136" s="118"/>
      <c r="C136" s="118" t="s">
        <v>392</v>
      </c>
      <c r="D136" s="118"/>
      <c r="E136" s="118" t="s">
        <v>514</v>
      </c>
      <c r="F136" s="118"/>
      <c r="G136" s="118"/>
      <c r="H136" s="118"/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  <c r="S136" s="118"/>
      <c r="T136" s="118" t="s">
        <v>494</v>
      </c>
      <c r="U136" s="118"/>
      <c r="V136" s="126"/>
      <c r="W136" s="126"/>
      <c r="X136" s="126"/>
      <c r="Y136" s="126"/>
      <c r="Z136" s="125" t="s">
        <v>493</v>
      </c>
      <c r="AA136" s="127">
        <v>66</v>
      </c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>
        <v>66</v>
      </c>
      <c r="AM136" s="127"/>
      <c r="AN136" s="127"/>
      <c r="AO136" s="127"/>
      <c r="AP136" s="127"/>
      <c r="AQ136" s="127">
        <v>66</v>
      </c>
      <c r="AR136" s="127"/>
      <c r="AS136" s="127"/>
      <c r="AT136" s="127"/>
      <c r="AU136" s="127"/>
      <c r="AV136" s="125" t="s">
        <v>493</v>
      </c>
    </row>
    <row r="137" spans="1:48" ht="81" customHeight="1">
      <c r="A137" s="125" t="s">
        <v>515</v>
      </c>
      <c r="B137" s="118"/>
      <c r="C137" s="118" t="s">
        <v>392</v>
      </c>
      <c r="D137" s="118"/>
      <c r="E137" s="118" t="s">
        <v>516</v>
      </c>
      <c r="F137" s="118"/>
      <c r="G137" s="118"/>
      <c r="H137" s="118"/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  <c r="S137" s="118"/>
      <c r="T137" s="118"/>
      <c r="U137" s="118"/>
      <c r="V137" s="126"/>
      <c r="W137" s="126"/>
      <c r="X137" s="126"/>
      <c r="Y137" s="126"/>
      <c r="Z137" s="125" t="s">
        <v>515</v>
      </c>
      <c r="AA137" s="127">
        <v>155</v>
      </c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>
        <v>155</v>
      </c>
      <c r="AM137" s="127"/>
      <c r="AN137" s="127"/>
      <c r="AO137" s="127"/>
      <c r="AP137" s="127"/>
      <c r="AQ137" s="127">
        <v>155</v>
      </c>
      <c r="AR137" s="127"/>
      <c r="AS137" s="127"/>
      <c r="AT137" s="127"/>
      <c r="AU137" s="127"/>
      <c r="AV137" s="125" t="s">
        <v>515</v>
      </c>
    </row>
    <row r="138" spans="1:48" ht="45" customHeight="1">
      <c r="A138" s="125" t="s">
        <v>517</v>
      </c>
      <c r="B138" s="118"/>
      <c r="C138" s="118" t="s">
        <v>392</v>
      </c>
      <c r="D138" s="118"/>
      <c r="E138" s="118" t="s">
        <v>518</v>
      </c>
      <c r="F138" s="118"/>
      <c r="G138" s="118"/>
      <c r="H138" s="118"/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  <c r="S138" s="118"/>
      <c r="T138" s="118"/>
      <c r="U138" s="118"/>
      <c r="V138" s="126"/>
      <c r="W138" s="126"/>
      <c r="X138" s="126"/>
      <c r="Y138" s="126"/>
      <c r="Z138" s="125" t="s">
        <v>517</v>
      </c>
      <c r="AA138" s="127">
        <v>115</v>
      </c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>
        <v>115</v>
      </c>
      <c r="AM138" s="127"/>
      <c r="AN138" s="127"/>
      <c r="AO138" s="127"/>
      <c r="AP138" s="127"/>
      <c r="AQ138" s="127">
        <v>115</v>
      </c>
      <c r="AR138" s="127"/>
      <c r="AS138" s="127"/>
      <c r="AT138" s="127"/>
      <c r="AU138" s="127"/>
      <c r="AV138" s="125" t="s">
        <v>517</v>
      </c>
    </row>
    <row r="139" spans="1:48" ht="66.95" customHeight="1">
      <c r="A139" s="125" t="s">
        <v>493</v>
      </c>
      <c r="B139" s="118"/>
      <c r="C139" s="118" t="s">
        <v>392</v>
      </c>
      <c r="D139" s="118"/>
      <c r="E139" s="118" t="s">
        <v>518</v>
      </c>
      <c r="F139" s="118"/>
      <c r="G139" s="118"/>
      <c r="H139" s="118"/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  <c r="S139" s="118"/>
      <c r="T139" s="118" t="s">
        <v>494</v>
      </c>
      <c r="U139" s="118"/>
      <c r="V139" s="126"/>
      <c r="W139" s="126"/>
      <c r="X139" s="126"/>
      <c r="Y139" s="126"/>
      <c r="Z139" s="125" t="s">
        <v>493</v>
      </c>
      <c r="AA139" s="127">
        <v>115</v>
      </c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>
        <v>115</v>
      </c>
      <c r="AM139" s="127"/>
      <c r="AN139" s="127"/>
      <c r="AO139" s="127"/>
      <c r="AP139" s="127"/>
      <c r="AQ139" s="127">
        <v>115</v>
      </c>
      <c r="AR139" s="127"/>
      <c r="AS139" s="127"/>
      <c r="AT139" s="127"/>
      <c r="AU139" s="127"/>
      <c r="AV139" s="125" t="s">
        <v>493</v>
      </c>
    </row>
    <row r="140" spans="1:48" ht="66.95" customHeight="1">
      <c r="A140" s="125" t="s">
        <v>519</v>
      </c>
      <c r="B140" s="118"/>
      <c r="C140" s="118" t="s">
        <v>392</v>
      </c>
      <c r="D140" s="118"/>
      <c r="E140" s="118" t="s">
        <v>520</v>
      </c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8"/>
      <c r="T140" s="118"/>
      <c r="U140" s="118"/>
      <c r="V140" s="126"/>
      <c r="W140" s="126"/>
      <c r="X140" s="126"/>
      <c r="Y140" s="126"/>
      <c r="Z140" s="125" t="s">
        <v>519</v>
      </c>
      <c r="AA140" s="127">
        <v>40</v>
      </c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>
        <v>40</v>
      </c>
      <c r="AM140" s="127"/>
      <c r="AN140" s="127"/>
      <c r="AO140" s="127"/>
      <c r="AP140" s="127"/>
      <c r="AQ140" s="127">
        <v>40</v>
      </c>
      <c r="AR140" s="127"/>
      <c r="AS140" s="127"/>
      <c r="AT140" s="127"/>
      <c r="AU140" s="127"/>
      <c r="AV140" s="125" t="s">
        <v>519</v>
      </c>
    </row>
    <row r="141" spans="1:48" ht="66.95" customHeight="1">
      <c r="A141" s="125" t="s">
        <v>493</v>
      </c>
      <c r="B141" s="118"/>
      <c r="C141" s="118" t="s">
        <v>392</v>
      </c>
      <c r="D141" s="118"/>
      <c r="E141" s="118" t="s">
        <v>520</v>
      </c>
      <c r="F141" s="118"/>
      <c r="G141" s="118"/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 t="s">
        <v>494</v>
      </c>
      <c r="U141" s="118"/>
      <c r="V141" s="126"/>
      <c r="W141" s="126"/>
      <c r="X141" s="126"/>
      <c r="Y141" s="126"/>
      <c r="Z141" s="125" t="s">
        <v>493</v>
      </c>
      <c r="AA141" s="127">
        <v>40</v>
      </c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>
        <v>40</v>
      </c>
      <c r="AM141" s="127"/>
      <c r="AN141" s="127"/>
      <c r="AO141" s="127"/>
      <c r="AP141" s="127"/>
      <c r="AQ141" s="127">
        <v>40</v>
      </c>
      <c r="AR141" s="127"/>
      <c r="AS141" s="127"/>
      <c r="AT141" s="127"/>
      <c r="AU141" s="127"/>
      <c r="AV141" s="125" t="s">
        <v>493</v>
      </c>
    </row>
    <row r="142" spans="1:48" ht="69.75" customHeight="1">
      <c r="A142" s="125" t="s">
        <v>521</v>
      </c>
      <c r="B142" s="118"/>
      <c r="C142" s="118" t="s">
        <v>392</v>
      </c>
      <c r="D142" s="118"/>
      <c r="E142" s="118" t="s">
        <v>522</v>
      </c>
      <c r="F142" s="118"/>
      <c r="G142" s="118"/>
      <c r="H142" s="118"/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  <c r="S142" s="118"/>
      <c r="T142" s="118"/>
      <c r="U142" s="118"/>
      <c r="V142" s="126"/>
      <c r="W142" s="126"/>
      <c r="X142" s="126"/>
      <c r="Y142" s="126"/>
      <c r="Z142" s="125" t="s">
        <v>521</v>
      </c>
      <c r="AA142" s="127">
        <f>AA143+AA161</f>
        <v>5285.8235599999998</v>
      </c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>
        <v>2145</v>
      </c>
      <c r="AM142" s="127"/>
      <c r="AN142" s="127"/>
      <c r="AO142" s="127">
        <v>200</v>
      </c>
      <c r="AP142" s="127"/>
      <c r="AQ142" s="127">
        <v>2269</v>
      </c>
      <c r="AR142" s="127"/>
      <c r="AS142" s="127"/>
      <c r="AT142" s="127">
        <v>250</v>
      </c>
      <c r="AU142" s="127"/>
      <c r="AV142" s="125" t="s">
        <v>521</v>
      </c>
    </row>
    <row r="143" spans="1:48" ht="50.1" customHeight="1">
      <c r="A143" s="125" t="s">
        <v>523</v>
      </c>
      <c r="B143" s="118"/>
      <c r="C143" s="118" t="s">
        <v>392</v>
      </c>
      <c r="D143" s="118"/>
      <c r="E143" s="118" t="s">
        <v>524</v>
      </c>
      <c r="F143" s="118"/>
      <c r="G143" s="118"/>
      <c r="H143" s="118"/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  <c r="S143" s="118"/>
      <c r="T143" s="118"/>
      <c r="U143" s="118"/>
      <c r="V143" s="126"/>
      <c r="W143" s="126"/>
      <c r="X143" s="126"/>
      <c r="Y143" s="126"/>
      <c r="Z143" s="125" t="s">
        <v>523</v>
      </c>
      <c r="AA143" s="127">
        <f>AA144+AA149+AA156</f>
        <v>2122.12</v>
      </c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>
        <v>1365</v>
      </c>
      <c r="AM143" s="127"/>
      <c r="AN143" s="127"/>
      <c r="AO143" s="127"/>
      <c r="AP143" s="127"/>
      <c r="AQ143" s="127">
        <v>1437</v>
      </c>
      <c r="AR143" s="127"/>
      <c r="AS143" s="127"/>
      <c r="AT143" s="127"/>
      <c r="AU143" s="127"/>
      <c r="AV143" s="125" t="s">
        <v>523</v>
      </c>
    </row>
    <row r="144" spans="1:48" ht="50.1" customHeight="1">
      <c r="A144" s="125" t="s">
        <v>525</v>
      </c>
      <c r="B144" s="118"/>
      <c r="C144" s="118" t="s">
        <v>392</v>
      </c>
      <c r="D144" s="118"/>
      <c r="E144" s="118" t="s">
        <v>526</v>
      </c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26"/>
      <c r="W144" s="126"/>
      <c r="X144" s="126"/>
      <c r="Y144" s="126"/>
      <c r="Z144" s="125" t="s">
        <v>525</v>
      </c>
      <c r="AA144" s="127">
        <f>AA145+AA147</f>
        <v>1139</v>
      </c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>
        <v>458</v>
      </c>
      <c r="AM144" s="127"/>
      <c r="AN144" s="127"/>
      <c r="AO144" s="127"/>
      <c r="AP144" s="127"/>
      <c r="AQ144" s="127">
        <v>510</v>
      </c>
      <c r="AR144" s="127"/>
      <c r="AS144" s="127"/>
      <c r="AT144" s="127"/>
      <c r="AU144" s="127"/>
      <c r="AV144" s="125" t="s">
        <v>525</v>
      </c>
    </row>
    <row r="145" spans="1:48" ht="50.1" customHeight="1">
      <c r="A145" s="125" t="s">
        <v>527</v>
      </c>
      <c r="B145" s="118"/>
      <c r="C145" s="118" t="s">
        <v>392</v>
      </c>
      <c r="D145" s="118"/>
      <c r="E145" s="118" t="s">
        <v>528</v>
      </c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26"/>
      <c r="W145" s="126"/>
      <c r="X145" s="126"/>
      <c r="Y145" s="126"/>
      <c r="Z145" s="125" t="s">
        <v>527</v>
      </c>
      <c r="AA145" s="127">
        <f>AA146</f>
        <v>1133</v>
      </c>
      <c r="AB145" s="127"/>
      <c r="AC145" s="127"/>
      <c r="AD145" s="127"/>
      <c r="AE145" s="127"/>
      <c r="AF145" s="127"/>
      <c r="AG145" s="127"/>
      <c r="AH145" s="127"/>
      <c r="AI145" s="127"/>
      <c r="AJ145" s="127"/>
      <c r="AK145" s="127"/>
      <c r="AL145" s="127">
        <v>450</v>
      </c>
      <c r="AM145" s="127"/>
      <c r="AN145" s="127"/>
      <c r="AO145" s="127"/>
      <c r="AP145" s="127"/>
      <c r="AQ145" s="127">
        <v>500</v>
      </c>
      <c r="AR145" s="127"/>
      <c r="AS145" s="127"/>
      <c r="AT145" s="127"/>
      <c r="AU145" s="127"/>
      <c r="AV145" s="125" t="s">
        <v>527</v>
      </c>
    </row>
    <row r="146" spans="1:48" ht="59.25" customHeight="1">
      <c r="A146" s="125" t="s">
        <v>389</v>
      </c>
      <c r="B146" s="118"/>
      <c r="C146" s="118" t="s">
        <v>392</v>
      </c>
      <c r="D146" s="118"/>
      <c r="E146" s="118" t="s">
        <v>528</v>
      </c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 t="s">
        <v>390</v>
      </c>
      <c r="U146" s="118"/>
      <c r="V146" s="126"/>
      <c r="W146" s="126"/>
      <c r="X146" s="126"/>
      <c r="Y146" s="126"/>
      <c r="Z146" s="125" t="s">
        <v>389</v>
      </c>
      <c r="AA146" s="127">
        <v>1133</v>
      </c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>
        <v>450</v>
      </c>
      <c r="AM146" s="127"/>
      <c r="AN146" s="127"/>
      <c r="AO146" s="127"/>
      <c r="AP146" s="127"/>
      <c r="AQ146" s="127">
        <v>500</v>
      </c>
      <c r="AR146" s="127"/>
      <c r="AS146" s="127"/>
      <c r="AT146" s="127"/>
      <c r="AU146" s="127"/>
      <c r="AV146" s="125" t="s">
        <v>389</v>
      </c>
    </row>
    <row r="147" spans="1:48" ht="40.5" customHeight="1">
      <c r="A147" s="125" t="s">
        <v>529</v>
      </c>
      <c r="B147" s="118"/>
      <c r="C147" s="118" t="s">
        <v>392</v>
      </c>
      <c r="D147" s="118"/>
      <c r="E147" s="118" t="s">
        <v>530</v>
      </c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26"/>
      <c r="W147" s="126"/>
      <c r="X147" s="126"/>
      <c r="Y147" s="126"/>
      <c r="Z147" s="125" t="s">
        <v>529</v>
      </c>
      <c r="AA147" s="127">
        <v>6</v>
      </c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>
        <v>8</v>
      </c>
      <c r="AM147" s="127"/>
      <c r="AN147" s="127"/>
      <c r="AO147" s="127"/>
      <c r="AP147" s="127"/>
      <c r="AQ147" s="127">
        <v>10</v>
      </c>
      <c r="AR147" s="127"/>
      <c r="AS147" s="127"/>
      <c r="AT147" s="127"/>
      <c r="AU147" s="127"/>
      <c r="AV147" s="125" t="s">
        <v>529</v>
      </c>
    </row>
    <row r="148" spans="1:48" ht="50.1" customHeight="1">
      <c r="A148" s="125" t="s">
        <v>389</v>
      </c>
      <c r="B148" s="118"/>
      <c r="C148" s="118" t="s">
        <v>392</v>
      </c>
      <c r="D148" s="118"/>
      <c r="E148" s="118" t="s">
        <v>530</v>
      </c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 t="s">
        <v>390</v>
      </c>
      <c r="U148" s="118"/>
      <c r="V148" s="126"/>
      <c r="W148" s="126"/>
      <c r="X148" s="126"/>
      <c r="Y148" s="126"/>
      <c r="Z148" s="125" t="s">
        <v>389</v>
      </c>
      <c r="AA148" s="127">
        <v>6</v>
      </c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>
        <v>8</v>
      </c>
      <c r="AM148" s="127"/>
      <c r="AN148" s="127"/>
      <c r="AO148" s="127"/>
      <c r="AP148" s="127"/>
      <c r="AQ148" s="127">
        <v>10</v>
      </c>
      <c r="AR148" s="127"/>
      <c r="AS148" s="127"/>
      <c r="AT148" s="127"/>
      <c r="AU148" s="127"/>
      <c r="AV148" s="125" t="s">
        <v>389</v>
      </c>
    </row>
    <row r="149" spans="1:48" ht="62.25" customHeight="1">
      <c r="A149" s="125" t="s">
        <v>531</v>
      </c>
      <c r="B149" s="118"/>
      <c r="C149" s="118" t="s">
        <v>392</v>
      </c>
      <c r="D149" s="118"/>
      <c r="E149" s="118" t="s">
        <v>532</v>
      </c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26"/>
      <c r="W149" s="126"/>
      <c r="X149" s="126"/>
      <c r="Y149" s="126"/>
      <c r="Z149" s="125" t="s">
        <v>531</v>
      </c>
      <c r="AA149" s="127">
        <v>200</v>
      </c>
      <c r="AB149" s="127"/>
      <c r="AC149" s="127"/>
      <c r="AD149" s="127"/>
      <c r="AE149" s="127"/>
      <c r="AF149" s="127"/>
      <c r="AG149" s="127"/>
      <c r="AH149" s="127"/>
      <c r="AI149" s="127"/>
      <c r="AJ149" s="127"/>
      <c r="AK149" s="127"/>
      <c r="AL149" s="127">
        <v>160</v>
      </c>
      <c r="AM149" s="127"/>
      <c r="AN149" s="127"/>
      <c r="AO149" s="127"/>
      <c r="AP149" s="127"/>
      <c r="AQ149" s="127">
        <v>170</v>
      </c>
      <c r="AR149" s="127"/>
      <c r="AS149" s="127"/>
      <c r="AT149" s="127"/>
      <c r="AU149" s="127"/>
      <c r="AV149" s="125" t="s">
        <v>531</v>
      </c>
    </row>
    <row r="150" spans="1:48" ht="57.75" customHeight="1">
      <c r="A150" s="125" t="s">
        <v>533</v>
      </c>
      <c r="B150" s="118"/>
      <c r="C150" s="118" t="s">
        <v>392</v>
      </c>
      <c r="D150" s="118"/>
      <c r="E150" s="118" t="s">
        <v>534</v>
      </c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26"/>
      <c r="W150" s="126"/>
      <c r="X150" s="126"/>
      <c r="Y150" s="126"/>
      <c r="Z150" s="125" t="s">
        <v>533</v>
      </c>
      <c r="AA150" s="127">
        <v>80</v>
      </c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>
        <v>30</v>
      </c>
      <c r="AM150" s="127"/>
      <c r="AN150" s="127"/>
      <c r="AO150" s="127"/>
      <c r="AP150" s="127"/>
      <c r="AQ150" s="127">
        <v>30</v>
      </c>
      <c r="AR150" s="127"/>
      <c r="AS150" s="127"/>
      <c r="AT150" s="127"/>
      <c r="AU150" s="127"/>
      <c r="AV150" s="125" t="s">
        <v>533</v>
      </c>
    </row>
    <row r="151" spans="1:48" ht="56.25" customHeight="1">
      <c r="A151" s="125" t="s">
        <v>389</v>
      </c>
      <c r="B151" s="118"/>
      <c r="C151" s="118" t="s">
        <v>392</v>
      </c>
      <c r="D151" s="118"/>
      <c r="E151" s="118" t="s">
        <v>534</v>
      </c>
      <c r="F151" s="118"/>
      <c r="G151" s="118"/>
      <c r="H151" s="118"/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8" t="s">
        <v>390</v>
      </c>
      <c r="U151" s="118"/>
      <c r="V151" s="126"/>
      <c r="W151" s="126"/>
      <c r="X151" s="126"/>
      <c r="Y151" s="126"/>
      <c r="Z151" s="125" t="s">
        <v>389</v>
      </c>
      <c r="AA151" s="127">
        <v>80</v>
      </c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>
        <v>30</v>
      </c>
      <c r="AM151" s="127"/>
      <c r="AN151" s="127"/>
      <c r="AO151" s="127"/>
      <c r="AP151" s="127"/>
      <c r="AQ151" s="127">
        <v>30</v>
      </c>
      <c r="AR151" s="127"/>
      <c r="AS151" s="127"/>
      <c r="AT151" s="127"/>
      <c r="AU151" s="127"/>
      <c r="AV151" s="125" t="s">
        <v>389</v>
      </c>
    </row>
    <row r="152" spans="1:48" ht="50.1" customHeight="1">
      <c r="A152" s="125" t="s">
        <v>535</v>
      </c>
      <c r="B152" s="118"/>
      <c r="C152" s="118" t="s">
        <v>392</v>
      </c>
      <c r="D152" s="118"/>
      <c r="E152" s="118" t="s">
        <v>536</v>
      </c>
      <c r="F152" s="118"/>
      <c r="G152" s="118"/>
      <c r="H152" s="118"/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  <c r="S152" s="118"/>
      <c r="T152" s="118"/>
      <c r="U152" s="118"/>
      <c r="V152" s="126"/>
      <c r="W152" s="126"/>
      <c r="X152" s="126"/>
      <c r="Y152" s="126"/>
      <c r="Z152" s="125" t="s">
        <v>535</v>
      </c>
      <c r="AA152" s="127">
        <v>50</v>
      </c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>
        <v>50</v>
      </c>
      <c r="AM152" s="127"/>
      <c r="AN152" s="127"/>
      <c r="AO152" s="127"/>
      <c r="AP152" s="127"/>
      <c r="AQ152" s="127">
        <v>50</v>
      </c>
      <c r="AR152" s="127"/>
      <c r="AS152" s="127"/>
      <c r="AT152" s="127"/>
      <c r="AU152" s="127"/>
      <c r="AV152" s="125" t="s">
        <v>535</v>
      </c>
    </row>
    <row r="153" spans="1:48" ht="57" customHeight="1">
      <c r="A153" s="125" t="s">
        <v>389</v>
      </c>
      <c r="B153" s="118"/>
      <c r="C153" s="118" t="s">
        <v>392</v>
      </c>
      <c r="D153" s="118"/>
      <c r="E153" s="118" t="s">
        <v>536</v>
      </c>
      <c r="F153" s="118"/>
      <c r="G153" s="118"/>
      <c r="H153" s="118"/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  <c r="S153" s="118"/>
      <c r="T153" s="118" t="s">
        <v>390</v>
      </c>
      <c r="U153" s="118"/>
      <c r="V153" s="126"/>
      <c r="W153" s="126"/>
      <c r="X153" s="126"/>
      <c r="Y153" s="126"/>
      <c r="Z153" s="125" t="s">
        <v>389</v>
      </c>
      <c r="AA153" s="127">
        <v>50</v>
      </c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>
        <v>50</v>
      </c>
      <c r="AM153" s="127"/>
      <c r="AN153" s="127"/>
      <c r="AO153" s="127"/>
      <c r="AP153" s="127"/>
      <c r="AQ153" s="127">
        <v>50</v>
      </c>
      <c r="AR153" s="127"/>
      <c r="AS153" s="127"/>
      <c r="AT153" s="127"/>
      <c r="AU153" s="127"/>
      <c r="AV153" s="125" t="s">
        <v>389</v>
      </c>
    </row>
    <row r="154" spans="1:48" ht="86.25" customHeight="1">
      <c r="A154" s="125" t="s">
        <v>537</v>
      </c>
      <c r="B154" s="118"/>
      <c r="C154" s="118" t="s">
        <v>392</v>
      </c>
      <c r="D154" s="118"/>
      <c r="E154" s="118" t="s">
        <v>538</v>
      </c>
      <c r="F154" s="118"/>
      <c r="G154" s="118"/>
      <c r="H154" s="118"/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26"/>
      <c r="W154" s="126"/>
      <c r="X154" s="126"/>
      <c r="Y154" s="126"/>
      <c r="Z154" s="125" t="s">
        <v>537</v>
      </c>
      <c r="AA154" s="127">
        <v>70</v>
      </c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>
        <v>80</v>
      </c>
      <c r="AM154" s="127"/>
      <c r="AN154" s="127"/>
      <c r="AO154" s="127"/>
      <c r="AP154" s="127"/>
      <c r="AQ154" s="127">
        <v>90</v>
      </c>
      <c r="AR154" s="127"/>
      <c r="AS154" s="127"/>
      <c r="AT154" s="127"/>
      <c r="AU154" s="127"/>
      <c r="AV154" s="125" t="s">
        <v>537</v>
      </c>
    </row>
    <row r="155" spans="1:48" ht="50.1" customHeight="1">
      <c r="A155" s="125" t="s">
        <v>389</v>
      </c>
      <c r="B155" s="118"/>
      <c r="C155" s="118" t="s">
        <v>392</v>
      </c>
      <c r="D155" s="118"/>
      <c r="E155" s="118" t="s">
        <v>538</v>
      </c>
      <c r="F155" s="118"/>
      <c r="G155" s="118"/>
      <c r="H155" s="118"/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  <c r="S155" s="118"/>
      <c r="T155" s="118" t="s">
        <v>390</v>
      </c>
      <c r="U155" s="118"/>
      <c r="V155" s="126"/>
      <c r="W155" s="126"/>
      <c r="X155" s="126"/>
      <c r="Y155" s="126"/>
      <c r="Z155" s="125" t="s">
        <v>389</v>
      </c>
      <c r="AA155" s="127">
        <v>70</v>
      </c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>
        <v>80</v>
      </c>
      <c r="AM155" s="127"/>
      <c r="AN155" s="127"/>
      <c r="AO155" s="127"/>
      <c r="AP155" s="127"/>
      <c r="AQ155" s="127">
        <v>90</v>
      </c>
      <c r="AR155" s="127"/>
      <c r="AS155" s="127"/>
      <c r="AT155" s="127"/>
      <c r="AU155" s="127"/>
      <c r="AV155" s="125" t="s">
        <v>389</v>
      </c>
    </row>
    <row r="156" spans="1:48" ht="66.95" customHeight="1">
      <c r="A156" s="125" t="s">
        <v>539</v>
      </c>
      <c r="B156" s="118"/>
      <c r="C156" s="118" t="s">
        <v>392</v>
      </c>
      <c r="D156" s="118"/>
      <c r="E156" s="118" t="s">
        <v>540</v>
      </c>
      <c r="F156" s="118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26"/>
      <c r="W156" s="126"/>
      <c r="X156" s="126"/>
      <c r="Y156" s="126"/>
      <c r="Z156" s="125" t="s">
        <v>539</v>
      </c>
      <c r="AA156" s="127">
        <v>783.12</v>
      </c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>
        <v>747</v>
      </c>
      <c r="AM156" s="127"/>
      <c r="AN156" s="127"/>
      <c r="AO156" s="127"/>
      <c r="AP156" s="127"/>
      <c r="AQ156" s="127">
        <v>757</v>
      </c>
      <c r="AR156" s="127"/>
      <c r="AS156" s="127"/>
      <c r="AT156" s="127"/>
      <c r="AU156" s="127"/>
      <c r="AV156" s="125" t="s">
        <v>539</v>
      </c>
    </row>
    <row r="157" spans="1:48" ht="83.65" customHeight="1">
      <c r="A157" s="125" t="s">
        <v>541</v>
      </c>
      <c r="B157" s="118"/>
      <c r="C157" s="118" t="s">
        <v>392</v>
      </c>
      <c r="D157" s="118"/>
      <c r="E157" s="118" t="s">
        <v>542</v>
      </c>
      <c r="F157" s="118"/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26"/>
      <c r="W157" s="126"/>
      <c r="X157" s="126"/>
      <c r="Y157" s="126"/>
      <c r="Z157" s="125" t="s">
        <v>541</v>
      </c>
      <c r="AA157" s="127">
        <v>743.82</v>
      </c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>
        <v>705</v>
      </c>
      <c r="AM157" s="127"/>
      <c r="AN157" s="127"/>
      <c r="AO157" s="127"/>
      <c r="AP157" s="127"/>
      <c r="AQ157" s="127">
        <v>713</v>
      </c>
      <c r="AR157" s="127"/>
      <c r="AS157" s="127"/>
      <c r="AT157" s="127"/>
      <c r="AU157" s="127"/>
      <c r="AV157" s="125" t="s">
        <v>541</v>
      </c>
    </row>
    <row r="158" spans="1:48" ht="50.1" customHeight="1">
      <c r="A158" s="125" t="s">
        <v>389</v>
      </c>
      <c r="B158" s="118"/>
      <c r="C158" s="118" t="s">
        <v>392</v>
      </c>
      <c r="D158" s="118"/>
      <c r="E158" s="118" t="s">
        <v>542</v>
      </c>
      <c r="F158" s="118"/>
      <c r="G158" s="118"/>
      <c r="H158" s="118"/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  <c r="S158" s="118"/>
      <c r="T158" s="118" t="s">
        <v>390</v>
      </c>
      <c r="U158" s="118"/>
      <c r="V158" s="126"/>
      <c r="W158" s="126"/>
      <c r="X158" s="126"/>
      <c r="Y158" s="126"/>
      <c r="Z158" s="125" t="s">
        <v>389</v>
      </c>
      <c r="AA158" s="127">
        <v>743.82</v>
      </c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>
        <v>705</v>
      </c>
      <c r="AM158" s="127"/>
      <c r="AN158" s="127"/>
      <c r="AO158" s="127"/>
      <c r="AP158" s="127"/>
      <c r="AQ158" s="127">
        <v>713</v>
      </c>
      <c r="AR158" s="127"/>
      <c r="AS158" s="127"/>
      <c r="AT158" s="127"/>
      <c r="AU158" s="127"/>
      <c r="AV158" s="125" t="s">
        <v>389</v>
      </c>
    </row>
    <row r="159" spans="1:48" ht="66.95" customHeight="1">
      <c r="A159" s="125" t="s">
        <v>543</v>
      </c>
      <c r="B159" s="118"/>
      <c r="C159" s="118" t="s">
        <v>392</v>
      </c>
      <c r="D159" s="118"/>
      <c r="E159" s="118" t="s">
        <v>544</v>
      </c>
      <c r="F159" s="118"/>
      <c r="G159" s="118"/>
      <c r="H159" s="118"/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  <c r="S159" s="118"/>
      <c r="T159" s="118"/>
      <c r="U159" s="118"/>
      <c r="V159" s="126"/>
      <c r="W159" s="126"/>
      <c r="X159" s="126"/>
      <c r="Y159" s="126"/>
      <c r="Z159" s="125" t="s">
        <v>543</v>
      </c>
      <c r="AA159" s="127">
        <v>39.299999999999997</v>
      </c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>
        <v>42</v>
      </c>
      <c r="AM159" s="127"/>
      <c r="AN159" s="127"/>
      <c r="AO159" s="127"/>
      <c r="AP159" s="127"/>
      <c r="AQ159" s="127">
        <v>44</v>
      </c>
      <c r="AR159" s="127"/>
      <c r="AS159" s="127"/>
      <c r="AT159" s="127"/>
      <c r="AU159" s="127"/>
      <c r="AV159" s="125" t="s">
        <v>543</v>
      </c>
    </row>
    <row r="160" spans="1:48" ht="50.1" customHeight="1">
      <c r="A160" s="125" t="s">
        <v>389</v>
      </c>
      <c r="B160" s="118"/>
      <c r="C160" s="118" t="s">
        <v>392</v>
      </c>
      <c r="D160" s="118"/>
      <c r="E160" s="118" t="s">
        <v>544</v>
      </c>
      <c r="F160" s="118"/>
      <c r="G160" s="118"/>
      <c r="H160" s="118"/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  <c r="S160" s="118"/>
      <c r="T160" s="118" t="s">
        <v>390</v>
      </c>
      <c r="U160" s="118"/>
      <c r="V160" s="126"/>
      <c r="W160" s="126"/>
      <c r="X160" s="126"/>
      <c r="Y160" s="126"/>
      <c r="Z160" s="125" t="s">
        <v>389</v>
      </c>
      <c r="AA160" s="127">
        <v>39.299999999999997</v>
      </c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>
        <v>42</v>
      </c>
      <c r="AM160" s="127"/>
      <c r="AN160" s="127"/>
      <c r="AO160" s="127"/>
      <c r="AP160" s="127"/>
      <c r="AQ160" s="127">
        <v>44</v>
      </c>
      <c r="AR160" s="127"/>
      <c r="AS160" s="127"/>
      <c r="AT160" s="127"/>
      <c r="AU160" s="127"/>
      <c r="AV160" s="125" t="s">
        <v>389</v>
      </c>
    </row>
    <row r="161" spans="1:48" ht="50.1" customHeight="1">
      <c r="A161" s="125" t="s">
        <v>545</v>
      </c>
      <c r="B161" s="118"/>
      <c r="C161" s="118" t="s">
        <v>392</v>
      </c>
      <c r="D161" s="118"/>
      <c r="E161" s="118" t="s">
        <v>546</v>
      </c>
      <c r="F161" s="118"/>
      <c r="G161" s="118"/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26"/>
      <c r="W161" s="126"/>
      <c r="X161" s="126"/>
      <c r="Y161" s="126"/>
      <c r="Z161" s="125" t="s">
        <v>545</v>
      </c>
      <c r="AA161" s="127">
        <f>AA162+AA167</f>
        <v>3163.7035599999999</v>
      </c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>
        <v>780</v>
      </c>
      <c r="AM161" s="127"/>
      <c r="AN161" s="127"/>
      <c r="AO161" s="127">
        <v>200</v>
      </c>
      <c r="AP161" s="127"/>
      <c r="AQ161" s="127">
        <v>832</v>
      </c>
      <c r="AR161" s="127"/>
      <c r="AS161" s="127"/>
      <c r="AT161" s="127">
        <v>250</v>
      </c>
      <c r="AU161" s="127"/>
      <c r="AV161" s="125" t="s">
        <v>545</v>
      </c>
    </row>
    <row r="162" spans="1:48" ht="50.1" customHeight="1">
      <c r="A162" s="125" t="s">
        <v>547</v>
      </c>
      <c r="B162" s="118"/>
      <c r="C162" s="118" t="s">
        <v>392</v>
      </c>
      <c r="D162" s="118"/>
      <c r="E162" s="118" t="s">
        <v>548</v>
      </c>
      <c r="F162" s="118"/>
      <c r="G162" s="118"/>
      <c r="H162" s="118"/>
      <c r="I162" s="118"/>
      <c r="J162" s="118"/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26"/>
      <c r="W162" s="126"/>
      <c r="X162" s="126"/>
      <c r="Y162" s="126"/>
      <c r="Z162" s="125" t="s">
        <v>547</v>
      </c>
      <c r="AA162" s="127">
        <v>240</v>
      </c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>
        <v>90</v>
      </c>
      <c r="AM162" s="127"/>
      <c r="AN162" s="127"/>
      <c r="AO162" s="127"/>
      <c r="AP162" s="127"/>
      <c r="AQ162" s="127">
        <v>90</v>
      </c>
      <c r="AR162" s="127"/>
      <c r="AS162" s="127"/>
      <c r="AT162" s="127"/>
      <c r="AU162" s="127"/>
      <c r="AV162" s="125" t="s">
        <v>547</v>
      </c>
    </row>
    <row r="163" spans="1:48" ht="50.1" customHeight="1">
      <c r="A163" s="125" t="s">
        <v>549</v>
      </c>
      <c r="B163" s="118"/>
      <c r="C163" s="118" t="s">
        <v>392</v>
      </c>
      <c r="D163" s="118"/>
      <c r="E163" s="118" t="s">
        <v>550</v>
      </c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26"/>
      <c r="W163" s="126"/>
      <c r="X163" s="126"/>
      <c r="Y163" s="126"/>
      <c r="Z163" s="125" t="s">
        <v>549</v>
      </c>
      <c r="AA163" s="127">
        <v>90</v>
      </c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>
        <v>90</v>
      </c>
      <c r="AM163" s="127"/>
      <c r="AN163" s="127"/>
      <c r="AO163" s="127"/>
      <c r="AP163" s="127"/>
      <c r="AQ163" s="127">
        <v>90</v>
      </c>
      <c r="AR163" s="127"/>
      <c r="AS163" s="127"/>
      <c r="AT163" s="127"/>
      <c r="AU163" s="127"/>
      <c r="AV163" s="125" t="s">
        <v>549</v>
      </c>
    </row>
    <row r="164" spans="1:48" ht="50.1" customHeight="1">
      <c r="A164" s="125" t="s">
        <v>389</v>
      </c>
      <c r="B164" s="118"/>
      <c r="C164" s="118" t="s">
        <v>392</v>
      </c>
      <c r="D164" s="118"/>
      <c r="E164" s="118" t="s">
        <v>550</v>
      </c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18"/>
      <c r="T164" s="118" t="s">
        <v>390</v>
      </c>
      <c r="U164" s="118"/>
      <c r="V164" s="126"/>
      <c r="W164" s="126"/>
      <c r="X164" s="126"/>
      <c r="Y164" s="126"/>
      <c r="Z164" s="125" t="s">
        <v>389</v>
      </c>
      <c r="AA164" s="127">
        <v>90</v>
      </c>
      <c r="AB164" s="127"/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>
        <v>90</v>
      </c>
      <c r="AM164" s="127"/>
      <c r="AN164" s="127"/>
      <c r="AO164" s="127"/>
      <c r="AP164" s="127"/>
      <c r="AQ164" s="127">
        <v>90</v>
      </c>
      <c r="AR164" s="127"/>
      <c r="AS164" s="127"/>
      <c r="AT164" s="127"/>
      <c r="AU164" s="127"/>
      <c r="AV164" s="125" t="s">
        <v>389</v>
      </c>
    </row>
    <row r="165" spans="1:48" ht="183.95" customHeight="1">
      <c r="A165" s="104" t="s">
        <v>551</v>
      </c>
      <c r="B165" s="118"/>
      <c r="C165" s="118" t="s">
        <v>392</v>
      </c>
      <c r="D165" s="118"/>
      <c r="E165" s="118" t="s">
        <v>552</v>
      </c>
      <c r="F165" s="118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26"/>
      <c r="W165" s="126"/>
      <c r="X165" s="126"/>
      <c r="Y165" s="126"/>
      <c r="Z165" s="104" t="s">
        <v>551</v>
      </c>
      <c r="AA165" s="127">
        <v>150</v>
      </c>
      <c r="AB165" s="127"/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/>
      <c r="AQ165" s="127"/>
      <c r="AR165" s="127"/>
      <c r="AS165" s="127"/>
      <c r="AT165" s="127"/>
      <c r="AU165" s="127"/>
      <c r="AV165" s="104" t="s">
        <v>551</v>
      </c>
    </row>
    <row r="166" spans="1:48" ht="50.1" customHeight="1">
      <c r="A166" s="125" t="s">
        <v>389</v>
      </c>
      <c r="B166" s="118"/>
      <c r="C166" s="118" t="s">
        <v>392</v>
      </c>
      <c r="D166" s="118"/>
      <c r="E166" s="118" t="s">
        <v>552</v>
      </c>
      <c r="F166" s="118"/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18"/>
      <c r="T166" s="118" t="s">
        <v>390</v>
      </c>
      <c r="U166" s="118"/>
      <c r="V166" s="126"/>
      <c r="W166" s="126"/>
      <c r="X166" s="126"/>
      <c r="Y166" s="126"/>
      <c r="Z166" s="125" t="s">
        <v>389</v>
      </c>
      <c r="AA166" s="127">
        <v>150</v>
      </c>
      <c r="AB166" s="127"/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/>
      <c r="AQ166" s="127"/>
      <c r="AR166" s="127"/>
      <c r="AS166" s="127"/>
      <c r="AT166" s="127"/>
      <c r="AU166" s="127"/>
      <c r="AV166" s="125" t="s">
        <v>389</v>
      </c>
    </row>
    <row r="167" spans="1:48" ht="50.1" customHeight="1">
      <c r="A167" s="166" t="s">
        <v>553</v>
      </c>
      <c r="B167" s="118"/>
      <c r="C167" s="118" t="s">
        <v>392</v>
      </c>
      <c r="D167" s="118"/>
      <c r="E167" s="118" t="s">
        <v>554</v>
      </c>
      <c r="F167" s="118"/>
      <c r="G167" s="118"/>
      <c r="H167" s="118"/>
      <c r="I167" s="118"/>
      <c r="J167" s="118"/>
      <c r="K167" s="118"/>
      <c r="L167" s="118"/>
      <c r="M167" s="118"/>
      <c r="N167" s="118"/>
      <c r="O167" s="118"/>
      <c r="P167" s="118"/>
      <c r="Q167" s="118"/>
      <c r="R167" s="118"/>
      <c r="S167" s="118"/>
      <c r="T167" s="118"/>
      <c r="U167" s="118"/>
      <c r="V167" s="126"/>
      <c r="W167" s="126"/>
      <c r="X167" s="126"/>
      <c r="Y167" s="126"/>
      <c r="Z167" s="125" t="s">
        <v>553</v>
      </c>
      <c r="AA167" s="127">
        <f>AA168+AA170+AA172+AA174+AA176</f>
        <v>2923.7035599999999</v>
      </c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>
        <v>690</v>
      </c>
      <c r="AM167" s="127"/>
      <c r="AN167" s="127"/>
      <c r="AO167" s="127">
        <v>200</v>
      </c>
      <c r="AP167" s="127"/>
      <c r="AQ167" s="127">
        <v>742</v>
      </c>
      <c r="AR167" s="127"/>
      <c r="AS167" s="127"/>
      <c r="AT167" s="127">
        <v>250</v>
      </c>
      <c r="AU167" s="127"/>
      <c r="AV167" s="125" t="s">
        <v>553</v>
      </c>
    </row>
    <row r="168" spans="1:48" ht="100.35" customHeight="1">
      <c r="A168" s="166" t="s">
        <v>555</v>
      </c>
      <c r="B168" s="118"/>
      <c r="C168" s="118" t="s">
        <v>392</v>
      </c>
      <c r="D168" s="118"/>
      <c r="E168" s="118" t="s">
        <v>556</v>
      </c>
      <c r="F168" s="118"/>
      <c r="G168" s="118"/>
      <c r="H168" s="118"/>
      <c r="I168" s="118"/>
      <c r="J168" s="118"/>
      <c r="K168" s="118"/>
      <c r="L168" s="118"/>
      <c r="M168" s="118"/>
      <c r="N168" s="118"/>
      <c r="O168" s="118"/>
      <c r="P168" s="118"/>
      <c r="Q168" s="118"/>
      <c r="R168" s="118"/>
      <c r="S168" s="118"/>
      <c r="T168" s="118"/>
      <c r="U168" s="118"/>
      <c r="V168" s="126"/>
      <c r="W168" s="126"/>
      <c r="X168" s="126"/>
      <c r="Y168" s="126"/>
      <c r="Z168" s="125" t="s">
        <v>939</v>
      </c>
      <c r="AA168" s="127">
        <f>AA169</f>
        <v>2455.7035599999999</v>
      </c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>
        <v>120</v>
      </c>
      <c r="AM168" s="127"/>
      <c r="AN168" s="127"/>
      <c r="AO168" s="127"/>
      <c r="AP168" s="127"/>
      <c r="AQ168" s="127">
        <v>120</v>
      </c>
      <c r="AR168" s="127"/>
      <c r="AS168" s="127"/>
      <c r="AT168" s="127"/>
      <c r="AU168" s="127"/>
      <c r="AV168" s="125" t="s">
        <v>555</v>
      </c>
    </row>
    <row r="169" spans="1:48" ht="50.1" customHeight="1">
      <c r="A169" s="166" t="s">
        <v>389</v>
      </c>
      <c r="B169" s="118"/>
      <c r="C169" s="118" t="s">
        <v>392</v>
      </c>
      <c r="D169" s="118"/>
      <c r="E169" s="118" t="s">
        <v>556</v>
      </c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 t="s">
        <v>390</v>
      </c>
      <c r="U169" s="118"/>
      <c r="V169" s="126"/>
      <c r="W169" s="126"/>
      <c r="X169" s="126"/>
      <c r="Y169" s="126"/>
      <c r="Z169" s="125" t="s">
        <v>389</v>
      </c>
      <c r="AA169" s="127">
        <f>829.61684+1626.08672</f>
        <v>2455.7035599999999</v>
      </c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>
        <v>120</v>
      </c>
      <c r="AM169" s="127"/>
      <c r="AN169" s="127"/>
      <c r="AO169" s="127"/>
      <c r="AP169" s="127"/>
      <c r="AQ169" s="127">
        <v>120</v>
      </c>
      <c r="AR169" s="127"/>
      <c r="AS169" s="127"/>
      <c r="AT169" s="127"/>
      <c r="AU169" s="127"/>
      <c r="AV169" s="125" t="s">
        <v>389</v>
      </c>
    </row>
    <row r="170" spans="1:48" ht="83.65" customHeight="1">
      <c r="A170" s="125" t="s">
        <v>557</v>
      </c>
      <c r="B170" s="118"/>
      <c r="C170" s="118" t="s">
        <v>392</v>
      </c>
      <c r="D170" s="118"/>
      <c r="E170" s="118" t="s">
        <v>558</v>
      </c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8"/>
      <c r="U170" s="118"/>
      <c r="V170" s="126"/>
      <c r="W170" s="126"/>
      <c r="X170" s="126"/>
      <c r="Y170" s="126"/>
      <c r="Z170" s="125" t="s">
        <v>557</v>
      </c>
      <c r="AA170" s="127">
        <v>200</v>
      </c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>
        <v>150</v>
      </c>
      <c r="AM170" s="127"/>
      <c r="AN170" s="127"/>
      <c r="AO170" s="127"/>
      <c r="AP170" s="127"/>
      <c r="AQ170" s="127">
        <v>150</v>
      </c>
      <c r="AR170" s="127"/>
      <c r="AS170" s="127"/>
      <c r="AT170" s="127"/>
      <c r="AU170" s="127"/>
      <c r="AV170" s="125" t="s">
        <v>557</v>
      </c>
    </row>
    <row r="171" spans="1:48" ht="50.1" customHeight="1">
      <c r="A171" s="125" t="s">
        <v>389</v>
      </c>
      <c r="B171" s="118"/>
      <c r="C171" s="118" t="s">
        <v>392</v>
      </c>
      <c r="D171" s="118"/>
      <c r="E171" s="118" t="s">
        <v>558</v>
      </c>
      <c r="F171" s="118"/>
      <c r="G171" s="118"/>
      <c r="H171" s="118"/>
      <c r="I171" s="118"/>
      <c r="J171" s="118"/>
      <c r="K171" s="118"/>
      <c r="L171" s="118"/>
      <c r="M171" s="118"/>
      <c r="N171" s="118"/>
      <c r="O171" s="118"/>
      <c r="P171" s="118"/>
      <c r="Q171" s="118"/>
      <c r="R171" s="118"/>
      <c r="S171" s="118"/>
      <c r="T171" s="118" t="s">
        <v>390</v>
      </c>
      <c r="U171" s="118"/>
      <c r="V171" s="126"/>
      <c r="W171" s="126"/>
      <c r="X171" s="126"/>
      <c r="Y171" s="126"/>
      <c r="Z171" s="125" t="s">
        <v>389</v>
      </c>
      <c r="AA171" s="127">
        <v>200</v>
      </c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>
        <v>150</v>
      </c>
      <c r="AM171" s="127"/>
      <c r="AN171" s="127"/>
      <c r="AO171" s="127"/>
      <c r="AP171" s="127"/>
      <c r="AQ171" s="127">
        <v>150</v>
      </c>
      <c r="AR171" s="127"/>
      <c r="AS171" s="127"/>
      <c r="AT171" s="127"/>
      <c r="AU171" s="127"/>
      <c r="AV171" s="125" t="s">
        <v>389</v>
      </c>
    </row>
    <row r="172" spans="1:48" ht="42.75" customHeight="1">
      <c r="A172" s="125" t="s">
        <v>559</v>
      </c>
      <c r="B172" s="118"/>
      <c r="C172" s="118" t="s">
        <v>392</v>
      </c>
      <c r="D172" s="118"/>
      <c r="E172" s="118" t="s">
        <v>560</v>
      </c>
      <c r="F172" s="118"/>
      <c r="G172" s="118"/>
      <c r="H172" s="118"/>
      <c r="I172" s="118"/>
      <c r="J172" s="118"/>
      <c r="K172" s="118"/>
      <c r="L172" s="118"/>
      <c r="M172" s="118"/>
      <c r="N172" s="118"/>
      <c r="O172" s="118"/>
      <c r="P172" s="118"/>
      <c r="Q172" s="118"/>
      <c r="R172" s="118"/>
      <c r="S172" s="118"/>
      <c r="T172" s="118"/>
      <c r="U172" s="118"/>
      <c r="V172" s="126"/>
      <c r="W172" s="126"/>
      <c r="X172" s="126"/>
      <c r="Y172" s="126"/>
      <c r="Z172" s="125" t="s">
        <v>559</v>
      </c>
      <c r="AA172" s="127">
        <v>6</v>
      </c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>
        <v>8</v>
      </c>
      <c r="AM172" s="127"/>
      <c r="AN172" s="127"/>
      <c r="AO172" s="127"/>
      <c r="AP172" s="127"/>
      <c r="AQ172" s="127">
        <v>10</v>
      </c>
      <c r="AR172" s="127"/>
      <c r="AS172" s="127"/>
      <c r="AT172" s="127"/>
      <c r="AU172" s="127"/>
      <c r="AV172" s="125" t="s">
        <v>559</v>
      </c>
    </row>
    <row r="173" spans="1:48" ht="50.1" customHeight="1">
      <c r="A173" s="125" t="s">
        <v>389</v>
      </c>
      <c r="B173" s="118"/>
      <c r="C173" s="118" t="s">
        <v>392</v>
      </c>
      <c r="D173" s="118"/>
      <c r="E173" s="118" t="s">
        <v>560</v>
      </c>
      <c r="F173" s="118"/>
      <c r="G173" s="118"/>
      <c r="H173" s="118"/>
      <c r="I173" s="118"/>
      <c r="J173" s="118"/>
      <c r="K173" s="118"/>
      <c r="L173" s="118"/>
      <c r="M173" s="118"/>
      <c r="N173" s="118"/>
      <c r="O173" s="118"/>
      <c r="P173" s="118"/>
      <c r="Q173" s="118"/>
      <c r="R173" s="118"/>
      <c r="S173" s="118"/>
      <c r="T173" s="118" t="s">
        <v>390</v>
      </c>
      <c r="U173" s="118"/>
      <c r="V173" s="126"/>
      <c r="W173" s="126"/>
      <c r="X173" s="126"/>
      <c r="Y173" s="126"/>
      <c r="Z173" s="125" t="s">
        <v>389</v>
      </c>
      <c r="AA173" s="127">
        <v>6</v>
      </c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>
        <v>8</v>
      </c>
      <c r="AM173" s="127"/>
      <c r="AN173" s="127"/>
      <c r="AO173" s="127"/>
      <c r="AP173" s="127"/>
      <c r="AQ173" s="127">
        <v>10</v>
      </c>
      <c r="AR173" s="127"/>
      <c r="AS173" s="127"/>
      <c r="AT173" s="127"/>
      <c r="AU173" s="127"/>
      <c r="AV173" s="125" t="s">
        <v>389</v>
      </c>
    </row>
    <row r="174" spans="1:48" ht="55.5" customHeight="1">
      <c r="A174" s="125" t="s">
        <v>561</v>
      </c>
      <c r="B174" s="118"/>
      <c r="C174" s="118" t="s">
        <v>392</v>
      </c>
      <c r="D174" s="118"/>
      <c r="E174" s="118" t="s">
        <v>562</v>
      </c>
      <c r="F174" s="118"/>
      <c r="G174" s="118"/>
      <c r="H174" s="118"/>
      <c r="I174" s="118"/>
      <c r="J174" s="118"/>
      <c r="K174" s="118"/>
      <c r="L174" s="118"/>
      <c r="M174" s="118"/>
      <c r="N174" s="118"/>
      <c r="O174" s="118"/>
      <c r="P174" s="118"/>
      <c r="Q174" s="118"/>
      <c r="R174" s="118"/>
      <c r="S174" s="118"/>
      <c r="T174" s="118"/>
      <c r="U174" s="118"/>
      <c r="V174" s="126"/>
      <c r="W174" s="126"/>
      <c r="X174" s="126"/>
      <c r="Y174" s="126"/>
      <c r="Z174" s="125" t="s">
        <v>561</v>
      </c>
      <c r="AA174" s="127">
        <v>250</v>
      </c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>
        <v>200</v>
      </c>
      <c r="AM174" s="127"/>
      <c r="AN174" s="127"/>
      <c r="AO174" s="127"/>
      <c r="AP174" s="127"/>
      <c r="AQ174" s="127">
        <v>200</v>
      </c>
      <c r="AR174" s="127"/>
      <c r="AS174" s="127"/>
      <c r="AT174" s="127"/>
      <c r="AU174" s="127"/>
      <c r="AV174" s="125" t="s">
        <v>561</v>
      </c>
    </row>
    <row r="175" spans="1:48" ht="50.1" customHeight="1">
      <c r="A175" s="125" t="s">
        <v>389</v>
      </c>
      <c r="B175" s="118"/>
      <c r="C175" s="118" t="s">
        <v>392</v>
      </c>
      <c r="D175" s="118"/>
      <c r="E175" s="118" t="s">
        <v>562</v>
      </c>
      <c r="F175" s="118"/>
      <c r="G175" s="118"/>
      <c r="H175" s="118"/>
      <c r="I175" s="118"/>
      <c r="J175" s="118"/>
      <c r="K175" s="118"/>
      <c r="L175" s="118"/>
      <c r="M175" s="118"/>
      <c r="N175" s="118"/>
      <c r="O175" s="118"/>
      <c r="P175" s="118"/>
      <c r="Q175" s="118"/>
      <c r="R175" s="118"/>
      <c r="S175" s="118"/>
      <c r="T175" s="118" t="s">
        <v>390</v>
      </c>
      <c r="U175" s="118"/>
      <c r="V175" s="126"/>
      <c r="W175" s="126"/>
      <c r="X175" s="126"/>
      <c r="Y175" s="126"/>
      <c r="Z175" s="125" t="s">
        <v>389</v>
      </c>
      <c r="AA175" s="127">
        <v>250</v>
      </c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>
        <v>200</v>
      </c>
      <c r="AM175" s="127"/>
      <c r="AN175" s="127"/>
      <c r="AO175" s="127"/>
      <c r="AP175" s="127"/>
      <c r="AQ175" s="127">
        <v>200</v>
      </c>
      <c r="AR175" s="127"/>
      <c r="AS175" s="127"/>
      <c r="AT175" s="127"/>
      <c r="AU175" s="127"/>
      <c r="AV175" s="125" t="s">
        <v>389</v>
      </c>
    </row>
    <row r="176" spans="1:48" ht="59.25" customHeight="1">
      <c r="A176" s="125" t="s">
        <v>563</v>
      </c>
      <c r="B176" s="118"/>
      <c r="C176" s="118" t="s">
        <v>392</v>
      </c>
      <c r="D176" s="118"/>
      <c r="E176" s="118" t="s">
        <v>564</v>
      </c>
      <c r="F176" s="118"/>
      <c r="G176" s="118"/>
      <c r="H176" s="118"/>
      <c r="I176" s="118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26"/>
      <c r="W176" s="126"/>
      <c r="X176" s="126"/>
      <c r="Y176" s="126"/>
      <c r="Z176" s="125" t="s">
        <v>563</v>
      </c>
      <c r="AA176" s="127">
        <v>12</v>
      </c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>
        <v>12</v>
      </c>
      <c r="AM176" s="127"/>
      <c r="AN176" s="127"/>
      <c r="AO176" s="127"/>
      <c r="AP176" s="127"/>
      <c r="AQ176" s="127">
        <v>12</v>
      </c>
      <c r="AR176" s="127"/>
      <c r="AS176" s="127"/>
      <c r="AT176" s="127"/>
      <c r="AU176" s="127"/>
      <c r="AV176" s="125" t="s">
        <v>563</v>
      </c>
    </row>
    <row r="177" spans="1:48" ht="57.75" customHeight="1">
      <c r="A177" s="125" t="s">
        <v>389</v>
      </c>
      <c r="B177" s="118"/>
      <c r="C177" s="118" t="s">
        <v>392</v>
      </c>
      <c r="D177" s="118"/>
      <c r="E177" s="118" t="s">
        <v>564</v>
      </c>
      <c r="F177" s="118"/>
      <c r="G177" s="118"/>
      <c r="H177" s="118"/>
      <c r="I177" s="118"/>
      <c r="J177" s="118"/>
      <c r="K177" s="118"/>
      <c r="L177" s="118"/>
      <c r="M177" s="118"/>
      <c r="N177" s="118"/>
      <c r="O177" s="118"/>
      <c r="P177" s="118"/>
      <c r="Q177" s="118"/>
      <c r="R177" s="118"/>
      <c r="S177" s="118"/>
      <c r="T177" s="118" t="s">
        <v>390</v>
      </c>
      <c r="U177" s="118"/>
      <c r="V177" s="126"/>
      <c r="W177" s="126"/>
      <c r="X177" s="126"/>
      <c r="Y177" s="126"/>
      <c r="Z177" s="125" t="s">
        <v>389</v>
      </c>
      <c r="AA177" s="127">
        <v>12</v>
      </c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>
        <v>12</v>
      </c>
      <c r="AM177" s="127"/>
      <c r="AN177" s="127"/>
      <c r="AO177" s="127"/>
      <c r="AP177" s="127"/>
      <c r="AQ177" s="127">
        <v>12</v>
      </c>
      <c r="AR177" s="127"/>
      <c r="AS177" s="127"/>
      <c r="AT177" s="127"/>
      <c r="AU177" s="127"/>
      <c r="AV177" s="125" t="s">
        <v>389</v>
      </c>
    </row>
    <row r="178" spans="1:48" ht="66.95" customHeight="1">
      <c r="A178" s="125" t="s">
        <v>381</v>
      </c>
      <c r="B178" s="118"/>
      <c r="C178" s="118" t="s">
        <v>392</v>
      </c>
      <c r="D178" s="118"/>
      <c r="E178" s="118" t="s">
        <v>382</v>
      </c>
      <c r="F178" s="118"/>
      <c r="G178" s="118"/>
      <c r="H178" s="118"/>
      <c r="I178" s="118"/>
      <c r="J178" s="118"/>
      <c r="K178" s="118"/>
      <c r="L178" s="118"/>
      <c r="M178" s="118"/>
      <c r="N178" s="118"/>
      <c r="O178" s="118"/>
      <c r="P178" s="118"/>
      <c r="Q178" s="118"/>
      <c r="R178" s="118"/>
      <c r="S178" s="118"/>
      <c r="T178" s="118"/>
      <c r="U178" s="118"/>
      <c r="V178" s="126"/>
      <c r="W178" s="126"/>
      <c r="X178" s="126"/>
      <c r="Y178" s="126"/>
      <c r="Z178" s="125" t="s">
        <v>381</v>
      </c>
      <c r="AA178" s="127">
        <f>AA179+AA181+AA183+AA186</f>
        <v>7131.9000000000005</v>
      </c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>
        <v>5931.4</v>
      </c>
      <c r="AM178" s="127">
        <v>1755.6</v>
      </c>
      <c r="AN178" s="127"/>
      <c r="AO178" s="127"/>
      <c r="AP178" s="127"/>
      <c r="AQ178" s="127">
        <v>10893.5</v>
      </c>
      <c r="AR178" s="127">
        <v>1931.2</v>
      </c>
      <c r="AS178" s="127"/>
      <c r="AT178" s="127"/>
      <c r="AU178" s="127"/>
      <c r="AV178" s="125" t="s">
        <v>381</v>
      </c>
    </row>
    <row r="179" spans="1:48" ht="44.25" customHeight="1">
      <c r="A179" s="125" t="s">
        <v>565</v>
      </c>
      <c r="B179" s="118"/>
      <c r="C179" s="118" t="s">
        <v>392</v>
      </c>
      <c r="D179" s="118"/>
      <c r="E179" s="118" t="s">
        <v>566</v>
      </c>
      <c r="F179" s="118"/>
      <c r="G179" s="118"/>
      <c r="H179" s="118"/>
      <c r="I179" s="118"/>
      <c r="J179" s="118"/>
      <c r="K179" s="118"/>
      <c r="L179" s="118"/>
      <c r="M179" s="118"/>
      <c r="N179" s="118"/>
      <c r="O179" s="118"/>
      <c r="P179" s="118"/>
      <c r="Q179" s="118"/>
      <c r="R179" s="118"/>
      <c r="S179" s="118"/>
      <c r="T179" s="118"/>
      <c r="U179" s="118"/>
      <c r="V179" s="126"/>
      <c r="W179" s="126"/>
      <c r="X179" s="126"/>
      <c r="Y179" s="126"/>
      <c r="Z179" s="125" t="s">
        <v>565</v>
      </c>
      <c r="AA179" s="127">
        <v>50</v>
      </c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/>
      <c r="AQ179" s="127"/>
      <c r="AR179" s="127"/>
      <c r="AS179" s="127"/>
      <c r="AT179" s="127"/>
      <c r="AU179" s="127"/>
      <c r="AV179" s="125" t="s">
        <v>565</v>
      </c>
    </row>
    <row r="180" spans="1:48" ht="33.4" customHeight="1">
      <c r="A180" s="125" t="s">
        <v>447</v>
      </c>
      <c r="B180" s="118"/>
      <c r="C180" s="118" t="s">
        <v>392</v>
      </c>
      <c r="D180" s="118"/>
      <c r="E180" s="118" t="s">
        <v>566</v>
      </c>
      <c r="F180" s="118"/>
      <c r="G180" s="118"/>
      <c r="H180" s="118"/>
      <c r="I180" s="118"/>
      <c r="J180" s="118"/>
      <c r="K180" s="118"/>
      <c r="L180" s="118"/>
      <c r="M180" s="118"/>
      <c r="N180" s="118"/>
      <c r="O180" s="118"/>
      <c r="P180" s="118"/>
      <c r="Q180" s="118"/>
      <c r="R180" s="118"/>
      <c r="S180" s="118"/>
      <c r="T180" s="118" t="s">
        <v>448</v>
      </c>
      <c r="U180" s="118"/>
      <c r="V180" s="126"/>
      <c r="W180" s="126"/>
      <c r="X180" s="126"/>
      <c r="Y180" s="126"/>
      <c r="Z180" s="125" t="s">
        <v>447</v>
      </c>
      <c r="AA180" s="127">
        <v>50</v>
      </c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/>
      <c r="AQ180" s="127"/>
      <c r="AR180" s="127"/>
      <c r="AS180" s="127"/>
      <c r="AT180" s="127"/>
      <c r="AU180" s="127"/>
      <c r="AV180" s="125" t="s">
        <v>447</v>
      </c>
    </row>
    <row r="181" spans="1:48" ht="60" customHeight="1">
      <c r="A181" s="125" t="s">
        <v>567</v>
      </c>
      <c r="B181" s="118"/>
      <c r="C181" s="118" t="s">
        <v>392</v>
      </c>
      <c r="D181" s="118"/>
      <c r="E181" s="118" t="s">
        <v>568</v>
      </c>
      <c r="F181" s="118"/>
      <c r="G181" s="118"/>
      <c r="H181" s="118"/>
      <c r="I181" s="118"/>
      <c r="J181" s="118"/>
      <c r="K181" s="118"/>
      <c r="L181" s="118"/>
      <c r="M181" s="118"/>
      <c r="N181" s="118"/>
      <c r="O181" s="118"/>
      <c r="P181" s="118"/>
      <c r="Q181" s="118"/>
      <c r="R181" s="118"/>
      <c r="S181" s="118"/>
      <c r="T181" s="118"/>
      <c r="U181" s="118"/>
      <c r="V181" s="126"/>
      <c r="W181" s="126"/>
      <c r="X181" s="126"/>
      <c r="Y181" s="126"/>
      <c r="Z181" s="125" t="s">
        <v>567</v>
      </c>
      <c r="AA181" s="127">
        <f>AA182</f>
        <v>882.8</v>
      </c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/>
      <c r="AQ181" s="127"/>
      <c r="AR181" s="127"/>
      <c r="AS181" s="127"/>
      <c r="AT181" s="127"/>
      <c r="AU181" s="127"/>
      <c r="AV181" s="125" t="s">
        <v>567</v>
      </c>
    </row>
    <row r="182" spans="1:48" ht="115.5" customHeight="1">
      <c r="A182" s="125" t="s">
        <v>385</v>
      </c>
      <c r="B182" s="118"/>
      <c r="C182" s="118" t="s">
        <v>392</v>
      </c>
      <c r="D182" s="118"/>
      <c r="E182" s="118" t="s">
        <v>568</v>
      </c>
      <c r="F182" s="118"/>
      <c r="G182" s="118"/>
      <c r="H182" s="118"/>
      <c r="I182" s="118"/>
      <c r="J182" s="118"/>
      <c r="K182" s="118"/>
      <c r="L182" s="118"/>
      <c r="M182" s="118"/>
      <c r="N182" s="118"/>
      <c r="O182" s="118"/>
      <c r="P182" s="118"/>
      <c r="Q182" s="118"/>
      <c r="R182" s="118"/>
      <c r="S182" s="118"/>
      <c r="T182" s="118" t="s">
        <v>386</v>
      </c>
      <c r="U182" s="118"/>
      <c r="V182" s="126"/>
      <c r="W182" s="126"/>
      <c r="X182" s="126"/>
      <c r="Y182" s="126"/>
      <c r="Z182" s="125" t="s">
        <v>385</v>
      </c>
      <c r="AA182" s="127">
        <v>882.8</v>
      </c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/>
      <c r="AQ182" s="127"/>
      <c r="AR182" s="127"/>
      <c r="AS182" s="127"/>
      <c r="AT182" s="127"/>
      <c r="AU182" s="127"/>
      <c r="AV182" s="125" t="s">
        <v>385</v>
      </c>
    </row>
    <row r="183" spans="1:48" ht="66.95" customHeight="1">
      <c r="A183" s="125" t="s">
        <v>569</v>
      </c>
      <c r="B183" s="118"/>
      <c r="C183" s="118" t="s">
        <v>392</v>
      </c>
      <c r="D183" s="118"/>
      <c r="E183" s="118" t="s">
        <v>570</v>
      </c>
      <c r="F183" s="118"/>
      <c r="G183" s="118"/>
      <c r="H183" s="118"/>
      <c r="I183" s="118"/>
      <c r="J183" s="118"/>
      <c r="K183" s="118"/>
      <c r="L183" s="118"/>
      <c r="M183" s="118"/>
      <c r="N183" s="118"/>
      <c r="O183" s="118"/>
      <c r="P183" s="118"/>
      <c r="Q183" s="118"/>
      <c r="R183" s="118"/>
      <c r="S183" s="118"/>
      <c r="T183" s="118"/>
      <c r="U183" s="118"/>
      <c r="V183" s="126"/>
      <c r="W183" s="126"/>
      <c r="X183" s="126"/>
      <c r="Y183" s="126"/>
      <c r="Z183" s="125" t="s">
        <v>569</v>
      </c>
      <c r="AA183" s="127">
        <v>4175.8</v>
      </c>
      <c r="AB183" s="127"/>
      <c r="AC183" s="127"/>
      <c r="AD183" s="127"/>
      <c r="AE183" s="127"/>
      <c r="AF183" s="127"/>
      <c r="AG183" s="127"/>
      <c r="AH183" s="127"/>
      <c r="AI183" s="127"/>
      <c r="AJ183" s="127"/>
      <c r="AK183" s="127"/>
      <c r="AL183" s="127">
        <v>4175.8</v>
      </c>
      <c r="AM183" s="127"/>
      <c r="AN183" s="127"/>
      <c r="AO183" s="127"/>
      <c r="AP183" s="127"/>
      <c r="AQ183" s="127">
        <v>8962.2999999999993</v>
      </c>
      <c r="AR183" s="127"/>
      <c r="AS183" s="127"/>
      <c r="AT183" s="127"/>
      <c r="AU183" s="127"/>
      <c r="AV183" s="125" t="s">
        <v>569</v>
      </c>
    </row>
    <row r="184" spans="1:48" ht="106.5" customHeight="1">
      <c r="A184" s="125" t="s">
        <v>385</v>
      </c>
      <c r="B184" s="118"/>
      <c r="C184" s="118" t="s">
        <v>392</v>
      </c>
      <c r="D184" s="118"/>
      <c r="E184" s="118" t="s">
        <v>570</v>
      </c>
      <c r="F184" s="118"/>
      <c r="G184" s="118"/>
      <c r="H184" s="118"/>
      <c r="I184" s="118"/>
      <c r="J184" s="118"/>
      <c r="K184" s="118"/>
      <c r="L184" s="118"/>
      <c r="M184" s="118"/>
      <c r="N184" s="118"/>
      <c r="O184" s="118"/>
      <c r="P184" s="118"/>
      <c r="Q184" s="118"/>
      <c r="R184" s="118"/>
      <c r="S184" s="118"/>
      <c r="T184" s="118" t="s">
        <v>386</v>
      </c>
      <c r="U184" s="118"/>
      <c r="V184" s="126"/>
      <c r="W184" s="126"/>
      <c r="X184" s="126"/>
      <c r="Y184" s="126"/>
      <c r="Z184" s="125" t="s">
        <v>385</v>
      </c>
      <c r="AA184" s="127">
        <v>3662.8</v>
      </c>
      <c r="AB184" s="127"/>
      <c r="AC184" s="127"/>
      <c r="AD184" s="127"/>
      <c r="AE184" s="127"/>
      <c r="AF184" s="127"/>
      <c r="AG184" s="127"/>
      <c r="AH184" s="127"/>
      <c r="AI184" s="127"/>
      <c r="AJ184" s="127"/>
      <c r="AK184" s="127"/>
      <c r="AL184" s="127">
        <v>3662.8</v>
      </c>
      <c r="AM184" s="127"/>
      <c r="AN184" s="127"/>
      <c r="AO184" s="127"/>
      <c r="AP184" s="127"/>
      <c r="AQ184" s="127">
        <v>6898.2</v>
      </c>
      <c r="AR184" s="127"/>
      <c r="AS184" s="127"/>
      <c r="AT184" s="127"/>
      <c r="AU184" s="127"/>
      <c r="AV184" s="125" t="s">
        <v>385</v>
      </c>
    </row>
    <row r="185" spans="1:48" ht="60.75" customHeight="1">
      <c r="A185" s="125" t="s">
        <v>389</v>
      </c>
      <c r="B185" s="118"/>
      <c r="C185" s="118" t="s">
        <v>392</v>
      </c>
      <c r="D185" s="118"/>
      <c r="E185" s="118" t="s">
        <v>570</v>
      </c>
      <c r="F185" s="118"/>
      <c r="G185" s="118"/>
      <c r="H185" s="118"/>
      <c r="I185" s="118"/>
      <c r="J185" s="118"/>
      <c r="K185" s="118"/>
      <c r="L185" s="118"/>
      <c r="M185" s="118"/>
      <c r="N185" s="118"/>
      <c r="O185" s="118"/>
      <c r="P185" s="118"/>
      <c r="Q185" s="118"/>
      <c r="R185" s="118"/>
      <c r="S185" s="118"/>
      <c r="T185" s="118" t="s">
        <v>390</v>
      </c>
      <c r="U185" s="118"/>
      <c r="V185" s="126"/>
      <c r="W185" s="126"/>
      <c r="X185" s="126"/>
      <c r="Y185" s="126"/>
      <c r="Z185" s="125" t="s">
        <v>389</v>
      </c>
      <c r="AA185" s="127">
        <v>513</v>
      </c>
      <c r="AB185" s="127"/>
      <c r="AC185" s="127"/>
      <c r="AD185" s="127"/>
      <c r="AE185" s="127"/>
      <c r="AF185" s="127"/>
      <c r="AG185" s="127"/>
      <c r="AH185" s="127"/>
      <c r="AI185" s="127"/>
      <c r="AJ185" s="127"/>
      <c r="AK185" s="127"/>
      <c r="AL185" s="127">
        <v>513</v>
      </c>
      <c r="AM185" s="127"/>
      <c r="AN185" s="127"/>
      <c r="AO185" s="127"/>
      <c r="AP185" s="127"/>
      <c r="AQ185" s="127">
        <v>2064.1</v>
      </c>
      <c r="AR185" s="127"/>
      <c r="AS185" s="127"/>
      <c r="AT185" s="127"/>
      <c r="AU185" s="127"/>
      <c r="AV185" s="125" t="s">
        <v>389</v>
      </c>
    </row>
    <row r="186" spans="1:48" ht="39.75" customHeight="1">
      <c r="A186" s="166" t="s">
        <v>571</v>
      </c>
      <c r="B186" s="118"/>
      <c r="C186" s="118" t="s">
        <v>392</v>
      </c>
      <c r="D186" s="118"/>
      <c r="E186" s="118" t="s">
        <v>572</v>
      </c>
      <c r="F186" s="118"/>
      <c r="G186" s="118"/>
      <c r="H186" s="118"/>
      <c r="I186" s="118"/>
      <c r="J186" s="118"/>
      <c r="K186" s="118"/>
      <c r="L186" s="118"/>
      <c r="M186" s="118"/>
      <c r="N186" s="118"/>
      <c r="O186" s="118"/>
      <c r="P186" s="118"/>
      <c r="Q186" s="118"/>
      <c r="R186" s="118"/>
      <c r="S186" s="118"/>
      <c r="T186" s="118"/>
      <c r="U186" s="118"/>
      <c r="V186" s="126"/>
      <c r="W186" s="126"/>
      <c r="X186" s="126"/>
      <c r="Y186" s="126"/>
      <c r="Z186" s="125" t="s">
        <v>571</v>
      </c>
      <c r="AA186" s="127">
        <v>2023.3</v>
      </c>
      <c r="AB186" s="127"/>
      <c r="AC186" s="127"/>
      <c r="AD186" s="127"/>
      <c r="AE186" s="127"/>
      <c r="AF186" s="127"/>
      <c r="AG186" s="127"/>
      <c r="AH186" s="127"/>
      <c r="AI186" s="127"/>
      <c r="AJ186" s="127"/>
      <c r="AK186" s="127"/>
      <c r="AL186" s="127">
        <v>1755.6</v>
      </c>
      <c r="AM186" s="127">
        <v>1755.6</v>
      </c>
      <c r="AN186" s="127"/>
      <c r="AO186" s="127"/>
      <c r="AP186" s="127"/>
      <c r="AQ186" s="127">
        <v>1931.2</v>
      </c>
      <c r="AR186" s="127">
        <v>1931.2</v>
      </c>
      <c r="AS186" s="127"/>
      <c r="AT186" s="127"/>
      <c r="AU186" s="127"/>
      <c r="AV186" s="125" t="s">
        <v>571</v>
      </c>
    </row>
    <row r="187" spans="1:48" ht="120" customHeight="1">
      <c r="A187" s="166" t="s">
        <v>385</v>
      </c>
      <c r="B187" s="118"/>
      <c r="C187" s="118" t="s">
        <v>392</v>
      </c>
      <c r="D187" s="118"/>
      <c r="E187" s="118" t="s">
        <v>572</v>
      </c>
      <c r="F187" s="118"/>
      <c r="G187" s="118"/>
      <c r="H187" s="118"/>
      <c r="I187" s="118"/>
      <c r="J187" s="118"/>
      <c r="K187" s="118"/>
      <c r="L187" s="118"/>
      <c r="M187" s="118"/>
      <c r="N187" s="118"/>
      <c r="O187" s="118"/>
      <c r="P187" s="118"/>
      <c r="Q187" s="118"/>
      <c r="R187" s="118"/>
      <c r="S187" s="118"/>
      <c r="T187" s="118" t="s">
        <v>386</v>
      </c>
      <c r="U187" s="118"/>
      <c r="V187" s="126"/>
      <c r="W187" s="126"/>
      <c r="X187" s="126"/>
      <c r="Y187" s="126"/>
      <c r="Z187" s="125" t="s">
        <v>385</v>
      </c>
      <c r="AA187" s="127">
        <v>1330.8</v>
      </c>
      <c r="AB187" s="127"/>
      <c r="AC187" s="127"/>
      <c r="AD187" s="127"/>
      <c r="AE187" s="127"/>
      <c r="AF187" s="127"/>
      <c r="AG187" s="127"/>
      <c r="AH187" s="127"/>
      <c r="AI187" s="127"/>
      <c r="AJ187" s="127"/>
      <c r="AK187" s="127"/>
      <c r="AL187" s="127">
        <v>1330.8</v>
      </c>
      <c r="AM187" s="127">
        <v>1330.8</v>
      </c>
      <c r="AN187" s="127"/>
      <c r="AO187" s="127"/>
      <c r="AP187" s="127"/>
      <c r="AQ187" s="127">
        <v>1330.8</v>
      </c>
      <c r="AR187" s="127">
        <v>1330.8</v>
      </c>
      <c r="AS187" s="127"/>
      <c r="AT187" s="127"/>
      <c r="AU187" s="127"/>
      <c r="AV187" s="125" t="s">
        <v>385</v>
      </c>
    </row>
    <row r="188" spans="1:48" ht="50.1" customHeight="1">
      <c r="A188" s="166" t="s">
        <v>389</v>
      </c>
      <c r="B188" s="118"/>
      <c r="C188" s="118" t="s">
        <v>392</v>
      </c>
      <c r="D188" s="118"/>
      <c r="E188" s="118" t="s">
        <v>572</v>
      </c>
      <c r="F188" s="118"/>
      <c r="G188" s="118"/>
      <c r="H188" s="118"/>
      <c r="I188" s="118"/>
      <c r="J188" s="118"/>
      <c r="K188" s="118"/>
      <c r="L188" s="118"/>
      <c r="M188" s="118"/>
      <c r="N188" s="118"/>
      <c r="O188" s="118"/>
      <c r="P188" s="118"/>
      <c r="Q188" s="118"/>
      <c r="R188" s="118"/>
      <c r="S188" s="118"/>
      <c r="T188" s="118" t="s">
        <v>390</v>
      </c>
      <c r="U188" s="118"/>
      <c r="V188" s="126"/>
      <c r="W188" s="126"/>
      <c r="X188" s="126"/>
      <c r="Y188" s="126"/>
      <c r="Z188" s="125" t="s">
        <v>389</v>
      </c>
      <c r="AA188" s="127">
        <v>692.5</v>
      </c>
      <c r="AB188" s="127"/>
      <c r="AC188" s="127"/>
      <c r="AD188" s="127"/>
      <c r="AE188" s="127"/>
      <c r="AF188" s="127"/>
      <c r="AG188" s="127"/>
      <c r="AH188" s="127"/>
      <c r="AI188" s="127"/>
      <c r="AJ188" s="127"/>
      <c r="AK188" s="127"/>
      <c r="AL188" s="127">
        <v>424.8</v>
      </c>
      <c r="AM188" s="127">
        <v>424.8</v>
      </c>
      <c r="AN188" s="127"/>
      <c r="AO188" s="127"/>
      <c r="AP188" s="127"/>
      <c r="AQ188" s="127">
        <v>600.4</v>
      </c>
      <c r="AR188" s="127">
        <v>600.4</v>
      </c>
      <c r="AS188" s="127"/>
      <c r="AT188" s="127"/>
      <c r="AU188" s="127"/>
      <c r="AV188" s="125" t="s">
        <v>389</v>
      </c>
    </row>
    <row r="189" spans="1:48" ht="50.1" customHeight="1">
      <c r="A189" s="125" t="s">
        <v>393</v>
      </c>
      <c r="B189" s="118"/>
      <c r="C189" s="118" t="s">
        <v>392</v>
      </c>
      <c r="D189" s="118"/>
      <c r="E189" s="118" t="s">
        <v>394</v>
      </c>
      <c r="F189" s="118"/>
      <c r="G189" s="118"/>
      <c r="H189" s="118"/>
      <c r="I189" s="118"/>
      <c r="J189" s="118"/>
      <c r="K189" s="118"/>
      <c r="L189" s="118"/>
      <c r="M189" s="118"/>
      <c r="N189" s="118"/>
      <c r="O189" s="118"/>
      <c r="P189" s="118"/>
      <c r="Q189" s="118"/>
      <c r="R189" s="118"/>
      <c r="S189" s="118"/>
      <c r="T189" s="118"/>
      <c r="U189" s="118"/>
      <c r="V189" s="126"/>
      <c r="W189" s="126"/>
      <c r="X189" s="126"/>
      <c r="Y189" s="126"/>
      <c r="Z189" s="125" t="s">
        <v>393</v>
      </c>
      <c r="AA189" s="127">
        <f>AA190+AA192</f>
        <v>16742.430609999999</v>
      </c>
      <c r="AB189" s="127"/>
      <c r="AC189" s="127"/>
      <c r="AD189" s="127"/>
      <c r="AE189" s="127"/>
      <c r="AF189" s="127"/>
      <c r="AG189" s="127"/>
      <c r="AH189" s="127"/>
      <c r="AI189" s="127"/>
      <c r="AJ189" s="127"/>
      <c r="AK189" s="127"/>
      <c r="AL189" s="127">
        <v>14099.3</v>
      </c>
      <c r="AM189" s="127"/>
      <c r="AN189" s="127"/>
      <c r="AO189" s="127"/>
      <c r="AP189" s="127"/>
      <c r="AQ189" s="127">
        <v>14099.3</v>
      </c>
      <c r="AR189" s="127"/>
      <c r="AS189" s="127"/>
      <c r="AT189" s="127"/>
      <c r="AU189" s="127"/>
      <c r="AV189" s="125" t="s">
        <v>393</v>
      </c>
    </row>
    <row r="190" spans="1:48" ht="33.4" customHeight="1">
      <c r="A190" s="125" t="s">
        <v>395</v>
      </c>
      <c r="B190" s="118"/>
      <c r="C190" s="118" t="s">
        <v>392</v>
      </c>
      <c r="D190" s="118"/>
      <c r="E190" s="118" t="s">
        <v>396</v>
      </c>
      <c r="F190" s="118"/>
      <c r="G190" s="118"/>
      <c r="H190" s="118"/>
      <c r="I190" s="118"/>
      <c r="J190" s="118"/>
      <c r="K190" s="118"/>
      <c r="L190" s="118"/>
      <c r="M190" s="118"/>
      <c r="N190" s="118"/>
      <c r="O190" s="118"/>
      <c r="P190" s="118"/>
      <c r="Q190" s="118"/>
      <c r="R190" s="118"/>
      <c r="S190" s="118"/>
      <c r="T190" s="118"/>
      <c r="U190" s="118"/>
      <c r="V190" s="126"/>
      <c r="W190" s="126"/>
      <c r="X190" s="126"/>
      <c r="Y190" s="126"/>
      <c r="Z190" s="125" t="s">
        <v>395</v>
      </c>
      <c r="AA190" s="127">
        <v>193</v>
      </c>
      <c r="AB190" s="127"/>
      <c r="AC190" s="127"/>
      <c r="AD190" s="127"/>
      <c r="AE190" s="127"/>
      <c r="AF190" s="127"/>
      <c r="AG190" s="127"/>
      <c r="AH190" s="127"/>
      <c r="AI190" s="127"/>
      <c r="AJ190" s="127"/>
      <c r="AK190" s="127"/>
      <c r="AL190" s="127">
        <v>193</v>
      </c>
      <c r="AM190" s="127"/>
      <c r="AN190" s="127"/>
      <c r="AO190" s="127"/>
      <c r="AP190" s="127"/>
      <c r="AQ190" s="127">
        <v>193</v>
      </c>
      <c r="AR190" s="127"/>
      <c r="AS190" s="127"/>
      <c r="AT190" s="127"/>
      <c r="AU190" s="127"/>
      <c r="AV190" s="125" t="s">
        <v>395</v>
      </c>
    </row>
    <row r="191" spans="1:48" ht="57.75" customHeight="1">
      <c r="A191" s="125" t="s">
        <v>389</v>
      </c>
      <c r="B191" s="118"/>
      <c r="C191" s="118" t="s">
        <v>392</v>
      </c>
      <c r="D191" s="118"/>
      <c r="E191" s="118" t="s">
        <v>396</v>
      </c>
      <c r="F191" s="118"/>
      <c r="G191" s="118"/>
      <c r="H191" s="118"/>
      <c r="I191" s="118"/>
      <c r="J191" s="118"/>
      <c r="K191" s="118"/>
      <c r="L191" s="118"/>
      <c r="M191" s="118"/>
      <c r="N191" s="118"/>
      <c r="O191" s="118"/>
      <c r="P191" s="118"/>
      <c r="Q191" s="118"/>
      <c r="R191" s="118"/>
      <c r="S191" s="118"/>
      <c r="T191" s="118" t="s">
        <v>390</v>
      </c>
      <c r="U191" s="118"/>
      <c r="V191" s="126"/>
      <c r="W191" s="126"/>
      <c r="X191" s="126"/>
      <c r="Y191" s="126"/>
      <c r="Z191" s="125" t="s">
        <v>389</v>
      </c>
      <c r="AA191" s="127">
        <v>193</v>
      </c>
      <c r="AB191" s="127"/>
      <c r="AC191" s="127"/>
      <c r="AD191" s="127"/>
      <c r="AE191" s="127"/>
      <c r="AF191" s="127"/>
      <c r="AG191" s="127"/>
      <c r="AH191" s="127"/>
      <c r="AI191" s="127"/>
      <c r="AJ191" s="127"/>
      <c r="AK191" s="127"/>
      <c r="AL191" s="127">
        <v>193</v>
      </c>
      <c r="AM191" s="127"/>
      <c r="AN191" s="127"/>
      <c r="AO191" s="127"/>
      <c r="AP191" s="127"/>
      <c r="AQ191" s="127">
        <v>193</v>
      </c>
      <c r="AR191" s="127"/>
      <c r="AS191" s="127"/>
      <c r="AT191" s="127"/>
      <c r="AU191" s="127"/>
      <c r="AV191" s="125" t="s">
        <v>389</v>
      </c>
    </row>
    <row r="192" spans="1:48" ht="99.75" customHeight="1">
      <c r="A192" s="125" t="s">
        <v>573</v>
      </c>
      <c r="B192" s="118"/>
      <c r="C192" s="118" t="s">
        <v>392</v>
      </c>
      <c r="D192" s="118"/>
      <c r="E192" s="118" t="s">
        <v>574</v>
      </c>
      <c r="F192" s="118"/>
      <c r="G192" s="118"/>
      <c r="H192" s="118"/>
      <c r="I192" s="118"/>
      <c r="J192" s="118"/>
      <c r="K192" s="118"/>
      <c r="L192" s="118"/>
      <c r="M192" s="118"/>
      <c r="N192" s="118"/>
      <c r="O192" s="118"/>
      <c r="P192" s="118"/>
      <c r="Q192" s="118"/>
      <c r="R192" s="118"/>
      <c r="S192" s="118"/>
      <c r="T192" s="118"/>
      <c r="U192" s="118"/>
      <c r="V192" s="126"/>
      <c r="W192" s="126"/>
      <c r="X192" s="126"/>
      <c r="Y192" s="126"/>
      <c r="Z192" s="125" t="s">
        <v>573</v>
      </c>
      <c r="AA192" s="127">
        <f>AA193</f>
        <v>16549.430609999999</v>
      </c>
      <c r="AB192" s="127"/>
      <c r="AC192" s="127"/>
      <c r="AD192" s="127"/>
      <c r="AE192" s="127"/>
      <c r="AF192" s="127"/>
      <c r="AG192" s="127"/>
      <c r="AH192" s="127"/>
      <c r="AI192" s="127"/>
      <c r="AJ192" s="127"/>
      <c r="AK192" s="127"/>
      <c r="AL192" s="127">
        <v>13906.3</v>
      </c>
      <c r="AM192" s="127"/>
      <c r="AN192" s="127"/>
      <c r="AO192" s="127"/>
      <c r="AP192" s="127"/>
      <c r="AQ192" s="127">
        <v>13906.3</v>
      </c>
      <c r="AR192" s="127"/>
      <c r="AS192" s="127"/>
      <c r="AT192" s="127"/>
      <c r="AU192" s="127"/>
      <c r="AV192" s="125" t="s">
        <v>573</v>
      </c>
    </row>
    <row r="193" spans="1:48" ht="33.4" customHeight="1">
      <c r="A193" s="125" t="s">
        <v>447</v>
      </c>
      <c r="B193" s="118"/>
      <c r="C193" s="118" t="s">
        <v>392</v>
      </c>
      <c r="D193" s="118"/>
      <c r="E193" s="118" t="s">
        <v>574</v>
      </c>
      <c r="F193" s="118"/>
      <c r="G193" s="118"/>
      <c r="H193" s="118"/>
      <c r="I193" s="118"/>
      <c r="J193" s="118"/>
      <c r="K193" s="118"/>
      <c r="L193" s="118"/>
      <c r="M193" s="118"/>
      <c r="N193" s="118"/>
      <c r="O193" s="118"/>
      <c r="P193" s="118"/>
      <c r="Q193" s="118"/>
      <c r="R193" s="118"/>
      <c r="S193" s="118"/>
      <c r="T193" s="118" t="s">
        <v>448</v>
      </c>
      <c r="U193" s="118"/>
      <c r="V193" s="126"/>
      <c r="W193" s="126"/>
      <c r="X193" s="126"/>
      <c r="Y193" s="126"/>
      <c r="Z193" s="125" t="s">
        <v>447</v>
      </c>
      <c r="AA193" s="127">
        <v>16549.430609999999</v>
      </c>
      <c r="AB193" s="127"/>
      <c r="AC193" s="127"/>
      <c r="AD193" s="127"/>
      <c r="AE193" s="127"/>
      <c r="AF193" s="127"/>
      <c r="AG193" s="127"/>
      <c r="AH193" s="127"/>
      <c r="AI193" s="127"/>
      <c r="AJ193" s="127"/>
      <c r="AK193" s="127"/>
      <c r="AL193" s="127">
        <v>13906.3</v>
      </c>
      <c r="AM193" s="127"/>
      <c r="AN193" s="127"/>
      <c r="AO193" s="127"/>
      <c r="AP193" s="127"/>
      <c r="AQ193" s="127">
        <v>13906.3</v>
      </c>
      <c r="AR193" s="127"/>
      <c r="AS193" s="127"/>
      <c r="AT193" s="127"/>
      <c r="AU193" s="127"/>
      <c r="AV193" s="125" t="s">
        <v>447</v>
      </c>
    </row>
    <row r="194" spans="1:48" ht="55.5" customHeight="1">
      <c r="A194" s="125" t="s">
        <v>575</v>
      </c>
      <c r="B194" s="118"/>
      <c r="C194" s="118" t="s">
        <v>576</v>
      </c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8"/>
      <c r="O194" s="118"/>
      <c r="P194" s="118"/>
      <c r="Q194" s="118"/>
      <c r="R194" s="118"/>
      <c r="S194" s="118"/>
      <c r="T194" s="118"/>
      <c r="U194" s="118"/>
      <c r="V194" s="126"/>
      <c r="W194" s="126"/>
      <c r="X194" s="126"/>
      <c r="Y194" s="126"/>
      <c r="Z194" s="125" t="s">
        <v>575</v>
      </c>
      <c r="AA194" s="127">
        <f>AA195</f>
        <v>1875.702</v>
      </c>
      <c r="AB194" s="127"/>
      <c r="AC194" s="127"/>
      <c r="AD194" s="127"/>
      <c r="AE194" s="127"/>
      <c r="AF194" s="127"/>
      <c r="AG194" s="127"/>
      <c r="AH194" s="127"/>
      <c r="AI194" s="127"/>
      <c r="AJ194" s="127"/>
      <c r="AK194" s="127"/>
      <c r="AL194" s="127">
        <v>1904.9</v>
      </c>
      <c r="AM194" s="127"/>
      <c r="AN194" s="127"/>
      <c r="AO194" s="127"/>
      <c r="AP194" s="127"/>
      <c r="AQ194" s="127">
        <v>1804.9</v>
      </c>
      <c r="AR194" s="127"/>
      <c r="AS194" s="127"/>
      <c r="AT194" s="127"/>
      <c r="AU194" s="127"/>
      <c r="AV194" s="125" t="s">
        <v>575</v>
      </c>
    </row>
    <row r="195" spans="1:48" ht="66.95" customHeight="1">
      <c r="A195" s="125" t="s">
        <v>577</v>
      </c>
      <c r="B195" s="118"/>
      <c r="C195" s="118" t="s">
        <v>578</v>
      </c>
      <c r="D195" s="118"/>
      <c r="E195" s="118"/>
      <c r="F195" s="118"/>
      <c r="G195" s="118"/>
      <c r="H195" s="118"/>
      <c r="I195" s="118"/>
      <c r="J195" s="118"/>
      <c r="K195" s="118"/>
      <c r="L195" s="118"/>
      <c r="M195" s="118"/>
      <c r="N195" s="118"/>
      <c r="O195" s="118"/>
      <c r="P195" s="118"/>
      <c r="Q195" s="118"/>
      <c r="R195" s="118"/>
      <c r="S195" s="118"/>
      <c r="T195" s="118"/>
      <c r="U195" s="118"/>
      <c r="V195" s="126"/>
      <c r="W195" s="126"/>
      <c r="X195" s="126"/>
      <c r="Y195" s="126"/>
      <c r="Z195" s="125" t="s">
        <v>577</v>
      </c>
      <c r="AA195" s="127">
        <f>AA196+AA201</f>
        <v>1875.702</v>
      </c>
      <c r="AB195" s="127"/>
      <c r="AC195" s="127"/>
      <c r="AD195" s="127"/>
      <c r="AE195" s="127"/>
      <c r="AF195" s="127"/>
      <c r="AG195" s="127"/>
      <c r="AH195" s="127"/>
      <c r="AI195" s="127"/>
      <c r="AJ195" s="127"/>
      <c r="AK195" s="127"/>
      <c r="AL195" s="127">
        <v>1904.9</v>
      </c>
      <c r="AM195" s="127"/>
      <c r="AN195" s="127"/>
      <c r="AO195" s="127"/>
      <c r="AP195" s="127"/>
      <c r="AQ195" s="127">
        <v>1804.9</v>
      </c>
      <c r="AR195" s="127"/>
      <c r="AS195" s="127"/>
      <c r="AT195" s="127"/>
      <c r="AU195" s="127"/>
      <c r="AV195" s="125" t="s">
        <v>577</v>
      </c>
    </row>
    <row r="196" spans="1:48" ht="83.65" customHeight="1">
      <c r="A196" s="125" t="s">
        <v>579</v>
      </c>
      <c r="B196" s="118"/>
      <c r="C196" s="118" t="s">
        <v>578</v>
      </c>
      <c r="D196" s="118"/>
      <c r="E196" s="118" t="s">
        <v>580</v>
      </c>
      <c r="F196" s="118"/>
      <c r="G196" s="118"/>
      <c r="H196" s="118"/>
      <c r="I196" s="118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26"/>
      <c r="W196" s="126"/>
      <c r="X196" s="126"/>
      <c r="Y196" s="126"/>
      <c r="Z196" s="125" t="s">
        <v>579</v>
      </c>
      <c r="AA196" s="127">
        <v>40</v>
      </c>
      <c r="AB196" s="127"/>
      <c r="AC196" s="127"/>
      <c r="AD196" s="127"/>
      <c r="AE196" s="127"/>
      <c r="AF196" s="127"/>
      <c r="AG196" s="127"/>
      <c r="AH196" s="127"/>
      <c r="AI196" s="127"/>
      <c r="AJ196" s="127"/>
      <c r="AK196" s="127"/>
      <c r="AL196" s="127">
        <v>100</v>
      </c>
      <c r="AM196" s="127"/>
      <c r="AN196" s="127"/>
      <c r="AO196" s="127"/>
      <c r="AP196" s="127"/>
      <c r="AQ196" s="127"/>
      <c r="AR196" s="127"/>
      <c r="AS196" s="127"/>
      <c r="AT196" s="127"/>
      <c r="AU196" s="127"/>
      <c r="AV196" s="125" t="s">
        <v>579</v>
      </c>
    </row>
    <row r="197" spans="1:48" ht="97.5" customHeight="1">
      <c r="A197" s="125" t="s">
        <v>581</v>
      </c>
      <c r="B197" s="118"/>
      <c r="C197" s="118" t="s">
        <v>578</v>
      </c>
      <c r="D197" s="118"/>
      <c r="E197" s="118" t="s">
        <v>582</v>
      </c>
      <c r="F197" s="118"/>
      <c r="G197" s="118"/>
      <c r="H197" s="118"/>
      <c r="I197" s="118"/>
      <c r="J197" s="118"/>
      <c r="K197" s="118"/>
      <c r="L197" s="118"/>
      <c r="M197" s="118"/>
      <c r="N197" s="118"/>
      <c r="O197" s="118"/>
      <c r="P197" s="118"/>
      <c r="Q197" s="118"/>
      <c r="R197" s="118"/>
      <c r="S197" s="118"/>
      <c r="T197" s="118"/>
      <c r="U197" s="118"/>
      <c r="V197" s="126"/>
      <c r="W197" s="126"/>
      <c r="X197" s="126"/>
      <c r="Y197" s="126"/>
      <c r="Z197" s="125" t="s">
        <v>581</v>
      </c>
      <c r="AA197" s="127">
        <v>40</v>
      </c>
      <c r="AB197" s="127"/>
      <c r="AC197" s="127"/>
      <c r="AD197" s="127"/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/>
      <c r="AQ197" s="127"/>
      <c r="AR197" s="127"/>
      <c r="AS197" s="127"/>
      <c r="AT197" s="127"/>
      <c r="AU197" s="127"/>
      <c r="AV197" s="125" t="s">
        <v>581</v>
      </c>
    </row>
    <row r="198" spans="1:48" ht="71.25" customHeight="1">
      <c r="A198" s="125" t="s">
        <v>583</v>
      </c>
      <c r="B198" s="118"/>
      <c r="C198" s="118" t="s">
        <v>578</v>
      </c>
      <c r="D198" s="118"/>
      <c r="E198" s="118" t="s">
        <v>584</v>
      </c>
      <c r="F198" s="118"/>
      <c r="G198" s="118"/>
      <c r="H198" s="118"/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26"/>
      <c r="W198" s="126"/>
      <c r="X198" s="126"/>
      <c r="Y198" s="126"/>
      <c r="Z198" s="125" t="s">
        <v>583</v>
      </c>
      <c r="AA198" s="127">
        <v>40</v>
      </c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/>
      <c r="AQ198" s="127"/>
      <c r="AR198" s="127"/>
      <c r="AS198" s="127"/>
      <c r="AT198" s="127"/>
      <c r="AU198" s="127"/>
      <c r="AV198" s="125" t="s">
        <v>583</v>
      </c>
    </row>
    <row r="199" spans="1:48" ht="119.25" customHeight="1">
      <c r="A199" s="125" t="s">
        <v>585</v>
      </c>
      <c r="B199" s="118"/>
      <c r="C199" s="118" t="s">
        <v>578</v>
      </c>
      <c r="D199" s="118"/>
      <c r="E199" s="118" t="s">
        <v>586</v>
      </c>
      <c r="F199" s="118"/>
      <c r="G199" s="118"/>
      <c r="H199" s="118"/>
      <c r="I199" s="118"/>
      <c r="J199" s="118"/>
      <c r="K199" s="118"/>
      <c r="L199" s="118"/>
      <c r="M199" s="118"/>
      <c r="N199" s="118"/>
      <c r="O199" s="118"/>
      <c r="P199" s="118"/>
      <c r="Q199" s="118"/>
      <c r="R199" s="118"/>
      <c r="S199" s="118"/>
      <c r="T199" s="118"/>
      <c r="U199" s="118"/>
      <c r="V199" s="126"/>
      <c r="W199" s="126"/>
      <c r="X199" s="126"/>
      <c r="Y199" s="126"/>
      <c r="Z199" s="125" t="s">
        <v>585</v>
      </c>
      <c r="AA199" s="127">
        <v>40</v>
      </c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  <c r="AO199" s="127"/>
      <c r="AP199" s="127"/>
      <c r="AQ199" s="127"/>
      <c r="AR199" s="127"/>
      <c r="AS199" s="127"/>
      <c r="AT199" s="127"/>
      <c r="AU199" s="127"/>
      <c r="AV199" s="125" t="s">
        <v>585</v>
      </c>
    </row>
    <row r="200" spans="1:48" ht="57.75" customHeight="1">
      <c r="A200" s="125" t="s">
        <v>389</v>
      </c>
      <c r="B200" s="118"/>
      <c r="C200" s="118" t="s">
        <v>578</v>
      </c>
      <c r="D200" s="118"/>
      <c r="E200" s="118" t="s">
        <v>586</v>
      </c>
      <c r="F200" s="118"/>
      <c r="G200" s="118"/>
      <c r="H200" s="118"/>
      <c r="I200" s="118"/>
      <c r="J200" s="118"/>
      <c r="K200" s="118"/>
      <c r="L200" s="118"/>
      <c r="M200" s="118"/>
      <c r="N200" s="118"/>
      <c r="O200" s="118"/>
      <c r="P200" s="118"/>
      <c r="Q200" s="118"/>
      <c r="R200" s="118"/>
      <c r="S200" s="118"/>
      <c r="T200" s="118" t="s">
        <v>390</v>
      </c>
      <c r="U200" s="118"/>
      <c r="V200" s="126"/>
      <c r="W200" s="126"/>
      <c r="X200" s="126"/>
      <c r="Y200" s="126"/>
      <c r="Z200" s="125" t="s">
        <v>389</v>
      </c>
      <c r="AA200" s="127">
        <v>40</v>
      </c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/>
      <c r="AQ200" s="127"/>
      <c r="AR200" s="127"/>
      <c r="AS200" s="127"/>
      <c r="AT200" s="127"/>
      <c r="AU200" s="127"/>
      <c r="AV200" s="125" t="s">
        <v>389</v>
      </c>
    </row>
    <row r="201" spans="1:48" ht="66.95" customHeight="1">
      <c r="A201" s="125" t="s">
        <v>381</v>
      </c>
      <c r="B201" s="118"/>
      <c r="C201" s="118" t="s">
        <v>578</v>
      </c>
      <c r="D201" s="118"/>
      <c r="E201" s="118" t="s">
        <v>382</v>
      </c>
      <c r="F201" s="118"/>
      <c r="G201" s="118"/>
      <c r="H201" s="118"/>
      <c r="I201" s="118"/>
      <c r="J201" s="118"/>
      <c r="K201" s="118"/>
      <c r="L201" s="118"/>
      <c r="M201" s="118"/>
      <c r="N201" s="118"/>
      <c r="O201" s="118"/>
      <c r="P201" s="118"/>
      <c r="Q201" s="118"/>
      <c r="R201" s="118"/>
      <c r="S201" s="118"/>
      <c r="T201" s="118"/>
      <c r="U201" s="118"/>
      <c r="V201" s="126"/>
      <c r="W201" s="126"/>
      <c r="X201" s="126"/>
      <c r="Y201" s="126"/>
      <c r="Z201" s="125" t="s">
        <v>381</v>
      </c>
      <c r="AA201" s="127">
        <f>AA202</f>
        <v>1835.702</v>
      </c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>
        <v>1804.9</v>
      </c>
      <c r="AM201" s="127"/>
      <c r="AN201" s="127"/>
      <c r="AO201" s="127"/>
      <c r="AP201" s="127"/>
      <c r="AQ201" s="127">
        <v>1804.9</v>
      </c>
      <c r="AR201" s="127"/>
      <c r="AS201" s="127"/>
      <c r="AT201" s="127"/>
      <c r="AU201" s="127"/>
      <c r="AV201" s="125" t="s">
        <v>381</v>
      </c>
    </row>
    <row r="202" spans="1:48" ht="46.5" customHeight="1">
      <c r="A202" s="125" t="s">
        <v>387</v>
      </c>
      <c r="B202" s="118"/>
      <c r="C202" s="118" t="s">
        <v>578</v>
      </c>
      <c r="D202" s="118"/>
      <c r="E202" s="118" t="s">
        <v>388</v>
      </c>
      <c r="F202" s="118"/>
      <c r="G202" s="118"/>
      <c r="H202" s="118"/>
      <c r="I202" s="118"/>
      <c r="J202" s="118"/>
      <c r="K202" s="118"/>
      <c r="L202" s="118"/>
      <c r="M202" s="118"/>
      <c r="N202" s="118"/>
      <c r="O202" s="118"/>
      <c r="P202" s="118"/>
      <c r="Q202" s="118"/>
      <c r="R202" s="118"/>
      <c r="S202" s="118"/>
      <c r="T202" s="118"/>
      <c r="U202" s="118"/>
      <c r="V202" s="126"/>
      <c r="W202" s="126"/>
      <c r="X202" s="126"/>
      <c r="Y202" s="126"/>
      <c r="Z202" s="125" t="s">
        <v>387</v>
      </c>
      <c r="AA202" s="127">
        <f>AA203+AA204</f>
        <v>1835.702</v>
      </c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>
        <v>1804.9</v>
      </c>
      <c r="AM202" s="127"/>
      <c r="AN202" s="127"/>
      <c r="AO202" s="127"/>
      <c r="AP202" s="127"/>
      <c r="AQ202" s="127">
        <v>1804.9</v>
      </c>
      <c r="AR202" s="127"/>
      <c r="AS202" s="127"/>
      <c r="AT202" s="127"/>
      <c r="AU202" s="127"/>
      <c r="AV202" s="125" t="s">
        <v>387</v>
      </c>
    </row>
    <row r="203" spans="1:48" ht="133.69999999999999" customHeight="1">
      <c r="A203" s="125" t="s">
        <v>385</v>
      </c>
      <c r="B203" s="118"/>
      <c r="C203" s="118" t="s">
        <v>578</v>
      </c>
      <c r="D203" s="118"/>
      <c r="E203" s="118" t="s">
        <v>388</v>
      </c>
      <c r="F203" s="118"/>
      <c r="G203" s="118"/>
      <c r="H203" s="118"/>
      <c r="I203" s="118"/>
      <c r="J203" s="118"/>
      <c r="K203" s="118"/>
      <c r="L203" s="118"/>
      <c r="M203" s="118"/>
      <c r="N203" s="118"/>
      <c r="O203" s="118"/>
      <c r="P203" s="118"/>
      <c r="Q203" s="118"/>
      <c r="R203" s="118"/>
      <c r="S203" s="118"/>
      <c r="T203" s="118" t="s">
        <v>386</v>
      </c>
      <c r="U203" s="118"/>
      <c r="V203" s="126"/>
      <c r="W203" s="126"/>
      <c r="X203" s="126"/>
      <c r="Y203" s="126"/>
      <c r="Z203" s="125" t="s">
        <v>385</v>
      </c>
      <c r="AA203" s="127">
        <v>1751.4</v>
      </c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>
        <v>1751.4</v>
      </c>
      <c r="AM203" s="127"/>
      <c r="AN203" s="127"/>
      <c r="AO203" s="127"/>
      <c r="AP203" s="127"/>
      <c r="AQ203" s="127">
        <v>1751.4</v>
      </c>
      <c r="AR203" s="127"/>
      <c r="AS203" s="127"/>
      <c r="AT203" s="127"/>
      <c r="AU203" s="127"/>
      <c r="AV203" s="125" t="s">
        <v>385</v>
      </c>
    </row>
    <row r="204" spans="1:48" ht="50.1" customHeight="1">
      <c r="A204" s="125" t="s">
        <v>389</v>
      </c>
      <c r="B204" s="118"/>
      <c r="C204" s="118" t="s">
        <v>578</v>
      </c>
      <c r="D204" s="118"/>
      <c r="E204" s="118" t="s">
        <v>388</v>
      </c>
      <c r="F204" s="118"/>
      <c r="G204" s="118"/>
      <c r="H204" s="118"/>
      <c r="I204" s="118"/>
      <c r="J204" s="118"/>
      <c r="K204" s="118"/>
      <c r="L204" s="118"/>
      <c r="M204" s="118"/>
      <c r="N204" s="118"/>
      <c r="O204" s="118"/>
      <c r="P204" s="118"/>
      <c r="Q204" s="118"/>
      <c r="R204" s="118"/>
      <c r="S204" s="118"/>
      <c r="T204" s="118" t="s">
        <v>390</v>
      </c>
      <c r="U204" s="118"/>
      <c r="V204" s="126"/>
      <c r="W204" s="126"/>
      <c r="X204" s="126"/>
      <c r="Y204" s="126"/>
      <c r="Z204" s="125" t="s">
        <v>389</v>
      </c>
      <c r="AA204" s="127">
        <v>84.302000000000007</v>
      </c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>
        <v>53.5</v>
      </c>
      <c r="AM204" s="127"/>
      <c r="AN204" s="127"/>
      <c r="AO204" s="127"/>
      <c r="AP204" s="127"/>
      <c r="AQ204" s="127">
        <v>53.5</v>
      </c>
      <c r="AR204" s="127"/>
      <c r="AS204" s="127"/>
      <c r="AT204" s="127"/>
      <c r="AU204" s="127"/>
      <c r="AV204" s="125" t="s">
        <v>389</v>
      </c>
    </row>
    <row r="205" spans="1:48" ht="16.7" customHeight="1">
      <c r="A205" s="125" t="s">
        <v>405</v>
      </c>
      <c r="B205" s="118"/>
      <c r="C205" s="118" t="s">
        <v>406</v>
      </c>
      <c r="D205" s="118"/>
      <c r="E205" s="118"/>
      <c r="F205" s="118"/>
      <c r="G205" s="118"/>
      <c r="H205" s="118"/>
      <c r="I205" s="118"/>
      <c r="J205" s="118"/>
      <c r="K205" s="118"/>
      <c r="L205" s="118"/>
      <c r="M205" s="118"/>
      <c r="N205" s="118"/>
      <c r="O205" s="118"/>
      <c r="P205" s="118"/>
      <c r="Q205" s="118"/>
      <c r="R205" s="118"/>
      <c r="S205" s="118"/>
      <c r="T205" s="118"/>
      <c r="U205" s="118"/>
      <c r="V205" s="126"/>
      <c r="W205" s="126"/>
      <c r="X205" s="126"/>
      <c r="Y205" s="126"/>
      <c r="Z205" s="125" t="s">
        <v>405</v>
      </c>
      <c r="AA205" s="127">
        <f>AA206+AA214+AA232+AA220+AA226</f>
        <v>12149.885319999999</v>
      </c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>
        <v>3450.4</v>
      </c>
      <c r="AM205" s="127">
        <v>14.8</v>
      </c>
      <c r="AN205" s="127">
        <v>7.4</v>
      </c>
      <c r="AO205" s="127">
        <v>3328.2</v>
      </c>
      <c r="AP205" s="127"/>
      <c r="AQ205" s="127">
        <v>7.3</v>
      </c>
      <c r="AR205" s="127">
        <v>4.9000000000000004</v>
      </c>
      <c r="AS205" s="127">
        <v>2.4</v>
      </c>
      <c r="AT205" s="127"/>
      <c r="AU205" s="127"/>
      <c r="AV205" s="125" t="s">
        <v>405</v>
      </c>
    </row>
    <row r="206" spans="1:48" ht="16.7" customHeight="1">
      <c r="A206" s="125" t="s">
        <v>587</v>
      </c>
      <c r="B206" s="118"/>
      <c r="C206" s="118" t="s">
        <v>588</v>
      </c>
      <c r="D206" s="118"/>
      <c r="E206" s="118"/>
      <c r="F206" s="118"/>
      <c r="G206" s="118"/>
      <c r="H206" s="118"/>
      <c r="I206" s="118"/>
      <c r="J206" s="118"/>
      <c r="K206" s="118"/>
      <c r="L206" s="118"/>
      <c r="M206" s="118"/>
      <c r="N206" s="118"/>
      <c r="O206" s="118"/>
      <c r="P206" s="118"/>
      <c r="Q206" s="118"/>
      <c r="R206" s="118"/>
      <c r="S206" s="118"/>
      <c r="T206" s="118"/>
      <c r="U206" s="118"/>
      <c r="V206" s="126"/>
      <c r="W206" s="126"/>
      <c r="X206" s="126"/>
      <c r="Y206" s="126"/>
      <c r="Z206" s="125" t="s">
        <v>587</v>
      </c>
      <c r="AA206" s="127">
        <f>AA207</f>
        <v>45.104999999999997</v>
      </c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>
        <v>22.2</v>
      </c>
      <c r="AM206" s="127">
        <v>14.8</v>
      </c>
      <c r="AN206" s="127">
        <v>7.4</v>
      </c>
      <c r="AO206" s="127"/>
      <c r="AP206" s="127"/>
      <c r="AQ206" s="127">
        <v>7.3</v>
      </c>
      <c r="AR206" s="127">
        <v>4.9000000000000004</v>
      </c>
      <c r="AS206" s="127">
        <v>2.4</v>
      </c>
      <c r="AT206" s="127"/>
      <c r="AU206" s="127"/>
      <c r="AV206" s="125" t="s">
        <v>587</v>
      </c>
    </row>
    <row r="207" spans="1:48" ht="33.4" customHeight="1">
      <c r="A207" s="125" t="s">
        <v>589</v>
      </c>
      <c r="B207" s="118"/>
      <c r="C207" s="118" t="s">
        <v>588</v>
      </c>
      <c r="D207" s="118"/>
      <c r="E207" s="118" t="s">
        <v>590</v>
      </c>
      <c r="F207" s="118"/>
      <c r="G207" s="118"/>
      <c r="H207" s="118"/>
      <c r="I207" s="118"/>
      <c r="J207" s="118"/>
      <c r="K207" s="118"/>
      <c r="L207" s="118"/>
      <c r="M207" s="118"/>
      <c r="N207" s="118"/>
      <c r="O207" s="118"/>
      <c r="P207" s="118"/>
      <c r="Q207" s="118"/>
      <c r="R207" s="118"/>
      <c r="S207" s="118"/>
      <c r="T207" s="118"/>
      <c r="U207" s="118"/>
      <c r="V207" s="126"/>
      <c r="W207" s="126"/>
      <c r="X207" s="126"/>
      <c r="Y207" s="126"/>
      <c r="Z207" s="125" t="s">
        <v>589</v>
      </c>
      <c r="AA207" s="127">
        <f>AA208</f>
        <v>45.104999999999997</v>
      </c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>
        <v>22.2</v>
      </c>
      <c r="AM207" s="127">
        <v>14.8</v>
      </c>
      <c r="AN207" s="127">
        <v>7.4</v>
      </c>
      <c r="AO207" s="127"/>
      <c r="AP207" s="127"/>
      <c r="AQ207" s="127">
        <v>7.3</v>
      </c>
      <c r="AR207" s="127">
        <v>4.9000000000000004</v>
      </c>
      <c r="AS207" s="127">
        <v>2.4</v>
      </c>
      <c r="AT207" s="127"/>
      <c r="AU207" s="127"/>
      <c r="AV207" s="125" t="s">
        <v>589</v>
      </c>
    </row>
    <row r="208" spans="1:48" ht="66.95" customHeight="1">
      <c r="A208" s="125" t="s">
        <v>591</v>
      </c>
      <c r="B208" s="118"/>
      <c r="C208" s="118" t="s">
        <v>588</v>
      </c>
      <c r="D208" s="118"/>
      <c r="E208" s="118" t="s">
        <v>592</v>
      </c>
      <c r="F208" s="118"/>
      <c r="G208" s="118"/>
      <c r="H208" s="118"/>
      <c r="I208" s="118"/>
      <c r="J208" s="118"/>
      <c r="K208" s="118"/>
      <c r="L208" s="118"/>
      <c r="M208" s="118"/>
      <c r="N208" s="118"/>
      <c r="O208" s="118"/>
      <c r="P208" s="118"/>
      <c r="Q208" s="118"/>
      <c r="R208" s="118"/>
      <c r="S208" s="118"/>
      <c r="T208" s="118"/>
      <c r="U208" s="118"/>
      <c r="V208" s="126"/>
      <c r="W208" s="126"/>
      <c r="X208" s="126"/>
      <c r="Y208" s="126"/>
      <c r="Z208" s="125" t="s">
        <v>591</v>
      </c>
      <c r="AA208" s="127">
        <f>AA209</f>
        <v>45.104999999999997</v>
      </c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>
        <v>22.2</v>
      </c>
      <c r="AM208" s="127">
        <v>14.8</v>
      </c>
      <c r="AN208" s="127">
        <v>7.4</v>
      </c>
      <c r="AO208" s="127"/>
      <c r="AP208" s="127"/>
      <c r="AQ208" s="127">
        <v>7.3</v>
      </c>
      <c r="AR208" s="127">
        <v>4.9000000000000004</v>
      </c>
      <c r="AS208" s="127">
        <v>2.4</v>
      </c>
      <c r="AT208" s="127"/>
      <c r="AU208" s="127"/>
      <c r="AV208" s="125" t="s">
        <v>591</v>
      </c>
    </row>
    <row r="209" spans="1:48" ht="66.95" customHeight="1">
      <c r="A209" s="125" t="s">
        <v>593</v>
      </c>
      <c r="B209" s="118"/>
      <c r="C209" s="118" t="s">
        <v>588</v>
      </c>
      <c r="D209" s="118"/>
      <c r="E209" s="118" t="s">
        <v>594</v>
      </c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26"/>
      <c r="W209" s="126"/>
      <c r="X209" s="126"/>
      <c r="Y209" s="126"/>
      <c r="Z209" s="125" t="s">
        <v>593</v>
      </c>
      <c r="AA209" s="127">
        <f>AA210+AA212</f>
        <v>45.104999999999997</v>
      </c>
      <c r="AB209" s="127"/>
      <c r="AC209" s="127"/>
      <c r="AD209" s="127"/>
      <c r="AE209" s="127"/>
      <c r="AF209" s="127"/>
      <c r="AG209" s="127"/>
      <c r="AH209" s="127"/>
      <c r="AI209" s="127"/>
      <c r="AJ209" s="127"/>
      <c r="AK209" s="127"/>
      <c r="AL209" s="127">
        <v>22.2</v>
      </c>
      <c r="AM209" s="127">
        <v>14.8</v>
      </c>
      <c r="AN209" s="127">
        <v>7.4</v>
      </c>
      <c r="AO209" s="127"/>
      <c r="AP209" s="127"/>
      <c r="AQ209" s="127">
        <v>7.3</v>
      </c>
      <c r="AR209" s="127">
        <v>4.9000000000000004</v>
      </c>
      <c r="AS209" s="127">
        <v>2.4</v>
      </c>
      <c r="AT209" s="127"/>
      <c r="AU209" s="127"/>
      <c r="AV209" s="125" t="s">
        <v>593</v>
      </c>
    </row>
    <row r="210" spans="1:48" ht="117" customHeight="1">
      <c r="A210" s="125" t="s">
        <v>595</v>
      </c>
      <c r="B210" s="118"/>
      <c r="C210" s="118" t="s">
        <v>588</v>
      </c>
      <c r="D210" s="118"/>
      <c r="E210" s="118" t="s">
        <v>596</v>
      </c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26"/>
      <c r="W210" s="126"/>
      <c r="X210" s="126"/>
      <c r="Y210" s="126"/>
      <c r="Z210" s="125" t="s">
        <v>595</v>
      </c>
      <c r="AA210" s="127">
        <f>AA211</f>
        <v>3.8940000000000001</v>
      </c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>
        <v>1.9</v>
      </c>
      <c r="AM210" s="127"/>
      <c r="AN210" s="127">
        <v>1.9</v>
      </c>
      <c r="AO210" s="127"/>
      <c r="AP210" s="127"/>
      <c r="AQ210" s="127">
        <v>0.6</v>
      </c>
      <c r="AR210" s="127"/>
      <c r="AS210" s="127">
        <v>0.6</v>
      </c>
      <c r="AT210" s="127"/>
      <c r="AU210" s="127"/>
      <c r="AV210" s="125" t="s">
        <v>595</v>
      </c>
    </row>
    <row r="211" spans="1:48" ht="33.4" customHeight="1">
      <c r="A211" s="125" t="s">
        <v>447</v>
      </c>
      <c r="B211" s="118"/>
      <c r="C211" s="118" t="s">
        <v>588</v>
      </c>
      <c r="D211" s="118"/>
      <c r="E211" s="118" t="s">
        <v>596</v>
      </c>
      <c r="F211" s="118"/>
      <c r="G211" s="118"/>
      <c r="H211" s="118"/>
      <c r="I211" s="118"/>
      <c r="J211" s="118"/>
      <c r="K211" s="118"/>
      <c r="L211" s="118"/>
      <c r="M211" s="118"/>
      <c r="N211" s="118"/>
      <c r="O211" s="118"/>
      <c r="P211" s="118"/>
      <c r="Q211" s="118"/>
      <c r="R211" s="118"/>
      <c r="S211" s="118"/>
      <c r="T211" s="118" t="s">
        <v>448</v>
      </c>
      <c r="U211" s="118"/>
      <c r="V211" s="126"/>
      <c r="W211" s="126"/>
      <c r="X211" s="126"/>
      <c r="Y211" s="126"/>
      <c r="Z211" s="125" t="s">
        <v>447</v>
      </c>
      <c r="AA211" s="127">
        <v>3.8940000000000001</v>
      </c>
      <c r="AB211" s="127"/>
      <c r="AC211" s="127"/>
      <c r="AD211" s="127"/>
      <c r="AE211" s="127"/>
      <c r="AF211" s="127"/>
      <c r="AG211" s="127"/>
      <c r="AH211" s="127"/>
      <c r="AI211" s="127"/>
      <c r="AJ211" s="127"/>
      <c r="AK211" s="127"/>
      <c r="AL211" s="127">
        <v>1.9</v>
      </c>
      <c r="AM211" s="127"/>
      <c r="AN211" s="127">
        <v>1.9</v>
      </c>
      <c r="AO211" s="127"/>
      <c r="AP211" s="127"/>
      <c r="AQ211" s="127">
        <v>0.6</v>
      </c>
      <c r="AR211" s="127"/>
      <c r="AS211" s="127">
        <v>0.6</v>
      </c>
      <c r="AT211" s="127"/>
      <c r="AU211" s="127"/>
      <c r="AV211" s="125" t="s">
        <v>447</v>
      </c>
    </row>
    <row r="212" spans="1:48" ht="83.65" customHeight="1">
      <c r="A212" s="125" t="s">
        <v>597</v>
      </c>
      <c r="B212" s="118"/>
      <c r="C212" s="118" t="s">
        <v>588</v>
      </c>
      <c r="D212" s="118"/>
      <c r="E212" s="118" t="s">
        <v>598</v>
      </c>
      <c r="F212" s="118"/>
      <c r="G212" s="118"/>
      <c r="H212" s="118"/>
      <c r="I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26"/>
      <c r="W212" s="126"/>
      <c r="X212" s="126"/>
      <c r="Y212" s="126"/>
      <c r="Z212" s="125" t="s">
        <v>597</v>
      </c>
      <c r="AA212" s="127">
        <f>AA213</f>
        <v>41.210999999999999</v>
      </c>
      <c r="AB212" s="127"/>
      <c r="AC212" s="127"/>
      <c r="AD212" s="127"/>
      <c r="AE212" s="127"/>
      <c r="AF212" s="127"/>
      <c r="AG212" s="127"/>
      <c r="AH212" s="127"/>
      <c r="AI212" s="127"/>
      <c r="AJ212" s="127"/>
      <c r="AK212" s="127"/>
      <c r="AL212" s="127">
        <v>20.3</v>
      </c>
      <c r="AM212" s="127">
        <v>14.8</v>
      </c>
      <c r="AN212" s="127">
        <v>5.5</v>
      </c>
      <c r="AO212" s="127"/>
      <c r="AP212" s="127"/>
      <c r="AQ212" s="127">
        <v>6.7</v>
      </c>
      <c r="AR212" s="127">
        <v>4.9000000000000004</v>
      </c>
      <c r="AS212" s="127">
        <v>1.8</v>
      </c>
      <c r="AT212" s="127"/>
      <c r="AU212" s="127"/>
      <c r="AV212" s="125" t="s">
        <v>597</v>
      </c>
    </row>
    <row r="213" spans="1:48" ht="33.4" customHeight="1">
      <c r="A213" s="125" t="s">
        <v>447</v>
      </c>
      <c r="B213" s="118"/>
      <c r="C213" s="118" t="s">
        <v>588</v>
      </c>
      <c r="D213" s="118"/>
      <c r="E213" s="118" t="s">
        <v>598</v>
      </c>
      <c r="F213" s="118"/>
      <c r="G213" s="118"/>
      <c r="H213" s="118"/>
      <c r="I213" s="118"/>
      <c r="J213" s="118"/>
      <c r="K213" s="118"/>
      <c r="L213" s="118"/>
      <c r="M213" s="118"/>
      <c r="N213" s="118"/>
      <c r="O213" s="118"/>
      <c r="P213" s="118"/>
      <c r="Q213" s="118"/>
      <c r="R213" s="118"/>
      <c r="S213" s="118"/>
      <c r="T213" s="118" t="s">
        <v>448</v>
      </c>
      <c r="U213" s="118"/>
      <c r="V213" s="126"/>
      <c r="W213" s="126"/>
      <c r="X213" s="126"/>
      <c r="Y213" s="126"/>
      <c r="Z213" s="125" t="s">
        <v>447</v>
      </c>
      <c r="AA213" s="127">
        <v>41.210999999999999</v>
      </c>
      <c r="AB213" s="127"/>
      <c r="AC213" s="127"/>
      <c r="AD213" s="127"/>
      <c r="AE213" s="127"/>
      <c r="AF213" s="127"/>
      <c r="AG213" s="127"/>
      <c r="AH213" s="127"/>
      <c r="AI213" s="127"/>
      <c r="AJ213" s="127"/>
      <c r="AK213" s="127"/>
      <c r="AL213" s="127">
        <v>20.3</v>
      </c>
      <c r="AM213" s="127">
        <v>14.8</v>
      </c>
      <c r="AN213" s="127">
        <v>5.5</v>
      </c>
      <c r="AO213" s="127"/>
      <c r="AP213" s="127"/>
      <c r="AQ213" s="127">
        <v>6.7</v>
      </c>
      <c r="AR213" s="127">
        <v>4.9000000000000004</v>
      </c>
      <c r="AS213" s="127">
        <v>1.8</v>
      </c>
      <c r="AT213" s="127"/>
      <c r="AU213" s="127"/>
      <c r="AV213" s="125" t="s">
        <v>447</v>
      </c>
    </row>
    <row r="214" spans="1:48" ht="22.5" customHeight="1">
      <c r="A214" s="125" t="s">
        <v>599</v>
      </c>
      <c r="B214" s="118"/>
      <c r="C214" s="118" t="s">
        <v>600</v>
      </c>
      <c r="D214" s="118"/>
      <c r="E214" s="118"/>
      <c r="F214" s="118"/>
      <c r="G214" s="118"/>
      <c r="H214" s="118"/>
      <c r="I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26"/>
      <c r="W214" s="126"/>
      <c r="X214" s="126"/>
      <c r="Y214" s="126"/>
      <c r="Z214" s="125" t="s">
        <v>599</v>
      </c>
      <c r="AA214" s="127">
        <f>AA215</f>
        <v>8954.2999999999993</v>
      </c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>
        <v>3328.2</v>
      </c>
      <c r="AM214" s="127"/>
      <c r="AN214" s="127"/>
      <c r="AO214" s="127">
        <v>3328.2</v>
      </c>
      <c r="AP214" s="127"/>
      <c r="AQ214" s="127"/>
      <c r="AR214" s="127"/>
      <c r="AS214" s="127"/>
      <c r="AT214" s="127"/>
      <c r="AU214" s="127"/>
      <c r="AV214" s="125" t="s">
        <v>599</v>
      </c>
    </row>
    <row r="215" spans="1:48" ht="83.65" customHeight="1">
      <c r="A215" s="125" t="s">
        <v>9</v>
      </c>
      <c r="B215" s="118"/>
      <c r="C215" s="118" t="s">
        <v>600</v>
      </c>
      <c r="D215" s="118"/>
      <c r="E215" s="118" t="s">
        <v>409</v>
      </c>
      <c r="F215" s="118"/>
      <c r="G215" s="118"/>
      <c r="H215" s="118"/>
      <c r="I215" s="118"/>
      <c r="J215" s="118"/>
      <c r="K215" s="118"/>
      <c r="L215" s="118"/>
      <c r="M215" s="118"/>
      <c r="N215" s="118"/>
      <c r="O215" s="118"/>
      <c r="P215" s="118"/>
      <c r="Q215" s="118"/>
      <c r="R215" s="118"/>
      <c r="S215" s="118"/>
      <c r="T215" s="118"/>
      <c r="U215" s="118"/>
      <c r="V215" s="126"/>
      <c r="W215" s="126"/>
      <c r="X215" s="126"/>
      <c r="Y215" s="126"/>
      <c r="Z215" s="125" t="s">
        <v>9</v>
      </c>
      <c r="AA215" s="127">
        <f>AA216</f>
        <v>8954.2999999999993</v>
      </c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>
        <v>3328.2</v>
      </c>
      <c r="AM215" s="127"/>
      <c r="AN215" s="127"/>
      <c r="AO215" s="127">
        <v>3328.2</v>
      </c>
      <c r="AP215" s="127"/>
      <c r="AQ215" s="127"/>
      <c r="AR215" s="127"/>
      <c r="AS215" s="127"/>
      <c r="AT215" s="127"/>
      <c r="AU215" s="127"/>
      <c r="AV215" s="125" t="s">
        <v>9</v>
      </c>
    </row>
    <row r="216" spans="1:48" ht="83.65" customHeight="1">
      <c r="A216" s="125" t="s">
        <v>417</v>
      </c>
      <c r="B216" s="118"/>
      <c r="C216" s="118" t="s">
        <v>600</v>
      </c>
      <c r="D216" s="118"/>
      <c r="E216" s="118" t="s">
        <v>418</v>
      </c>
      <c r="F216" s="118"/>
      <c r="G216" s="118"/>
      <c r="H216" s="118"/>
      <c r="I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26"/>
      <c r="W216" s="126"/>
      <c r="X216" s="126"/>
      <c r="Y216" s="126"/>
      <c r="Z216" s="125" t="s">
        <v>417</v>
      </c>
      <c r="AA216" s="127">
        <f>AA217</f>
        <v>8954.2999999999993</v>
      </c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>
        <v>3328.2</v>
      </c>
      <c r="AM216" s="127"/>
      <c r="AN216" s="127"/>
      <c r="AO216" s="127">
        <v>3328.2</v>
      </c>
      <c r="AP216" s="127"/>
      <c r="AQ216" s="127"/>
      <c r="AR216" s="127"/>
      <c r="AS216" s="127"/>
      <c r="AT216" s="127"/>
      <c r="AU216" s="127"/>
      <c r="AV216" s="125" t="s">
        <v>417</v>
      </c>
    </row>
    <row r="217" spans="1:48" ht="50.1" customHeight="1">
      <c r="A217" s="125" t="s">
        <v>601</v>
      </c>
      <c r="B217" s="118"/>
      <c r="C217" s="118" t="s">
        <v>600</v>
      </c>
      <c r="D217" s="118"/>
      <c r="E217" s="118" t="s">
        <v>602</v>
      </c>
      <c r="F217" s="118"/>
      <c r="G217" s="118"/>
      <c r="H217" s="118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26"/>
      <c r="W217" s="126"/>
      <c r="X217" s="126"/>
      <c r="Y217" s="126"/>
      <c r="Z217" s="125" t="s">
        <v>601</v>
      </c>
      <c r="AA217" s="127">
        <f>AA218</f>
        <v>8954.2999999999993</v>
      </c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>
        <v>3328.2</v>
      </c>
      <c r="AM217" s="127"/>
      <c r="AN217" s="127"/>
      <c r="AO217" s="127">
        <v>3328.2</v>
      </c>
      <c r="AP217" s="127"/>
      <c r="AQ217" s="127"/>
      <c r="AR217" s="127"/>
      <c r="AS217" s="127"/>
      <c r="AT217" s="127"/>
      <c r="AU217" s="127"/>
      <c r="AV217" s="125" t="s">
        <v>601</v>
      </c>
    </row>
    <row r="218" spans="1:48" ht="83.65" customHeight="1">
      <c r="A218" s="125" t="s">
        <v>603</v>
      </c>
      <c r="B218" s="118"/>
      <c r="C218" s="118" t="s">
        <v>600</v>
      </c>
      <c r="D218" s="118"/>
      <c r="E218" s="118" t="s">
        <v>604</v>
      </c>
      <c r="F218" s="118"/>
      <c r="G218" s="118"/>
      <c r="H218" s="118"/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26"/>
      <c r="W218" s="126"/>
      <c r="X218" s="126"/>
      <c r="Y218" s="126"/>
      <c r="Z218" s="125" t="s">
        <v>603</v>
      </c>
      <c r="AA218" s="127">
        <f>AA219</f>
        <v>8954.2999999999993</v>
      </c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>
        <v>3328.2</v>
      </c>
      <c r="AM218" s="127"/>
      <c r="AN218" s="127"/>
      <c r="AO218" s="127">
        <v>3328.2</v>
      </c>
      <c r="AP218" s="127"/>
      <c r="AQ218" s="127"/>
      <c r="AR218" s="127"/>
      <c r="AS218" s="127"/>
      <c r="AT218" s="127"/>
      <c r="AU218" s="127"/>
      <c r="AV218" s="125" t="s">
        <v>603</v>
      </c>
    </row>
    <row r="219" spans="1:48" ht="50.1" customHeight="1">
      <c r="A219" s="125" t="s">
        <v>389</v>
      </c>
      <c r="B219" s="118"/>
      <c r="C219" s="118" t="s">
        <v>600</v>
      </c>
      <c r="D219" s="118"/>
      <c r="E219" s="118" t="s">
        <v>604</v>
      </c>
      <c r="F219" s="118"/>
      <c r="G219" s="118"/>
      <c r="H219" s="118"/>
      <c r="I219" s="118"/>
      <c r="J219" s="118"/>
      <c r="K219" s="118"/>
      <c r="L219" s="118"/>
      <c r="M219" s="118"/>
      <c r="N219" s="118"/>
      <c r="O219" s="118"/>
      <c r="P219" s="118"/>
      <c r="Q219" s="118"/>
      <c r="R219" s="118"/>
      <c r="S219" s="118"/>
      <c r="T219" s="118" t="s">
        <v>390</v>
      </c>
      <c r="U219" s="118"/>
      <c r="V219" s="126"/>
      <c r="W219" s="126"/>
      <c r="X219" s="126"/>
      <c r="Y219" s="126"/>
      <c r="Z219" s="125" t="s">
        <v>389</v>
      </c>
      <c r="AA219" s="127">
        <v>8954.2999999999993</v>
      </c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>
        <v>3328.2</v>
      </c>
      <c r="AM219" s="127"/>
      <c r="AN219" s="127"/>
      <c r="AO219" s="127">
        <v>3328.2</v>
      </c>
      <c r="AP219" s="127"/>
      <c r="AQ219" s="127"/>
      <c r="AR219" s="127"/>
      <c r="AS219" s="127"/>
      <c r="AT219" s="127"/>
      <c r="AU219" s="127"/>
      <c r="AV219" s="125" t="s">
        <v>389</v>
      </c>
    </row>
    <row r="220" spans="1:48" ht="31.5" customHeight="1">
      <c r="A220" s="125"/>
      <c r="B220" s="118"/>
      <c r="C220" s="118" t="s">
        <v>605</v>
      </c>
      <c r="D220" s="118"/>
      <c r="E220" s="118"/>
      <c r="F220" s="118"/>
      <c r="G220" s="118"/>
      <c r="H220" s="118"/>
      <c r="I220" s="118"/>
      <c r="J220" s="118"/>
      <c r="K220" s="118"/>
      <c r="L220" s="118"/>
      <c r="M220" s="118"/>
      <c r="N220" s="118"/>
      <c r="O220" s="118"/>
      <c r="P220" s="118"/>
      <c r="Q220" s="118"/>
      <c r="R220" s="118"/>
      <c r="S220" s="118"/>
      <c r="T220" s="118"/>
      <c r="U220" s="118"/>
      <c r="V220" s="126"/>
      <c r="W220" s="126"/>
      <c r="X220" s="126"/>
      <c r="Y220" s="126"/>
      <c r="Z220" s="125" t="s">
        <v>606</v>
      </c>
      <c r="AA220" s="127">
        <v>2400</v>
      </c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/>
      <c r="AQ220" s="127"/>
      <c r="AR220" s="127"/>
      <c r="AS220" s="127"/>
      <c r="AT220" s="127"/>
      <c r="AU220" s="127"/>
      <c r="AV220" s="125"/>
    </row>
    <row r="221" spans="1:48" ht="50.1" customHeight="1">
      <c r="A221" s="125"/>
      <c r="B221" s="118"/>
      <c r="C221" s="118" t="s">
        <v>605</v>
      </c>
      <c r="D221" s="118"/>
      <c r="E221" s="118" t="s">
        <v>409</v>
      </c>
      <c r="F221" s="118"/>
      <c r="G221" s="118"/>
      <c r="H221" s="118"/>
      <c r="I221" s="118"/>
      <c r="J221" s="118"/>
      <c r="K221" s="118"/>
      <c r="L221" s="118"/>
      <c r="M221" s="118"/>
      <c r="N221" s="118"/>
      <c r="O221" s="118"/>
      <c r="P221" s="118"/>
      <c r="Q221" s="118"/>
      <c r="R221" s="118"/>
      <c r="S221" s="118"/>
      <c r="T221" s="118"/>
      <c r="U221" s="118"/>
      <c r="V221" s="126"/>
      <c r="W221" s="126"/>
      <c r="X221" s="126"/>
      <c r="Y221" s="126"/>
      <c r="Z221" s="125" t="s">
        <v>9</v>
      </c>
      <c r="AA221" s="127">
        <v>2400</v>
      </c>
      <c r="AB221" s="127"/>
      <c r="AC221" s="127"/>
      <c r="AD221" s="127"/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/>
      <c r="AQ221" s="127"/>
      <c r="AR221" s="127"/>
      <c r="AS221" s="127"/>
      <c r="AT221" s="127"/>
      <c r="AU221" s="127"/>
      <c r="AV221" s="125"/>
    </row>
    <row r="222" spans="1:48" ht="50.1" customHeight="1">
      <c r="A222" s="125"/>
      <c r="B222" s="118"/>
      <c r="C222" s="118" t="s">
        <v>605</v>
      </c>
      <c r="D222" s="118"/>
      <c r="E222" s="118" t="s">
        <v>418</v>
      </c>
      <c r="F222" s="118"/>
      <c r="G222" s="118"/>
      <c r="H222" s="118"/>
      <c r="I222" s="118"/>
      <c r="J222" s="118"/>
      <c r="K222" s="118"/>
      <c r="L222" s="118"/>
      <c r="M222" s="118"/>
      <c r="N222" s="118"/>
      <c r="O222" s="118"/>
      <c r="P222" s="118"/>
      <c r="Q222" s="118"/>
      <c r="R222" s="118"/>
      <c r="S222" s="118"/>
      <c r="T222" s="118"/>
      <c r="U222" s="118"/>
      <c r="V222" s="126"/>
      <c r="W222" s="126"/>
      <c r="X222" s="126"/>
      <c r="Y222" s="126"/>
      <c r="Z222" s="125" t="s">
        <v>417</v>
      </c>
      <c r="AA222" s="127">
        <v>2400</v>
      </c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/>
      <c r="AQ222" s="127"/>
      <c r="AR222" s="127"/>
      <c r="AS222" s="127"/>
      <c r="AT222" s="127"/>
      <c r="AU222" s="127"/>
      <c r="AV222" s="125"/>
    </row>
    <row r="223" spans="1:48" ht="50.1" customHeight="1">
      <c r="A223" s="125"/>
      <c r="B223" s="118"/>
      <c r="C223" s="118" t="s">
        <v>605</v>
      </c>
      <c r="D223" s="118"/>
      <c r="E223" s="118" t="s">
        <v>444</v>
      </c>
      <c r="F223" s="118"/>
      <c r="G223" s="118"/>
      <c r="H223" s="118"/>
      <c r="I223" s="118"/>
      <c r="J223" s="118"/>
      <c r="K223" s="118"/>
      <c r="L223" s="118"/>
      <c r="M223" s="118"/>
      <c r="N223" s="118"/>
      <c r="O223" s="118"/>
      <c r="P223" s="118"/>
      <c r="Q223" s="118"/>
      <c r="R223" s="118"/>
      <c r="S223" s="118"/>
      <c r="T223" s="118"/>
      <c r="U223" s="118"/>
      <c r="V223" s="126"/>
      <c r="W223" s="126"/>
      <c r="X223" s="126"/>
      <c r="Y223" s="126"/>
      <c r="Z223" s="125" t="s">
        <v>443</v>
      </c>
      <c r="AA223" s="127">
        <v>2400</v>
      </c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/>
      <c r="AQ223" s="127"/>
      <c r="AR223" s="127"/>
      <c r="AS223" s="127"/>
      <c r="AT223" s="127"/>
      <c r="AU223" s="127"/>
      <c r="AV223" s="125"/>
    </row>
    <row r="224" spans="1:48" ht="78" customHeight="1">
      <c r="A224" s="125"/>
      <c r="B224" s="118"/>
      <c r="C224" s="118" t="s">
        <v>605</v>
      </c>
      <c r="D224" s="118"/>
      <c r="E224" s="118" t="s">
        <v>446</v>
      </c>
      <c r="F224" s="118"/>
      <c r="G224" s="118"/>
      <c r="H224" s="118"/>
      <c r="I224" s="118"/>
      <c r="J224" s="118"/>
      <c r="K224" s="118"/>
      <c r="L224" s="118"/>
      <c r="M224" s="118"/>
      <c r="N224" s="118"/>
      <c r="O224" s="118"/>
      <c r="P224" s="118"/>
      <c r="Q224" s="118"/>
      <c r="R224" s="118"/>
      <c r="S224" s="118"/>
      <c r="T224" s="118"/>
      <c r="U224" s="118"/>
      <c r="V224" s="126"/>
      <c r="W224" s="126"/>
      <c r="X224" s="126"/>
      <c r="Y224" s="126"/>
      <c r="Z224" s="125" t="s">
        <v>445</v>
      </c>
      <c r="AA224" s="127">
        <v>2400</v>
      </c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/>
      <c r="AQ224" s="127"/>
      <c r="AR224" s="127"/>
      <c r="AS224" s="127"/>
      <c r="AT224" s="127"/>
      <c r="AU224" s="127"/>
      <c r="AV224" s="125"/>
    </row>
    <row r="225" spans="1:48" ht="36" customHeight="1">
      <c r="A225" s="125"/>
      <c r="B225" s="118"/>
      <c r="C225" s="118" t="s">
        <v>605</v>
      </c>
      <c r="D225" s="118"/>
      <c r="E225" s="118" t="s">
        <v>446</v>
      </c>
      <c r="F225" s="118"/>
      <c r="G225" s="118"/>
      <c r="H225" s="118"/>
      <c r="I225" s="118"/>
      <c r="J225" s="118"/>
      <c r="K225" s="118"/>
      <c r="L225" s="118"/>
      <c r="M225" s="118"/>
      <c r="N225" s="118"/>
      <c r="O225" s="118"/>
      <c r="P225" s="118"/>
      <c r="Q225" s="118"/>
      <c r="R225" s="118"/>
      <c r="S225" s="118"/>
      <c r="T225" s="118" t="s">
        <v>448</v>
      </c>
      <c r="U225" s="118"/>
      <c r="V225" s="126"/>
      <c r="W225" s="126"/>
      <c r="X225" s="126"/>
      <c r="Y225" s="126"/>
      <c r="Z225" s="125" t="s">
        <v>447</v>
      </c>
      <c r="AA225" s="127">
        <v>2400</v>
      </c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/>
      <c r="AQ225" s="127"/>
      <c r="AR225" s="127"/>
      <c r="AS225" s="127"/>
      <c r="AT225" s="127"/>
      <c r="AU225" s="127"/>
      <c r="AV225" s="125"/>
    </row>
    <row r="226" spans="1:48" ht="36" customHeight="1">
      <c r="A226" s="125"/>
      <c r="B226" s="118"/>
      <c r="C226" s="118" t="s">
        <v>416</v>
      </c>
      <c r="D226" s="118"/>
      <c r="E226" s="118"/>
      <c r="F226" s="118"/>
      <c r="G226" s="118"/>
      <c r="H226" s="118"/>
      <c r="I226" s="118"/>
      <c r="J226" s="118"/>
      <c r="K226" s="118"/>
      <c r="L226" s="118"/>
      <c r="M226" s="118"/>
      <c r="N226" s="118"/>
      <c r="O226" s="118"/>
      <c r="P226" s="118"/>
      <c r="Q226" s="118"/>
      <c r="R226" s="118"/>
      <c r="S226" s="118"/>
      <c r="T226" s="118"/>
      <c r="U226" s="118"/>
      <c r="V226" s="126"/>
      <c r="W226" s="126"/>
      <c r="X226" s="126"/>
      <c r="Y226" s="126"/>
      <c r="Z226" s="125" t="s">
        <v>415</v>
      </c>
      <c r="AA226" s="127">
        <f>AA227</f>
        <v>179.1</v>
      </c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/>
      <c r="AQ226" s="127"/>
      <c r="AR226" s="127"/>
      <c r="AS226" s="127"/>
      <c r="AT226" s="127"/>
      <c r="AU226" s="127"/>
      <c r="AV226" s="125"/>
    </row>
    <row r="227" spans="1:48" ht="80.25" customHeight="1">
      <c r="A227" s="125"/>
      <c r="B227" s="118"/>
      <c r="C227" s="118" t="s">
        <v>416</v>
      </c>
      <c r="D227" s="118"/>
      <c r="E227" s="118" t="s">
        <v>409</v>
      </c>
      <c r="F227" s="118"/>
      <c r="G227" s="118"/>
      <c r="H227" s="118"/>
      <c r="I227" s="118"/>
      <c r="J227" s="118"/>
      <c r="K227" s="118"/>
      <c r="L227" s="118"/>
      <c r="M227" s="118"/>
      <c r="N227" s="118"/>
      <c r="O227" s="118"/>
      <c r="P227" s="118"/>
      <c r="Q227" s="118"/>
      <c r="R227" s="118"/>
      <c r="S227" s="118"/>
      <c r="T227" s="118"/>
      <c r="U227" s="118"/>
      <c r="V227" s="126"/>
      <c r="W227" s="126"/>
      <c r="X227" s="126"/>
      <c r="Y227" s="126"/>
      <c r="Z227" s="125" t="s">
        <v>9</v>
      </c>
      <c r="AA227" s="127">
        <f>AA228</f>
        <v>179.1</v>
      </c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/>
      <c r="AQ227" s="127"/>
      <c r="AR227" s="127"/>
      <c r="AS227" s="127"/>
      <c r="AT227" s="127"/>
      <c r="AU227" s="127"/>
      <c r="AV227" s="125"/>
    </row>
    <row r="228" spans="1:48" ht="78" customHeight="1">
      <c r="A228" s="125"/>
      <c r="B228" s="118"/>
      <c r="C228" s="118" t="s">
        <v>416</v>
      </c>
      <c r="D228" s="118"/>
      <c r="E228" s="118" t="s">
        <v>418</v>
      </c>
      <c r="F228" s="118"/>
      <c r="G228" s="118"/>
      <c r="H228" s="118"/>
      <c r="I228" s="118"/>
      <c r="J228" s="118"/>
      <c r="K228" s="118"/>
      <c r="L228" s="118"/>
      <c r="M228" s="118"/>
      <c r="N228" s="118"/>
      <c r="O228" s="118"/>
      <c r="P228" s="118"/>
      <c r="Q228" s="118"/>
      <c r="R228" s="118"/>
      <c r="S228" s="118"/>
      <c r="T228" s="118"/>
      <c r="U228" s="118"/>
      <c r="V228" s="126"/>
      <c r="W228" s="126"/>
      <c r="X228" s="126"/>
      <c r="Y228" s="126"/>
      <c r="Z228" s="125" t="s">
        <v>417</v>
      </c>
      <c r="AA228" s="127">
        <f>AA229</f>
        <v>179.1</v>
      </c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/>
      <c r="AQ228" s="127"/>
      <c r="AR228" s="127"/>
      <c r="AS228" s="127"/>
      <c r="AT228" s="127"/>
      <c r="AU228" s="127"/>
      <c r="AV228" s="125"/>
    </row>
    <row r="229" spans="1:48" ht="59.25" customHeight="1">
      <c r="A229" s="125"/>
      <c r="B229" s="118"/>
      <c r="C229" s="118" t="s">
        <v>416</v>
      </c>
      <c r="D229" s="118"/>
      <c r="E229" s="118" t="s">
        <v>420</v>
      </c>
      <c r="F229" s="118"/>
      <c r="G229" s="118"/>
      <c r="H229" s="118"/>
      <c r="I229" s="118"/>
      <c r="J229" s="118"/>
      <c r="K229" s="118"/>
      <c r="L229" s="118"/>
      <c r="M229" s="118"/>
      <c r="N229" s="118"/>
      <c r="O229" s="118"/>
      <c r="P229" s="118"/>
      <c r="Q229" s="118"/>
      <c r="R229" s="118"/>
      <c r="S229" s="118"/>
      <c r="T229" s="118"/>
      <c r="U229" s="118"/>
      <c r="V229" s="126"/>
      <c r="W229" s="126"/>
      <c r="X229" s="126"/>
      <c r="Y229" s="126"/>
      <c r="Z229" s="125" t="s">
        <v>419</v>
      </c>
      <c r="AA229" s="127">
        <f>AA230</f>
        <v>179.1</v>
      </c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/>
      <c r="AQ229" s="127"/>
      <c r="AR229" s="127"/>
      <c r="AS229" s="127"/>
      <c r="AT229" s="127"/>
      <c r="AU229" s="127"/>
      <c r="AV229" s="125"/>
    </row>
    <row r="230" spans="1:48" ht="36" customHeight="1">
      <c r="A230" s="125"/>
      <c r="B230" s="118"/>
      <c r="C230" s="118" t="s">
        <v>416</v>
      </c>
      <c r="D230" s="118"/>
      <c r="E230" s="118" t="s">
        <v>930</v>
      </c>
      <c r="F230" s="141"/>
      <c r="G230" s="162" t="s">
        <v>931</v>
      </c>
      <c r="H230" s="118"/>
      <c r="I230" s="118"/>
      <c r="J230" s="142">
        <f>J231</f>
        <v>179.1</v>
      </c>
      <c r="K230" s="118"/>
      <c r="L230" s="118"/>
      <c r="M230" s="118"/>
      <c r="N230" s="118"/>
      <c r="O230" s="118"/>
      <c r="P230" s="118"/>
      <c r="Q230" s="118"/>
      <c r="R230" s="118"/>
      <c r="S230" s="118"/>
      <c r="T230" s="118"/>
      <c r="U230" s="118"/>
      <c r="V230" s="126"/>
      <c r="W230" s="126"/>
      <c r="X230" s="126"/>
      <c r="Y230" s="126"/>
      <c r="Z230" s="162" t="s">
        <v>931</v>
      </c>
      <c r="AA230" s="127">
        <f>AA231</f>
        <v>179.1</v>
      </c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/>
      <c r="AQ230" s="127"/>
      <c r="AR230" s="127"/>
      <c r="AS230" s="127"/>
      <c r="AT230" s="127"/>
      <c r="AU230" s="127"/>
      <c r="AV230" s="125"/>
    </row>
    <row r="231" spans="1:48" ht="65.25" customHeight="1">
      <c r="A231" s="125"/>
      <c r="B231" s="118"/>
      <c r="C231" s="118" t="s">
        <v>416</v>
      </c>
      <c r="D231" s="118"/>
      <c r="E231" s="118" t="s">
        <v>930</v>
      </c>
      <c r="F231" s="141" t="s">
        <v>390</v>
      </c>
      <c r="G231" s="129" t="s">
        <v>389</v>
      </c>
      <c r="H231" s="118"/>
      <c r="I231" s="118"/>
      <c r="J231" s="142">
        <v>179.1</v>
      </c>
      <c r="K231" s="118"/>
      <c r="L231" s="118"/>
      <c r="M231" s="118"/>
      <c r="N231" s="118"/>
      <c r="O231" s="118"/>
      <c r="P231" s="118"/>
      <c r="Q231" s="118"/>
      <c r="R231" s="118"/>
      <c r="S231" s="118"/>
      <c r="T231" s="118" t="s">
        <v>390</v>
      </c>
      <c r="U231" s="118"/>
      <c r="V231" s="126"/>
      <c r="W231" s="126"/>
      <c r="X231" s="126"/>
      <c r="Y231" s="126"/>
      <c r="Z231" s="129" t="s">
        <v>389</v>
      </c>
      <c r="AA231" s="127">
        <v>179.1</v>
      </c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127"/>
      <c r="AT231" s="127"/>
      <c r="AU231" s="127"/>
      <c r="AV231" s="125"/>
    </row>
    <row r="232" spans="1:48" ht="33.4" customHeight="1">
      <c r="A232" s="125" t="s">
        <v>607</v>
      </c>
      <c r="B232" s="118"/>
      <c r="C232" s="118" t="s">
        <v>608</v>
      </c>
      <c r="D232" s="118"/>
      <c r="E232" s="118"/>
      <c r="F232" s="118"/>
      <c r="G232" s="118"/>
      <c r="H232" s="118"/>
      <c r="I232" s="118"/>
      <c r="J232" s="118"/>
      <c r="K232" s="118"/>
      <c r="L232" s="118"/>
      <c r="M232" s="118"/>
      <c r="N232" s="118"/>
      <c r="O232" s="118"/>
      <c r="P232" s="118"/>
      <c r="Q232" s="118"/>
      <c r="R232" s="118"/>
      <c r="S232" s="118"/>
      <c r="T232" s="118"/>
      <c r="U232" s="118"/>
      <c r="V232" s="126"/>
      <c r="W232" s="126"/>
      <c r="X232" s="126"/>
      <c r="Y232" s="126"/>
      <c r="Z232" s="125" t="s">
        <v>607</v>
      </c>
      <c r="AA232" s="127">
        <f>AA233+AA238</f>
        <v>571.38031999999998</v>
      </c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>
        <v>100</v>
      </c>
      <c r="AM232" s="127"/>
      <c r="AN232" s="127"/>
      <c r="AO232" s="127"/>
      <c r="AP232" s="127"/>
      <c r="AQ232" s="127"/>
      <c r="AR232" s="127"/>
      <c r="AS232" s="127"/>
      <c r="AT232" s="127"/>
      <c r="AU232" s="127"/>
      <c r="AV232" s="125" t="s">
        <v>607</v>
      </c>
    </row>
    <row r="233" spans="1:48" ht="41.25" customHeight="1">
      <c r="A233" s="125" t="s">
        <v>589</v>
      </c>
      <c r="B233" s="118"/>
      <c r="C233" s="118" t="s">
        <v>608</v>
      </c>
      <c r="D233" s="118"/>
      <c r="E233" s="118" t="s">
        <v>590</v>
      </c>
      <c r="F233" s="118"/>
      <c r="G233" s="118"/>
      <c r="H233" s="118"/>
      <c r="I233" s="118"/>
      <c r="J233" s="118"/>
      <c r="K233" s="118"/>
      <c r="L233" s="118"/>
      <c r="M233" s="118"/>
      <c r="N233" s="118"/>
      <c r="O233" s="118"/>
      <c r="P233" s="118"/>
      <c r="Q233" s="118"/>
      <c r="R233" s="118"/>
      <c r="S233" s="118"/>
      <c r="T233" s="118"/>
      <c r="U233" s="118"/>
      <c r="V233" s="126"/>
      <c r="W233" s="126"/>
      <c r="X233" s="126"/>
      <c r="Y233" s="126"/>
      <c r="Z233" s="125" t="s">
        <v>589</v>
      </c>
      <c r="AA233" s="127">
        <v>70</v>
      </c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>
        <v>100</v>
      </c>
      <c r="AM233" s="127"/>
      <c r="AN233" s="127"/>
      <c r="AO233" s="127"/>
      <c r="AP233" s="127"/>
      <c r="AQ233" s="127"/>
      <c r="AR233" s="127"/>
      <c r="AS233" s="127"/>
      <c r="AT233" s="127"/>
      <c r="AU233" s="127"/>
      <c r="AV233" s="125" t="s">
        <v>589</v>
      </c>
    </row>
    <row r="234" spans="1:48" ht="66.95" customHeight="1">
      <c r="A234" s="125" t="s">
        <v>609</v>
      </c>
      <c r="B234" s="118"/>
      <c r="C234" s="118" t="s">
        <v>608</v>
      </c>
      <c r="D234" s="118"/>
      <c r="E234" s="118" t="s">
        <v>610</v>
      </c>
      <c r="F234" s="118"/>
      <c r="G234" s="118"/>
      <c r="H234" s="118"/>
      <c r="I234" s="118"/>
      <c r="J234" s="118"/>
      <c r="K234" s="118"/>
      <c r="L234" s="118"/>
      <c r="M234" s="118"/>
      <c r="N234" s="118"/>
      <c r="O234" s="118"/>
      <c r="P234" s="118"/>
      <c r="Q234" s="118"/>
      <c r="R234" s="118"/>
      <c r="S234" s="118"/>
      <c r="T234" s="118"/>
      <c r="U234" s="118"/>
      <c r="V234" s="126"/>
      <c r="W234" s="126"/>
      <c r="X234" s="126"/>
      <c r="Y234" s="126"/>
      <c r="Z234" s="125" t="s">
        <v>609</v>
      </c>
      <c r="AA234" s="127">
        <v>70</v>
      </c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>
        <v>100</v>
      </c>
      <c r="AM234" s="127"/>
      <c r="AN234" s="127"/>
      <c r="AO234" s="127"/>
      <c r="AP234" s="127"/>
      <c r="AQ234" s="127"/>
      <c r="AR234" s="127"/>
      <c r="AS234" s="127"/>
      <c r="AT234" s="127"/>
      <c r="AU234" s="127"/>
      <c r="AV234" s="125" t="s">
        <v>609</v>
      </c>
    </row>
    <row r="235" spans="1:48" ht="83.65" customHeight="1">
      <c r="A235" s="125" t="s">
        <v>611</v>
      </c>
      <c r="B235" s="118"/>
      <c r="C235" s="118" t="s">
        <v>608</v>
      </c>
      <c r="D235" s="118"/>
      <c r="E235" s="118" t="s">
        <v>612</v>
      </c>
      <c r="F235" s="118"/>
      <c r="G235" s="118"/>
      <c r="H235" s="118"/>
      <c r="I235" s="118"/>
      <c r="J235" s="118"/>
      <c r="K235" s="118"/>
      <c r="L235" s="118"/>
      <c r="M235" s="118"/>
      <c r="N235" s="118"/>
      <c r="O235" s="118"/>
      <c r="P235" s="118"/>
      <c r="Q235" s="118"/>
      <c r="R235" s="118"/>
      <c r="S235" s="118"/>
      <c r="T235" s="118"/>
      <c r="U235" s="118"/>
      <c r="V235" s="126"/>
      <c r="W235" s="126"/>
      <c r="X235" s="126"/>
      <c r="Y235" s="126"/>
      <c r="Z235" s="125" t="s">
        <v>611</v>
      </c>
      <c r="AA235" s="127">
        <v>70</v>
      </c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>
        <v>100</v>
      </c>
      <c r="AM235" s="127"/>
      <c r="AN235" s="127"/>
      <c r="AO235" s="127"/>
      <c r="AP235" s="127"/>
      <c r="AQ235" s="127"/>
      <c r="AR235" s="127"/>
      <c r="AS235" s="127"/>
      <c r="AT235" s="127"/>
      <c r="AU235" s="127"/>
      <c r="AV235" s="125" t="s">
        <v>611</v>
      </c>
    </row>
    <row r="236" spans="1:48" ht="66.95" customHeight="1">
      <c r="A236" s="125" t="s">
        <v>613</v>
      </c>
      <c r="B236" s="118"/>
      <c r="C236" s="118" t="s">
        <v>608</v>
      </c>
      <c r="D236" s="118"/>
      <c r="E236" s="118" t="s">
        <v>614</v>
      </c>
      <c r="F236" s="118"/>
      <c r="G236" s="118"/>
      <c r="H236" s="118"/>
      <c r="I236" s="118"/>
      <c r="J236" s="118"/>
      <c r="K236" s="118"/>
      <c r="L236" s="118"/>
      <c r="M236" s="118"/>
      <c r="N236" s="118"/>
      <c r="O236" s="118"/>
      <c r="P236" s="118"/>
      <c r="Q236" s="118"/>
      <c r="R236" s="118"/>
      <c r="S236" s="118"/>
      <c r="T236" s="118"/>
      <c r="U236" s="118"/>
      <c r="V236" s="126"/>
      <c r="W236" s="126"/>
      <c r="X236" s="126"/>
      <c r="Y236" s="126"/>
      <c r="Z236" s="125" t="s">
        <v>613</v>
      </c>
      <c r="AA236" s="127">
        <v>70</v>
      </c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>
        <v>100</v>
      </c>
      <c r="AM236" s="127"/>
      <c r="AN236" s="127"/>
      <c r="AO236" s="127"/>
      <c r="AP236" s="127"/>
      <c r="AQ236" s="127"/>
      <c r="AR236" s="127"/>
      <c r="AS236" s="127"/>
      <c r="AT236" s="127"/>
      <c r="AU236" s="127"/>
      <c r="AV236" s="125" t="s">
        <v>613</v>
      </c>
    </row>
    <row r="237" spans="1:48" ht="50.1" customHeight="1">
      <c r="A237" s="125" t="s">
        <v>389</v>
      </c>
      <c r="B237" s="118"/>
      <c r="C237" s="118" t="s">
        <v>608</v>
      </c>
      <c r="D237" s="118"/>
      <c r="E237" s="118" t="s">
        <v>614</v>
      </c>
      <c r="F237" s="118"/>
      <c r="G237" s="118"/>
      <c r="H237" s="118"/>
      <c r="I237" s="118"/>
      <c r="J237" s="118"/>
      <c r="K237" s="118"/>
      <c r="L237" s="118"/>
      <c r="M237" s="118"/>
      <c r="N237" s="118"/>
      <c r="O237" s="118"/>
      <c r="P237" s="118"/>
      <c r="Q237" s="118"/>
      <c r="R237" s="118"/>
      <c r="S237" s="118"/>
      <c r="T237" s="118" t="s">
        <v>390</v>
      </c>
      <c r="U237" s="118"/>
      <c r="V237" s="126"/>
      <c r="W237" s="126"/>
      <c r="X237" s="126"/>
      <c r="Y237" s="126"/>
      <c r="Z237" s="125" t="s">
        <v>389</v>
      </c>
      <c r="AA237" s="127">
        <v>70</v>
      </c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>
        <v>100</v>
      </c>
      <c r="AM237" s="127"/>
      <c r="AN237" s="127"/>
      <c r="AO237" s="127"/>
      <c r="AP237" s="127"/>
      <c r="AQ237" s="127"/>
      <c r="AR237" s="127"/>
      <c r="AS237" s="127"/>
      <c r="AT237" s="127"/>
      <c r="AU237" s="127"/>
      <c r="AV237" s="125" t="s">
        <v>389</v>
      </c>
    </row>
    <row r="238" spans="1:48" ht="70.5" customHeight="1">
      <c r="A238" s="125"/>
      <c r="B238" s="118"/>
      <c r="C238" s="118" t="s">
        <v>608</v>
      </c>
      <c r="D238" s="118"/>
      <c r="E238" s="118" t="s">
        <v>522</v>
      </c>
      <c r="F238" s="118"/>
      <c r="G238" s="118"/>
      <c r="H238" s="118"/>
      <c r="I238" s="118"/>
      <c r="J238" s="118"/>
      <c r="K238" s="118"/>
      <c r="L238" s="118"/>
      <c r="M238" s="118"/>
      <c r="N238" s="118"/>
      <c r="O238" s="118"/>
      <c r="P238" s="118"/>
      <c r="Q238" s="118"/>
      <c r="R238" s="118"/>
      <c r="S238" s="118"/>
      <c r="T238" s="118"/>
      <c r="U238" s="118"/>
      <c r="V238" s="126"/>
      <c r="W238" s="126"/>
      <c r="X238" s="126"/>
      <c r="Y238" s="126"/>
      <c r="Z238" s="125" t="s">
        <v>521</v>
      </c>
      <c r="AA238" s="127">
        <f>AA239</f>
        <v>501.38031999999998</v>
      </c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127"/>
      <c r="AU238" s="127"/>
      <c r="AV238" s="125"/>
    </row>
    <row r="239" spans="1:48" ht="50.1" customHeight="1">
      <c r="A239" s="125"/>
      <c r="B239" s="118"/>
      <c r="C239" s="118" t="s">
        <v>608</v>
      </c>
      <c r="D239" s="118"/>
      <c r="E239" s="118" t="s">
        <v>546</v>
      </c>
      <c r="F239" s="118"/>
      <c r="G239" s="118"/>
      <c r="H239" s="118"/>
      <c r="I239" s="118"/>
      <c r="J239" s="118"/>
      <c r="K239" s="118"/>
      <c r="L239" s="118"/>
      <c r="M239" s="118"/>
      <c r="N239" s="118"/>
      <c r="O239" s="118"/>
      <c r="P239" s="118"/>
      <c r="Q239" s="118"/>
      <c r="R239" s="118"/>
      <c r="S239" s="118"/>
      <c r="T239" s="118"/>
      <c r="U239" s="118"/>
      <c r="V239" s="126"/>
      <c r="W239" s="126"/>
      <c r="X239" s="126"/>
      <c r="Y239" s="126"/>
      <c r="Z239" s="125" t="s">
        <v>545</v>
      </c>
      <c r="AA239" s="127">
        <f>AA240</f>
        <v>501.38031999999998</v>
      </c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127"/>
      <c r="AP239" s="127"/>
      <c r="AQ239" s="127"/>
      <c r="AR239" s="127"/>
      <c r="AS239" s="127"/>
      <c r="AT239" s="127"/>
      <c r="AU239" s="127"/>
      <c r="AV239" s="125"/>
    </row>
    <row r="240" spans="1:48" ht="50.1" customHeight="1">
      <c r="A240" s="125"/>
      <c r="B240" s="118"/>
      <c r="C240" s="118" t="s">
        <v>608</v>
      </c>
      <c r="D240" s="118"/>
      <c r="E240" s="118" t="s">
        <v>554</v>
      </c>
      <c r="F240" s="118"/>
      <c r="G240" s="118"/>
      <c r="H240" s="118"/>
      <c r="I240" s="118"/>
      <c r="J240" s="118"/>
      <c r="K240" s="118"/>
      <c r="L240" s="118"/>
      <c r="M240" s="118"/>
      <c r="N240" s="118"/>
      <c r="O240" s="118"/>
      <c r="P240" s="118"/>
      <c r="Q240" s="118"/>
      <c r="R240" s="118"/>
      <c r="S240" s="118"/>
      <c r="T240" s="118"/>
      <c r="U240" s="118"/>
      <c r="V240" s="126"/>
      <c r="W240" s="126"/>
      <c r="X240" s="126"/>
      <c r="Y240" s="126"/>
      <c r="Z240" s="125" t="s">
        <v>553</v>
      </c>
      <c r="AA240" s="127">
        <f>AA241</f>
        <v>501.38031999999998</v>
      </c>
      <c r="AB240" s="127"/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/>
      <c r="AQ240" s="127"/>
      <c r="AR240" s="127"/>
      <c r="AS240" s="127"/>
      <c r="AT240" s="127"/>
      <c r="AU240" s="127"/>
      <c r="AV240" s="125"/>
    </row>
    <row r="241" spans="1:48" ht="50.1" customHeight="1">
      <c r="A241" s="125"/>
      <c r="B241" s="118"/>
      <c r="C241" s="118" t="s">
        <v>608</v>
      </c>
      <c r="D241" s="118"/>
      <c r="E241" s="118" t="s">
        <v>615</v>
      </c>
      <c r="F241" s="118"/>
      <c r="G241" s="118"/>
      <c r="H241" s="118"/>
      <c r="I241" s="118"/>
      <c r="J241" s="118"/>
      <c r="K241" s="118"/>
      <c r="L241" s="118"/>
      <c r="M241" s="118"/>
      <c r="N241" s="118"/>
      <c r="O241" s="118"/>
      <c r="P241" s="118"/>
      <c r="Q241" s="118"/>
      <c r="R241" s="118"/>
      <c r="S241" s="118"/>
      <c r="T241" s="118"/>
      <c r="U241" s="118"/>
      <c r="V241" s="126"/>
      <c r="W241" s="126"/>
      <c r="X241" s="126"/>
      <c r="Y241" s="126"/>
      <c r="Z241" s="125" t="s">
        <v>561</v>
      </c>
      <c r="AA241" s="127">
        <f>AA242</f>
        <v>501.38031999999998</v>
      </c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127"/>
      <c r="AU241" s="127"/>
      <c r="AV241" s="125"/>
    </row>
    <row r="242" spans="1:48" ht="50.1" customHeight="1">
      <c r="A242" s="125"/>
      <c r="B242" s="118"/>
      <c r="C242" s="118" t="s">
        <v>608</v>
      </c>
      <c r="D242" s="118"/>
      <c r="E242" s="118" t="s">
        <v>615</v>
      </c>
      <c r="F242" s="118"/>
      <c r="G242" s="118"/>
      <c r="H242" s="118"/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 t="s">
        <v>390</v>
      </c>
      <c r="U242" s="118"/>
      <c r="V242" s="126"/>
      <c r="W242" s="126"/>
      <c r="X242" s="126"/>
      <c r="Y242" s="126"/>
      <c r="Z242" s="125" t="s">
        <v>389</v>
      </c>
      <c r="AA242" s="127">
        <v>501.38031999999998</v>
      </c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127"/>
      <c r="AT242" s="127"/>
      <c r="AU242" s="127"/>
      <c r="AV242" s="125"/>
    </row>
    <row r="243" spans="1:48" ht="33.4" customHeight="1">
      <c r="A243" s="125" t="s">
        <v>431</v>
      </c>
      <c r="B243" s="118"/>
      <c r="C243" s="118" t="s">
        <v>432</v>
      </c>
      <c r="D243" s="118"/>
      <c r="E243" s="118"/>
      <c r="F243" s="118"/>
      <c r="G243" s="118"/>
      <c r="H243" s="118"/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26"/>
      <c r="W243" s="126"/>
      <c r="X243" s="126"/>
      <c r="Y243" s="126"/>
      <c r="Z243" s="125" t="s">
        <v>431</v>
      </c>
      <c r="AA243" s="127">
        <f>AA244+AA248</f>
        <v>4712.3099999999995</v>
      </c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>
        <v>119.5</v>
      </c>
      <c r="AM243" s="127"/>
      <c r="AN243" s="127">
        <v>119.5</v>
      </c>
      <c r="AO243" s="127"/>
      <c r="AP243" s="127"/>
      <c r="AQ243" s="127">
        <v>162.1</v>
      </c>
      <c r="AR243" s="127"/>
      <c r="AS243" s="127">
        <v>162.1</v>
      </c>
      <c r="AT243" s="127"/>
      <c r="AU243" s="127"/>
      <c r="AV243" s="125" t="s">
        <v>431</v>
      </c>
    </row>
    <row r="244" spans="1:48" ht="16.7" customHeight="1">
      <c r="A244" s="125" t="s">
        <v>616</v>
      </c>
      <c r="B244" s="118"/>
      <c r="C244" s="118" t="s">
        <v>617</v>
      </c>
      <c r="D244" s="118"/>
      <c r="E244" s="118"/>
      <c r="F244" s="118"/>
      <c r="G244" s="118"/>
      <c r="H244" s="118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26"/>
      <c r="W244" s="126"/>
      <c r="X244" s="126"/>
      <c r="Y244" s="126"/>
      <c r="Z244" s="125" t="s">
        <v>616</v>
      </c>
      <c r="AA244" s="127">
        <f>AA245</f>
        <v>114.51672000000001</v>
      </c>
      <c r="AB244" s="127"/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>
        <v>119.5</v>
      </c>
      <c r="AM244" s="127"/>
      <c r="AN244" s="127">
        <v>119.5</v>
      </c>
      <c r="AO244" s="127"/>
      <c r="AP244" s="127"/>
      <c r="AQ244" s="127">
        <v>162.1</v>
      </c>
      <c r="AR244" s="127"/>
      <c r="AS244" s="127">
        <v>162.1</v>
      </c>
      <c r="AT244" s="127"/>
      <c r="AU244" s="127"/>
      <c r="AV244" s="125" t="s">
        <v>616</v>
      </c>
    </row>
    <row r="245" spans="1:48" ht="50.1" customHeight="1">
      <c r="A245" s="125" t="s">
        <v>393</v>
      </c>
      <c r="B245" s="118"/>
      <c r="C245" s="118" t="s">
        <v>617</v>
      </c>
      <c r="D245" s="118"/>
      <c r="E245" s="118" t="s">
        <v>394</v>
      </c>
      <c r="F245" s="118"/>
      <c r="G245" s="118"/>
      <c r="H245" s="118"/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26"/>
      <c r="W245" s="126"/>
      <c r="X245" s="126"/>
      <c r="Y245" s="126"/>
      <c r="Z245" s="125" t="s">
        <v>393</v>
      </c>
      <c r="AA245" s="127">
        <f>AA246</f>
        <v>114.51672000000001</v>
      </c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>
        <v>119.5</v>
      </c>
      <c r="AM245" s="127"/>
      <c r="AN245" s="127">
        <v>119.5</v>
      </c>
      <c r="AO245" s="127"/>
      <c r="AP245" s="127"/>
      <c r="AQ245" s="127">
        <v>162.1</v>
      </c>
      <c r="AR245" s="127"/>
      <c r="AS245" s="127">
        <v>162.1</v>
      </c>
      <c r="AT245" s="127"/>
      <c r="AU245" s="127"/>
      <c r="AV245" s="125" t="s">
        <v>393</v>
      </c>
    </row>
    <row r="246" spans="1:48" ht="83.65" customHeight="1">
      <c r="A246" s="125" t="s">
        <v>618</v>
      </c>
      <c r="B246" s="118"/>
      <c r="C246" s="118" t="s">
        <v>617</v>
      </c>
      <c r="D246" s="118"/>
      <c r="E246" s="118" t="s">
        <v>619</v>
      </c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26"/>
      <c r="W246" s="126"/>
      <c r="X246" s="126"/>
      <c r="Y246" s="126"/>
      <c r="Z246" s="125" t="s">
        <v>618</v>
      </c>
      <c r="AA246" s="127">
        <f>AA247</f>
        <v>114.51672000000001</v>
      </c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>
        <v>119.5</v>
      </c>
      <c r="AM246" s="127"/>
      <c r="AN246" s="127">
        <v>119.5</v>
      </c>
      <c r="AO246" s="127"/>
      <c r="AP246" s="127"/>
      <c r="AQ246" s="127">
        <v>162.1</v>
      </c>
      <c r="AR246" s="127"/>
      <c r="AS246" s="127">
        <v>162.1</v>
      </c>
      <c r="AT246" s="127"/>
      <c r="AU246" s="127"/>
      <c r="AV246" s="125" t="s">
        <v>618</v>
      </c>
    </row>
    <row r="247" spans="1:48" ht="50.1" customHeight="1">
      <c r="A247" s="125" t="s">
        <v>389</v>
      </c>
      <c r="B247" s="118"/>
      <c r="C247" s="118" t="s">
        <v>617</v>
      </c>
      <c r="D247" s="118"/>
      <c r="E247" s="118" t="s">
        <v>619</v>
      </c>
      <c r="F247" s="118"/>
      <c r="G247" s="118"/>
      <c r="H247" s="118"/>
      <c r="I247" s="118"/>
      <c r="J247" s="118"/>
      <c r="K247" s="118"/>
      <c r="L247" s="118"/>
      <c r="M247" s="118"/>
      <c r="N247" s="118"/>
      <c r="O247" s="118"/>
      <c r="P247" s="118"/>
      <c r="Q247" s="118"/>
      <c r="R247" s="118"/>
      <c r="S247" s="118"/>
      <c r="T247" s="118" t="s">
        <v>390</v>
      </c>
      <c r="U247" s="118"/>
      <c r="V247" s="126"/>
      <c r="W247" s="126"/>
      <c r="X247" s="126"/>
      <c r="Y247" s="126"/>
      <c r="Z247" s="125" t="s">
        <v>389</v>
      </c>
      <c r="AA247" s="127">
        <v>114.51672000000001</v>
      </c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>
        <v>119.5</v>
      </c>
      <c r="AM247" s="127"/>
      <c r="AN247" s="127">
        <v>119.5</v>
      </c>
      <c r="AO247" s="127"/>
      <c r="AP247" s="127"/>
      <c r="AQ247" s="127">
        <v>162.1</v>
      </c>
      <c r="AR247" s="127"/>
      <c r="AS247" s="127">
        <v>162.1</v>
      </c>
      <c r="AT247" s="127"/>
      <c r="AU247" s="127"/>
      <c r="AV247" s="125" t="s">
        <v>389</v>
      </c>
    </row>
    <row r="248" spans="1:48" ht="32.25" customHeight="1">
      <c r="A248" s="125"/>
      <c r="B248" s="118"/>
      <c r="C248" s="118" t="s">
        <v>434</v>
      </c>
      <c r="D248" s="118"/>
      <c r="E248" s="118"/>
      <c r="F248" s="118"/>
      <c r="G248" s="118"/>
      <c r="H248" s="118"/>
      <c r="I248" s="118"/>
      <c r="J248" s="118"/>
      <c r="K248" s="118"/>
      <c r="L248" s="118"/>
      <c r="M248" s="118"/>
      <c r="N248" s="118"/>
      <c r="O248" s="118"/>
      <c r="P248" s="118"/>
      <c r="Q248" s="118"/>
      <c r="R248" s="118"/>
      <c r="S248" s="118"/>
      <c r="T248" s="118"/>
      <c r="U248" s="118"/>
      <c r="V248" s="126"/>
      <c r="W248" s="126"/>
      <c r="X248" s="126"/>
      <c r="Y248" s="126"/>
      <c r="Z248" s="125" t="s">
        <v>433</v>
      </c>
      <c r="AA248" s="127">
        <f>AA249</f>
        <v>4597.7932799999999</v>
      </c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  <c r="AQ248" s="127"/>
      <c r="AR248" s="127"/>
      <c r="AS248" s="127"/>
      <c r="AT248" s="127"/>
      <c r="AU248" s="127"/>
      <c r="AV248" s="125"/>
    </row>
    <row r="249" spans="1:48" ht="71.25" customHeight="1">
      <c r="A249" s="125"/>
      <c r="B249" s="118"/>
      <c r="C249" s="118" t="s">
        <v>434</v>
      </c>
      <c r="D249" s="118"/>
      <c r="E249" s="118" t="s">
        <v>409</v>
      </c>
      <c r="F249" s="118"/>
      <c r="G249" s="118"/>
      <c r="H249" s="118"/>
      <c r="I249" s="118"/>
      <c r="J249" s="118"/>
      <c r="K249" s="118"/>
      <c r="L249" s="118"/>
      <c r="M249" s="118"/>
      <c r="N249" s="118"/>
      <c r="O249" s="118"/>
      <c r="P249" s="118"/>
      <c r="Q249" s="118"/>
      <c r="R249" s="118"/>
      <c r="S249" s="118"/>
      <c r="T249" s="118"/>
      <c r="U249" s="118"/>
      <c r="V249" s="126"/>
      <c r="W249" s="126"/>
      <c r="X249" s="126"/>
      <c r="Y249" s="126"/>
      <c r="Z249" s="125" t="s">
        <v>9</v>
      </c>
      <c r="AA249" s="127">
        <f>AA250</f>
        <v>4597.7932799999999</v>
      </c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127"/>
      <c r="AT249" s="127"/>
      <c r="AU249" s="127"/>
      <c r="AV249" s="125"/>
    </row>
    <row r="250" spans="1:48" ht="69.75" customHeight="1">
      <c r="A250" s="125"/>
      <c r="B250" s="118"/>
      <c r="C250" s="118" t="s">
        <v>434</v>
      </c>
      <c r="D250" s="118"/>
      <c r="E250" s="118" t="s">
        <v>418</v>
      </c>
      <c r="F250" s="118"/>
      <c r="G250" s="118"/>
      <c r="H250" s="118"/>
      <c r="I250" s="118"/>
      <c r="J250" s="118"/>
      <c r="K250" s="118"/>
      <c r="L250" s="118"/>
      <c r="M250" s="118"/>
      <c r="N250" s="118"/>
      <c r="O250" s="118"/>
      <c r="P250" s="118"/>
      <c r="Q250" s="118"/>
      <c r="R250" s="118"/>
      <c r="S250" s="118"/>
      <c r="T250" s="118"/>
      <c r="U250" s="118"/>
      <c r="V250" s="126"/>
      <c r="W250" s="126"/>
      <c r="X250" s="126"/>
      <c r="Y250" s="126"/>
      <c r="Z250" s="125" t="s">
        <v>417</v>
      </c>
      <c r="AA250" s="127">
        <f>AA251+AA256</f>
        <v>4597.7932799999999</v>
      </c>
      <c r="AB250" s="127"/>
      <c r="AC250" s="127"/>
      <c r="AD250" s="127"/>
      <c r="AE250" s="127"/>
      <c r="AF250" s="127"/>
      <c r="AG250" s="127"/>
      <c r="AH250" s="127"/>
      <c r="AI250" s="127"/>
      <c r="AJ250" s="127"/>
      <c r="AK250" s="127"/>
      <c r="AL250" s="127"/>
      <c r="AM250" s="127"/>
      <c r="AN250" s="127"/>
      <c r="AO250" s="127"/>
      <c r="AP250" s="127"/>
      <c r="AQ250" s="127"/>
      <c r="AR250" s="127"/>
      <c r="AS250" s="127"/>
      <c r="AT250" s="127"/>
      <c r="AU250" s="127"/>
      <c r="AV250" s="125"/>
    </row>
    <row r="251" spans="1:48" ht="50.1" customHeight="1">
      <c r="A251" s="125"/>
      <c r="B251" s="118"/>
      <c r="C251" s="118" t="s">
        <v>434</v>
      </c>
      <c r="D251" s="118"/>
      <c r="E251" s="118" t="s">
        <v>436</v>
      </c>
      <c r="F251" s="118"/>
      <c r="G251" s="118"/>
      <c r="H251" s="118"/>
      <c r="I251" s="118"/>
      <c r="J251" s="118"/>
      <c r="K251" s="118"/>
      <c r="L251" s="118"/>
      <c r="M251" s="118"/>
      <c r="N251" s="118"/>
      <c r="O251" s="118"/>
      <c r="P251" s="118"/>
      <c r="Q251" s="118"/>
      <c r="R251" s="118"/>
      <c r="S251" s="118"/>
      <c r="T251" s="118"/>
      <c r="U251" s="118"/>
      <c r="V251" s="126"/>
      <c r="W251" s="126"/>
      <c r="X251" s="126"/>
      <c r="Y251" s="126"/>
      <c r="Z251" s="125" t="s">
        <v>435</v>
      </c>
      <c r="AA251" s="127">
        <f>AA252+AA254</f>
        <v>497.79327999999998</v>
      </c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/>
      <c r="AQ251" s="127"/>
      <c r="AR251" s="127"/>
      <c r="AS251" s="127"/>
      <c r="AT251" s="127"/>
      <c r="AU251" s="127"/>
      <c r="AV251" s="125"/>
    </row>
    <row r="252" spans="1:48" ht="50.1" customHeight="1">
      <c r="A252" s="125"/>
      <c r="B252" s="118"/>
      <c r="C252" s="118" t="s">
        <v>434</v>
      </c>
      <c r="D252" s="118"/>
      <c r="E252" s="118" t="s">
        <v>438</v>
      </c>
      <c r="F252" s="141"/>
      <c r="G252" s="129" t="s">
        <v>437</v>
      </c>
      <c r="H252" s="118"/>
      <c r="I252" s="118"/>
      <c r="J252" s="118"/>
      <c r="K252" s="118"/>
      <c r="L252" s="118"/>
      <c r="M252" s="118"/>
      <c r="N252" s="118"/>
      <c r="O252" s="118"/>
      <c r="P252" s="118"/>
      <c r="Q252" s="118"/>
      <c r="R252" s="118"/>
      <c r="S252" s="118"/>
      <c r="T252" s="118"/>
      <c r="U252" s="118"/>
      <c r="V252" s="126"/>
      <c r="W252" s="126"/>
      <c r="X252" s="126"/>
      <c r="Y252" s="126"/>
      <c r="Z252" s="129" t="s">
        <v>437</v>
      </c>
      <c r="AA252" s="127">
        <f>AA253</f>
        <v>262.98840000000001</v>
      </c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/>
      <c r="AQ252" s="127"/>
      <c r="AR252" s="127"/>
      <c r="AS252" s="127"/>
      <c r="AT252" s="127"/>
      <c r="AU252" s="127"/>
      <c r="AV252" s="125"/>
    </row>
    <row r="253" spans="1:48" ht="50.1" customHeight="1">
      <c r="A253" s="125"/>
      <c r="B253" s="118"/>
      <c r="C253" s="118" t="s">
        <v>434</v>
      </c>
      <c r="D253" s="118"/>
      <c r="E253" s="118" t="s">
        <v>438</v>
      </c>
      <c r="F253" s="141" t="s">
        <v>390</v>
      </c>
      <c r="G253" s="129" t="s">
        <v>389</v>
      </c>
      <c r="H253" s="118"/>
      <c r="I253" s="118"/>
      <c r="J253" s="118"/>
      <c r="K253" s="118"/>
      <c r="L253" s="118"/>
      <c r="M253" s="118"/>
      <c r="N253" s="118"/>
      <c r="O253" s="118"/>
      <c r="P253" s="118"/>
      <c r="Q253" s="118"/>
      <c r="R253" s="118"/>
      <c r="S253" s="118"/>
      <c r="T253" s="118" t="s">
        <v>390</v>
      </c>
      <c r="U253" s="118"/>
      <c r="V253" s="126"/>
      <c r="W253" s="126"/>
      <c r="X253" s="126"/>
      <c r="Y253" s="126"/>
      <c r="Z253" s="125" t="s">
        <v>389</v>
      </c>
      <c r="AA253" s="127">
        <v>262.98840000000001</v>
      </c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/>
      <c r="AQ253" s="127"/>
      <c r="AR253" s="127"/>
      <c r="AS253" s="127"/>
      <c r="AT253" s="127"/>
      <c r="AU253" s="127"/>
      <c r="AV253" s="125"/>
    </row>
    <row r="254" spans="1:48" ht="50.1" customHeight="1">
      <c r="A254" s="125"/>
      <c r="B254" s="118"/>
      <c r="C254" s="118" t="s">
        <v>434</v>
      </c>
      <c r="D254" s="141"/>
      <c r="E254" s="118" t="s">
        <v>440</v>
      </c>
      <c r="F254" s="141"/>
      <c r="G254" s="129" t="s">
        <v>439</v>
      </c>
      <c r="H254" s="118"/>
      <c r="I254" s="118"/>
      <c r="J254" s="118"/>
      <c r="K254" s="118"/>
      <c r="L254" s="118"/>
      <c r="M254" s="118"/>
      <c r="N254" s="118"/>
      <c r="O254" s="118"/>
      <c r="P254" s="118"/>
      <c r="Q254" s="118"/>
      <c r="R254" s="118"/>
      <c r="S254" s="118"/>
      <c r="T254" s="118"/>
      <c r="U254" s="118"/>
      <c r="V254" s="126"/>
      <c r="W254" s="126"/>
      <c r="X254" s="126"/>
      <c r="Y254" s="126"/>
      <c r="Z254" s="129" t="s">
        <v>439</v>
      </c>
      <c r="AA254" s="127">
        <f>AA255</f>
        <v>234.80488</v>
      </c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/>
      <c r="AQ254" s="127"/>
      <c r="AR254" s="127"/>
      <c r="AS254" s="127"/>
      <c r="AT254" s="127"/>
      <c r="AU254" s="127"/>
      <c r="AV254" s="125"/>
    </row>
    <row r="255" spans="1:48" ht="50.1" customHeight="1">
      <c r="A255" s="125"/>
      <c r="B255" s="118"/>
      <c r="C255" s="118" t="s">
        <v>434</v>
      </c>
      <c r="D255" s="141" t="s">
        <v>442</v>
      </c>
      <c r="E255" s="118" t="s">
        <v>440</v>
      </c>
      <c r="F255" s="141" t="s">
        <v>442</v>
      </c>
      <c r="G255" s="129" t="s">
        <v>441</v>
      </c>
      <c r="H255" s="118"/>
      <c r="I255" s="118"/>
      <c r="J255" s="118"/>
      <c r="K255" s="118"/>
      <c r="L255" s="118"/>
      <c r="M255" s="118"/>
      <c r="N255" s="118"/>
      <c r="O255" s="118"/>
      <c r="P255" s="118"/>
      <c r="Q255" s="118"/>
      <c r="R255" s="118"/>
      <c r="S255" s="118"/>
      <c r="T255" s="141" t="s">
        <v>442</v>
      </c>
      <c r="U255" s="118"/>
      <c r="V255" s="126"/>
      <c r="W255" s="126"/>
      <c r="X255" s="126"/>
      <c r="Y255" s="126"/>
      <c r="Z255" s="129" t="s">
        <v>441</v>
      </c>
      <c r="AA255" s="127">
        <v>234.80488</v>
      </c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27"/>
      <c r="AT255" s="127"/>
      <c r="AU255" s="127"/>
      <c r="AV255" s="125"/>
    </row>
    <row r="256" spans="1:48" ht="60" customHeight="1">
      <c r="A256" s="125"/>
      <c r="B256" s="170"/>
      <c r="C256" s="170" t="s">
        <v>434</v>
      </c>
      <c r="D256" s="170"/>
      <c r="E256" s="170" t="s">
        <v>444</v>
      </c>
      <c r="F256" s="170"/>
      <c r="G256" s="170"/>
      <c r="H256" s="170"/>
      <c r="I256" s="170"/>
      <c r="J256" s="170"/>
      <c r="K256" s="170"/>
      <c r="L256" s="170"/>
      <c r="M256" s="170"/>
      <c r="N256" s="170"/>
      <c r="O256" s="170"/>
      <c r="P256" s="170"/>
      <c r="Q256" s="170"/>
      <c r="R256" s="170"/>
      <c r="S256" s="170"/>
      <c r="T256" s="170"/>
      <c r="U256" s="170"/>
      <c r="V256" s="126"/>
      <c r="W256" s="126"/>
      <c r="X256" s="126"/>
      <c r="Y256" s="126"/>
      <c r="Z256" s="125" t="s">
        <v>443</v>
      </c>
      <c r="AA256" s="127">
        <v>4100</v>
      </c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/>
      <c r="AQ256" s="127"/>
      <c r="AR256" s="127"/>
      <c r="AS256" s="127"/>
      <c r="AT256" s="127"/>
      <c r="AU256" s="127"/>
      <c r="AV256" s="125"/>
    </row>
    <row r="257" spans="1:48" ht="78" customHeight="1">
      <c r="A257" s="125"/>
      <c r="B257" s="170"/>
      <c r="C257" s="170" t="s">
        <v>434</v>
      </c>
      <c r="D257" s="170"/>
      <c r="E257" s="170" t="s">
        <v>446</v>
      </c>
      <c r="F257" s="170"/>
      <c r="G257" s="170"/>
      <c r="H257" s="170"/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26"/>
      <c r="W257" s="126"/>
      <c r="X257" s="126"/>
      <c r="Y257" s="126"/>
      <c r="Z257" s="125" t="s">
        <v>445</v>
      </c>
      <c r="AA257" s="127">
        <v>4100</v>
      </c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/>
      <c r="AQ257" s="127"/>
      <c r="AR257" s="127"/>
      <c r="AS257" s="127"/>
      <c r="AT257" s="127"/>
      <c r="AU257" s="127"/>
      <c r="AV257" s="125"/>
    </row>
    <row r="258" spans="1:48" ht="50.1" customHeight="1">
      <c r="A258" s="125"/>
      <c r="B258" s="170"/>
      <c r="C258" s="170" t="s">
        <v>434</v>
      </c>
      <c r="D258" s="170"/>
      <c r="E258" s="170" t="s">
        <v>446</v>
      </c>
      <c r="F258" s="170"/>
      <c r="G258" s="170"/>
      <c r="H258" s="170"/>
      <c r="I258" s="170"/>
      <c r="J258" s="170"/>
      <c r="K258" s="170"/>
      <c r="L258" s="170"/>
      <c r="M258" s="170"/>
      <c r="N258" s="170"/>
      <c r="O258" s="170"/>
      <c r="P258" s="170"/>
      <c r="Q258" s="170"/>
      <c r="R258" s="170"/>
      <c r="S258" s="170"/>
      <c r="T258" s="170" t="s">
        <v>448</v>
      </c>
      <c r="U258" s="170"/>
      <c r="V258" s="126"/>
      <c r="W258" s="126"/>
      <c r="X258" s="126"/>
      <c r="Y258" s="126"/>
      <c r="Z258" s="125" t="s">
        <v>447</v>
      </c>
      <c r="AA258" s="127">
        <v>4100</v>
      </c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/>
      <c r="AQ258" s="127"/>
      <c r="AR258" s="127"/>
      <c r="AS258" s="127"/>
      <c r="AT258" s="127"/>
      <c r="AU258" s="127"/>
      <c r="AV258" s="125"/>
    </row>
    <row r="259" spans="1:48" ht="16.7" customHeight="1">
      <c r="A259" s="125" t="s">
        <v>620</v>
      </c>
      <c r="B259" s="118"/>
      <c r="C259" s="118" t="s">
        <v>621</v>
      </c>
      <c r="D259" s="118"/>
      <c r="E259" s="118"/>
      <c r="F259" s="118"/>
      <c r="G259" s="118"/>
      <c r="H259" s="118"/>
      <c r="I259" s="118"/>
      <c r="J259" s="118"/>
      <c r="K259" s="118"/>
      <c r="L259" s="118"/>
      <c r="M259" s="118"/>
      <c r="N259" s="118"/>
      <c r="O259" s="118"/>
      <c r="P259" s="118"/>
      <c r="Q259" s="118"/>
      <c r="R259" s="118"/>
      <c r="S259" s="118"/>
      <c r="T259" s="118"/>
      <c r="U259" s="118"/>
      <c r="V259" s="126"/>
      <c r="W259" s="126"/>
      <c r="X259" s="126"/>
      <c r="Y259" s="126"/>
      <c r="Z259" s="125" t="s">
        <v>620</v>
      </c>
      <c r="AA259" s="127">
        <v>100</v>
      </c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>
        <v>100</v>
      </c>
      <c r="AM259" s="127"/>
      <c r="AN259" s="127"/>
      <c r="AO259" s="127"/>
      <c r="AP259" s="127"/>
      <c r="AQ259" s="127"/>
      <c r="AR259" s="127"/>
      <c r="AS259" s="127"/>
      <c r="AT259" s="127"/>
      <c r="AU259" s="127"/>
      <c r="AV259" s="125" t="s">
        <v>620</v>
      </c>
    </row>
    <row r="260" spans="1:48" ht="50.1" customHeight="1">
      <c r="A260" s="125" t="s">
        <v>622</v>
      </c>
      <c r="B260" s="118"/>
      <c r="C260" s="118" t="s">
        <v>623</v>
      </c>
      <c r="D260" s="118"/>
      <c r="E260" s="118"/>
      <c r="F260" s="118"/>
      <c r="G260" s="118"/>
      <c r="H260" s="118"/>
      <c r="I260" s="118"/>
      <c r="J260" s="118"/>
      <c r="K260" s="118"/>
      <c r="L260" s="118"/>
      <c r="M260" s="118"/>
      <c r="N260" s="118"/>
      <c r="O260" s="118"/>
      <c r="P260" s="118"/>
      <c r="Q260" s="118"/>
      <c r="R260" s="118"/>
      <c r="S260" s="118"/>
      <c r="T260" s="118"/>
      <c r="U260" s="118"/>
      <c r="V260" s="126"/>
      <c r="W260" s="126"/>
      <c r="X260" s="126"/>
      <c r="Y260" s="126"/>
      <c r="Z260" s="125" t="s">
        <v>622</v>
      </c>
      <c r="AA260" s="127">
        <v>100</v>
      </c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>
        <v>100</v>
      </c>
      <c r="AM260" s="127"/>
      <c r="AN260" s="127"/>
      <c r="AO260" s="127"/>
      <c r="AP260" s="127"/>
      <c r="AQ260" s="127"/>
      <c r="AR260" s="127"/>
      <c r="AS260" s="127"/>
      <c r="AT260" s="127"/>
      <c r="AU260" s="127"/>
      <c r="AV260" s="125" t="s">
        <v>622</v>
      </c>
    </row>
    <row r="261" spans="1:48" ht="83.65" customHeight="1">
      <c r="A261" s="125" t="s">
        <v>9</v>
      </c>
      <c r="B261" s="118"/>
      <c r="C261" s="118" t="s">
        <v>623</v>
      </c>
      <c r="D261" s="118"/>
      <c r="E261" s="118" t="s">
        <v>409</v>
      </c>
      <c r="F261" s="118"/>
      <c r="G261" s="118"/>
      <c r="H261" s="118"/>
      <c r="I261" s="118"/>
      <c r="J261" s="118"/>
      <c r="K261" s="118"/>
      <c r="L261" s="118"/>
      <c r="M261" s="118"/>
      <c r="N261" s="118"/>
      <c r="O261" s="118"/>
      <c r="P261" s="118"/>
      <c r="Q261" s="118"/>
      <c r="R261" s="118"/>
      <c r="S261" s="118"/>
      <c r="T261" s="118"/>
      <c r="U261" s="118"/>
      <c r="V261" s="126"/>
      <c r="W261" s="126"/>
      <c r="X261" s="126"/>
      <c r="Y261" s="126"/>
      <c r="Z261" s="125" t="s">
        <v>9</v>
      </c>
      <c r="AA261" s="127">
        <v>100</v>
      </c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>
        <v>100</v>
      </c>
      <c r="AM261" s="127"/>
      <c r="AN261" s="127"/>
      <c r="AO261" s="127"/>
      <c r="AP261" s="127"/>
      <c r="AQ261" s="127"/>
      <c r="AR261" s="127"/>
      <c r="AS261" s="127"/>
      <c r="AT261" s="127"/>
      <c r="AU261" s="127"/>
      <c r="AV261" s="125" t="s">
        <v>9</v>
      </c>
    </row>
    <row r="262" spans="1:48" ht="33.4" customHeight="1">
      <c r="A262" s="125" t="s">
        <v>624</v>
      </c>
      <c r="B262" s="118"/>
      <c r="C262" s="118" t="s">
        <v>623</v>
      </c>
      <c r="D262" s="118"/>
      <c r="E262" s="118" t="s">
        <v>625</v>
      </c>
      <c r="F262" s="118"/>
      <c r="G262" s="118"/>
      <c r="H262" s="118"/>
      <c r="I262" s="118"/>
      <c r="J262" s="118"/>
      <c r="K262" s="118"/>
      <c r="L262" s="118"/>
      <c r="M262" s="118"/>
      <c r="N262" s="118"/>
      <c r="O262" s="118"/>
      <c r="P262" s="118"/>
      <c r="Q262" s="118"/>
      <c r="R262" s="118"/>
      <c r="S262" s="118"/>
      <c r="T262" s="118"/>
      <c r="U262" s="118"/>
      <c r="V262" s="126"/>
      <c r="W262" s="126"/>
      <c r="X262" s="126"/>
      <c r="Y262" s="126"/>
      <c r="Z262" s="125" t="s">
        <v>624</v>
      </c>
      <c r="AA262" s="127">
        <v>100</v>
      </c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>
        <v>100</v>
      </c>
      <c r="AM262" s="127"/>
      <c r="AN262" s="127"/>
      <c r="AO262" s="127"/>
      <c r="AP262" s="127"/>
      <c r="AQ262" s="127"/>
      <c r="AR262" s="127"/>
      <c r="AS262" s="127"/>
      <c r="AT262" s="127"/>
      <c r="AU262" s="127"/>
      <c r="AV262" s="125" t="s">
        <v>624</v>
      </c>
    </row>
    <row r="263" spans="1:48" ht="50.1" customHeight="1">
      <c r="A263" s="125" t="s">
        <v>626</v>
      </c>
      <c r="B263" s="118"/>
      <c r="C263" s="118" t="s">
        <v>623</v>
      </c>
      <c r="D263" s="118"/>
      <c r="E263" s="118" t="s">
        <v>627</v>
      </c>
      <c r="F263" s="118"/>
      <c r="G263" s="118"/>
      <c r="H263" s="118"/>
      <c r="I263" s="118"/>
      <c r="J263" s="118"/>
      <c r="K263" s="118"/>
      <c r="L263" s="118"/>
      <c r="M263" s="118"/>
      <c r="N263" s="118"/>
      <c r="O263" s="118"/>
      <c r="P263" s="118"/>
      <c r="Q263" s="118"/>
      <c r="R263" s="118"/>
      <c r="S263" s="118"/>
      <c r="T263" s="118"/>
      <c r="U263" s="118"/>
      <c r="V263" s="126"/>
      <c r="W263" s="126"/>
      <c r="X263" s="126"/>
      <c r="Y263" s="126"/>
      <c r="Z263" s="125" t="s">
        <v>626</v>
      </c>
      <c r="AA263" s="127">
        <v>100</v>
      </c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>
        <v>100</v>
      </c>
      <c r="AM263" s="127"/>
      <c r="AN263" s="127"/>
      <c r="AO263" s="127"/>
      <c r="AP263" s="127"/>
      <c r="AQ263" s="127"/>
      <c r="AR263" s="127"/>
      <c r="AS263" s="127"/>
      <c r="AT263" s="127"/>
      <c r="AU263" s="127"/>
      <c r="AV263" s="125" t="s">
        <v>626</v>
      </c>
    </row>
    <row r="264" spans="1:48" ht="50.1" customHeight="1">
      <c r="A264" s="125" t="s">
        <v>628</v>
      </c>
      <c r="B264" s="118"/>
      <c r="C264" s="118" t="s">
        <v>623</v>
      </c>
      <c r="D264" s="118"/>
      <c r="E264" s="118" t="s">
        <v>629</v>
      </c>
      <c r="F264" s="118"/>
      <c r="G264" s="118"/>
      <c r="H264" s="118"/>
      <c r="I264" s="118"/>
      <c r="J264" s="118"/>
      <c r="K264" s="118"/>
      <c r="L264" s="118"/>
      <c r="M264" s="118"/>
      <c r="N264" s="118"/>
      <c r="O264" s="118"/>
      <c r="P264" s="118"/>
      <c r="Q264" s="118"/>
      <c r="R264" s="118"/>
      <c r="S264" s="118"/>
      <c r="T264" s="118"/>
      <c r="U264" s="118"/>
      <c r="V264" s="126"/>
      <c r="W264" s="126"/>
      <c r="X264" s="126"/>
      <c r="Y264" s="126"/>
      <c r="Z264" s="125" t="s">
        <v>628</v>
      </c>
      <c r="AA264" s="127">
        <v>100</v>
      </c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>
        <v>100</v>
      </c>
      <c r="AM264" s="127"/>
      <c r="AN264" s="127"/>
      <c r="AO264" s="127"/>
      <c r="AP264" s="127"/>
      <c r="AQ264" s="127"/>
      <c r="AR264" s="127"/>
      <c r="AS264" s="127"/>
      <c r="AT264" s="127"/>
      <c r="AU264" s="127"/>
      <c r="AV264" s="125" t="s">
        <v>628</v>
      </c>
    </row>
    <row r="265" spans="1:48" ht="50.1" customHeight="1">
      <c r="A265" s="125" t="s">
        <v>389</v>
      </c>
      <c r="B265" s="118"/>
      <c r="C265" s="118" t="s">
        <v>623</v>
      </c>
      <c r="D265" s="118"/>
      <c r="E265" s="118" t="s">
        <v>629</v>
      </c>
      <c r="F265" s="118"/>
      <c r="G265" s="118"/>
      <c r="H265" s="118"/>
      <c r="I265" s="118"/>
      <c r="J265" s="118"/>
      <c r="K265" s="118"/>
      <c r="L265" s="118"/>
      <c r="M265" s="118"/>
      <c r="N265" s="118"/>
      <c r="O265" s="118"/>
      <c r="P265" s="118"/>
      <c r="Q265" s="118"/>
      <c r="R265" s="118"/>
      <c r="S265" s="118"/>
      <c r="T265" s="118" t="s">
        <v>390</v>
      </c>
      <c r="U265" s="118"/>
      <c r="V265" s="126"/>
      <c r="W265" s="126"/>
      <c r="X265" s="126"/>
      <c r="Y265" s="126"/>
      <c r="Z265" s="125" t="s">
        <v>389</v>
      </c>
      <c r="AA265" s="127">
        <v>100</v>
      </c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>
        <v>100</v>
      </c>
      <c r="AM265" s="127"/>
      <c r="AN265" s="127"/>
      <c r="AO265" s="127"/>
      <c r="AP265" s="127"/>
      <c r="AQ265" s="127"/>
      <c r="AR265" s="127"/>
      <c r="AS265" s="127"/>
      <c r="AT265" s="127"/>
      <c r="AU265" s="127"/>
      <c r="AV265" s="125" t="s">
        <v>389</v>
      </c>
    </row>
    <row r="266" spans="1:48" ht="16.7" customHeight="1">
      <c r="A266" s="125" t="s">
        <v>630</v>
      </c>
      <c r="B266" s="118"/>
      <c r="C266" s="118" t="s">
        <v>631</v>
      </c>
      <c r="D266" s="118"/>
      <c r="E266" s="118"/>
      <c r="F266" s="118"/>
      <c r="G266" s="118"/>
      <c r="H266" s="118"/>
      <c r="I266" s="118"/>
      <c r="J266" s="118"/>
      <c r="K266" s="118"/>
      <c r="L266" s="118"/>
      <c r="M266" s="118"/>
      <c r="N266" s="118"/>
      <c r="O266" s="118"/>
      <c r="P266" s="118"/>
      <c r="Q266" s="118"/>
      <c r="R266" s="118"/>
      <c r="S266" s="118"/>
      <c r="T266" s="118"/>
      <c r="U266" s="118"/>
      <c r="V266" s="126"/>
      <c r="W266" s="126"/>
      <c r="X266" s="126"/>
      <c r="Y266" s="126"/>
      <c r="Z266" s="125" t="s">
        <v>630</v>
      </c>
      <c r="AA266" s="127">
        <f>AA267+AA288</f>
        <v>4959.1000000000004</v>
      </c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>
        <v>5251.5</v>
      </c>
      <c r="AM266" s="127"/>
      <c r="AN266" s="127"/>
      <c r="AO266" s="127"/>
      <c r="AP266" s="127"/>
      <c r="AQ266" s="127">
        <v>4976.5</v>
      </c>
      <c r="AR266" s="127"/>
      <c r="AS266" s="127"/>
      <c r="AT266" s="127"/>
      <c r="AU266" s="127"/>
      <c r="AV266" s="125" t="s">
        <v>630</v>
      </c>
    </row>
    <row r="267" spans="1:48" ht="16.7" customHeight="1">
      <c r="A267" s="125" t="s">
        <v>638</v>
      </c>
      <c r="B267" s="118"/>
      <c r="C267" s="118" t="s">
        <v>639</v>
      </c>
      <c r="D267" s="118"/>
      <c r="E267" s="118"/>
      <c r="F267" s="118"/>
      <c r="G267" s="118"/>
      <c r="H267" s="118"/>
      <c r="I267" s="118"/>
      <c r="J267" s="118"/>
      <c r="K267" s="118"/>
      <c r="L267" s="118"/>
      <c r="M267" s="118"/>
      <c r="N267" s="118"/>
      <c r="O267" s="118"/>
      <c r="P267" s="118"/>
      <c r="Q267" s="118"/>
      <c r="R267" s="118"/>
      <c r="S267" s="118"/>
      <c r="T267" s="118"/>
      <c r="U267" s="118"/>
      <c r="V267" s="126"/>
      <c r="W267" s="126"/>
      <c r="X267" s="126"/>
      <c r="Y267" s="126"/>
      <c r="Z267" s="125" t="s">
        <v>638</v>
      </c>
      <c r="AA267" s="127">
        <f>AA268</f>
        <v>4761.5</v>
      </c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>
        <v>5233.5</v>
      </c>
      <c r="AM267" s="127"/>
      <c r="AN267" s="127"/>
      <c r="AO267" s="127"/>
      <c r="AP267" s="127"/>
      <c r="AQ267" s="127">
        <v>4958.5</v>
      </c>
      <c r="AR267" s="127"/>
      <c r="AS267" s="127"/>
      <c r="AT267" s="127"/>
      <c r="AU267" s="127"/>
      <c r="AV267" s="125" t="s">
        <v>638</v>
      </c>
    </row>
    <row r="268" spans="1:48" ht="50.1" customHeight="1">
      <c r="A268" s="125" t="s">
        <v>475</v>
      </c>
      <c r="B268" s="118"/>
      <c r="C268" s="118" t="s">
        <v>639</v>
      </c>
      <c r="D268" s="118"/>
      <c r="E268" s="118" t="s">
        <v>476</v>
      </c>
      <c r="F268" s="118"/>
      <c r="G268" s="118"/>
      <c r="H268" s="118"/>
      <c r="I268" s="118"/>
      <c r="J268" s="118"/>
      <c r="K268" s="118"/>
      <c r="L268" s="118"/>
      <c r="M268" s="118"/>
      <c r="N268" s="118"/>
      <c r="O268" s="118"/>
      <c r="P268" s="118"/>
      <c r="Q268" s="118"/>
      <c r="R268" s="118"/>
      <c r="S268" s="118"/>
      <c r="T268" s="118"/>
      <c r="U268" s="118"/>
      <c r="V268" s="126"/>
      <c r="W268" s="126"/>
      <c r="X268" s="126"/>
      <c r="Y268" s="126"/>
      <c r="Z268" s="125" t="s">
        <v>475</v>
      </c>
      <c r="AA268" s="127">
        <f>AA269</f>
        <v>4761.5</v>
      </c>
      <c r="AB268" s="127"/>
      <c r="AC268" s="127"/>
      <c r="AD268" s="127"/>
      <c r="AE268" s="127"/>
      <c r="AF268" s="127"/>
      <c r="AG268" s="127"/>
      <c r="AH268" s="127"/>
      <c r="AI268" s="127"/>
      <c r="AJ268" s="127"/>
      <c r="AK268" s="127"/>
      <c r="AL268" s="127">
        <v>5233.5</v>
      </c>
      <c r="AM268" s="127"/>
      <c r="AN268" s="127"/>
      <c r="AO268" s="127"/>
      <c r="AP268" s="127"/>
      <c r="AQ268" s="127">
        <v>4958.5</v>
      </c>
      <c r="AR268" s="127"/>
      <c r="AS268" s="127"/>
      <c r="AT268" s="127"/>
      <c r="AU268" s="127"/>
      <c r="AV268" s="125" t="s">
        <v>475</v>
      </c>
    </row>
    <row r="269" spans="1:48" ht="33.4" customHeight="1">
      <c r="A269" s="125" t="s">
        <v>640</v>
      </c>
      <c r="B269" s="118"/>
      <c r="C269" s="118" t="s">
        <v>639</v>
      </c>
      <c r="D269" s="118"/>
      <c r="E269" s="118" t="s">
        <v>641</v>
      </c>
      <c r="F269" s="118"/>
      <c r="G269" s="118"/>
      <c r="H269" s="118"/>
      <c r="I269" s="118"/>
      <c r="J269" s="118"/>
      <c r="K269" s="118"/>
      <c r="L269" s="118"/>
      <c r="M269" s="118"/>
      <c r="N269" s="118"/>
      <c r="O269" s="118"/>
      <c r="P269" s="118"/>
      <c r="Q269" s="118"/>
      <c r="R269" s="118"/>
      <c r="S269" s="118"/>
      <c r="T269" s="118"/>
      <c r="U269" s="118"/>
      <c r="V269" s="126"/>
      <c r="W269" s="126"/>
      <c r="X269" s="126"/>
      <c r="Y269" s="126"/>
      <c r="Z269" s="125" t="s">
        <v>640</v>
      </c>
      <c r="AA269" s="127">
        <f>AA270+AA275+AA280+AA285</f>
        <v>4761.5</v>
      </c>
      <c r="AB269" s="127"/>
      <c r="AC269" s="127"/>
      <c r="AD269" s="127"/>
      <c r="AE269" s="127"/>
      <c r="AF269" s="127"/>
      <c r="AG269" s="127"/>
      <c r="AH269" s="127"/>
      <c r="AI269" s="127"/>
      <c r="AJ269" s="127"/>
      <c r="AK269" s="127"/>
      <c r="AL269" s="127">
        <v>5233.5</v>
      </c>
      <c r="AM269" s="127"/>
      <c r="AN269" s="127"/>
      <c r="AO269" s="127"/>
      <c r="AP269" s="127"/>
      <c r="AQ269" s="127">
        <v>4958.5</v>
      </c>
      <c r="AR269" s="127"/>
      <c r="AS269" s="127"/>
      <c r="AT269" s="127"/>
      <c r="AU269" s="127"/>
      <c r="AV269" s="125" t="s">
        <v>640</v>
      </c>
    </row>
    <row r="270" spans="1:48" ht="83.65" customHeight="1">
      <c r="A270" s="125" t="s">
        <v>642</v>
      </c>
      <c r="B270" s="118"/>
      <c r="C270" s="118" t="s">
        <v>639</v>
      </c>
      <c r="D270" s="118"/>
      <c r="E270" s="118" t="s">
        <v>643</v>
      </c>
      <c r="F270" s="118"/>
      <c r="G270" s="118"/>
      <c r="H270" s="118"/>
      <c r="I270" s="118"/>
      <c r="J270" s="118"/>
      <c r="K270" s="118"/>
      <c r="L270" s="118"/>
      <c r="M270" s="118"/>
      <c r="N270" s="118"/>
      <c r="O270" s="118"/>
      <c r="P270" s="118"/>
      <c r="Q270" s="118"/>
      <c r="R270" s="118"/>
      <c r="S270" s="118"/>
      <c r="T270" s="118"/>
      <c r="U270" s="118"/>
      <c r="V270" s="126"/>
      <c r="W270" s="126"/>
      <c r="X270" s="126"/>
      <c r="Y270" s="126"/>
      <c r="Z270" s="125" t="s">
        <v>642</v>
      </c>
      <c r="AA270" s="127">
        <v>30</v>
      </c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>
        <v>30</v>
      </c>
      <c r="AM270" s="127"/>
      <c r="AN270" s="127"/>
      <c r="AO270" s="127"/>
      <c r="AP270" s="127"/>
      <c r="AQ270" s="127"/>
      <c r="AR270" s="127"/>
      <c r="AS270" s="127"/>
      <c r="AT270" s="127"/>
      <c r="AU270" s="127"/>
      <c r="AV270" s="125" t="s">
        <v>642</v>
      </c>
    </row>
    <row r="271" spans="1:48" ht="66.95" customHeight="1">
      <c r="A271" s="125" t="s">
        <v>644</v>
      </c>
      <c r="B271" s="118"/>
      <c r="C271" s="118" t="s">
        <v>639</v>
      </c>
      <c r="D271" s="118"/>
      <c r="E271" s="118" t="s">
        <v>645</v>
      </c>
      <c r="F271" s="118"/>
      <c r="G271" s="118"/>
      <c r="H271" s="118"/>
      <c r="I271" s="118"/>
      <c r="J271" s="118"/>
      <c r="K271" s="118"/>
      <c r="L271" s="118"/>
      <c r="M271" s="118"/>
      <c r="N271" s="118"/>
      <c r="O271" s="118"/>
      <c r="P271" s="118"/>
      <c r="Q271" s="118"/>
      <c r="R271" s="118"/>
      <c r="S271" s="118"/>
      <c r="T271" s="118"/>
      <c r="U271" s="118"/>
      <c r="V271" s="126"/>
      <c r="W271" s="126"/>
      <c r="X271" s="126"/>
      <c r="Y271" s="126"/>
      <c r="Z271" s="125" t="s">
        <v>644</v>
      </c>
      <c r="AA271" s="127">
        <v>20</v>
      </c>
      <c r="AB271" s="127"/>
      <c r="AC271" s="127"/>
      <c r="AD271" s="127"/>
      <c r="AE271" s="127"/>
      <c r="AF271" s="127"/>
      <c r="AG271" s="127"/>
      <c r="AH271" s="127"/>
      <c r="AI271" s="127"/>
      <c r="AJ271" s="127"/>
      <c r="AK271" s="127"/>
      <c r="AL271" s="127">
        <v>20</v>
      </c>
      <c r="AM271" s="127"/>
      <c r="AN271" s="127"/>
      <c r="AO271" s="127"/>
      <c r="AP271" s="127"/>
      <c r="AQ271" s="127"/>
      <c r="AR271" s="127"/>
      <c r="AS271" s="127"/>
      <c r="AT271" s="127"/>
      <c r="AU271" s="127"/>
      <c r="AV271" s="125" t="s">
        <v>644</v>
      </c>
    </row>
    <row r="272" spans="1:48" ht="66.95" customHeight="1">
      <c r="A272" s="125" t="s">
        <v>493</v>
      </c>
      <c r="B272" s="118"/>
      <c r="C272" s="118" t="s">
        <v>639</v>
      </c>
      <c r="D272" s="118"/>
      <c r="E272" s="118" t="s">
        <v>645</v>
      </c>
      <c r="F272" s="118"/>
      <c r="G272" s="118"/>
      <c r="H272" s="118"/>
      <c r="I272" s="118"/>
      <c r="J272" s="118"/>
      <c r="K272" s="118"/>
      <c r="L272" s="118"/>
      <c r="M272" s="118"/>
      <c r="N272" s="118"/>
      <c r="O272" s="118"/>
      <c r="P272" s="118"/>
      <c r="Q272" s="118"/>
      <c r="R272" s="118"/>
      <c r="S272" s="118"/>
      <c r="T272" s="118" t="s">
        <v>494</v>
      </c>
      <c r="U272" s="118"/>
      <c r="V272" s="126"/>
      <c r="W272" s="126"/>
      <c r="X272" s="126"/>
      <c r="Y272" s="126"/>
      <c r="Z272" s="125" t="s">
        <v>493</v>
      </c>
      <c r="AA272" s="127">
        <v>20</v>
      </c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>
        <v>20</v>
      </c>
      <c r="AM272" s="127"/>
      <c r="AN272" s="127"/>
      <c r="AO272" s="127"/>
      <c r="AP272" s="127"/>
      <c r="AQ272" s="127"/>
      <c r="AR272" s="127"/>
      <c r="AS272" s="127"/>
      <c r="AT272" s="127"/>
      <c r="AU272" s="127"/>
      <c r="AV272" s="125" t="s">
        <v>493</v>
      </c>
    </row>
    <row r="273" spans="1:48" ht="66.95" customHeight="1">
      <c r="A273" s="125" t="s">
        <v>646</v>
      </c>
      <c r="B273" s="118"/>
      <c r="C273" s="118" t="s">
        <v>639</v>
      </c>
      <c r="D273" s="118"/>
      <c r="E273" s="118" t="s">
        <v>647</v>
      </c>
      <c r="F273" s="118"/>
      <c r="G273" s="118"/>
      <c r="H273" s="118"/>
      <c r="I273" s="118"/>
      <c r="J273" s="118"/>
      <c r="K273" s="118"/>
      <c r="L273" s="118"/>
      <c r="M273" s="118"/>
      <c r="N273" s="118"/>
      <c r="O273" s="118"/>
      <c r="P273" s="118"/>
      <c r="Q273" s="118"/>
      <c r="R273" s="118"/>
      <c r="S273" s="118"/>
      <c r="T273" s="118"/>
      <c r="U273" s="118"/>
      <c r="V273" s="126"/>
      <c r="W273" s="126"/>
      <c r="X273" s="126"/>
      <c r="Y273" s="126"/>
      <c r="Z273" s="125" t="s">
        <v>646</v>
      </c>
      <c r="AA273" s="127">
        <v>10</v>
      </c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>
        <v>10</v>
      </c>
      <c r="AM273" s="127"/>
      <c r="AN273" s="127"/>
      <c r="AO273" s="127"/>
      <c r="AP273" s="127"/>
      <c r="AQ273" s="127"/>
      <c r="AR273" s="127"/>
      <c r="AS273" s="127"/>
      <c r="AT273" s="127"/>
      <c r="AU273" s="127"/>
      <c r="AV273" s="125" t="s">
        <v>646</v>
      </c>
    </row>
    <row r="274" spans="1:48" ht="66.95" customHeight="1">
      <c r="A274" s="125" t="s">
        <v>493</v>
      </c>
      <c r="B274" s="118"/>
      <c r="C274" s="118" t="s">
        <v>639</v>
      </c>
      <c r="D274" s="118"/>
      <c r="E274" s="118" t="s">
        <v>647</v>
      </c>
      <c r="F274" s="118"/>
      <c r="G274" s="118"/>
      <c r="H274" s="118"/>
      <c r="I274" s="118"/>
      <c r="J274" s="118"/>
      <c r="K274" s="118"/>
      <c r="L274" s="118"/>
      <c r="M274" s="118"/>
      <c r="N274" s="118"/>
      <c r="O274" s="118"/>
      <c r="P274" s="118"/>
      <c r="Q274" s="118"/>
      <c r="R274" s="118"/>
      <c r="S274" s="118"/>
      <c r="T274" s="118" t="s">
        <v>494</v>
      </c>
      <c r="U274" s="118"/>
      <c r="V274" s="126"/>
      <c r="W274" s="126"/>
      <c r="X274" s="126"/>
      <c r="Y274" s="126"/>
      <c r="Z274" s="125" t="s">
        <v>493</v>
      </c>
      <c r="AA274" s="127">
        <v>10</v>
      </c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>
        <v>10</v>
      </c>
      <c r="AM274" s="127"/>
      <c r="AN274" s="127"/>
      <c r="AO274" s="127"/>
      <c r="AP274" s="127"/>
      <c r="AQ274" s="127"/>
      <c r="AR274" s="127"/>
      <c r="AS274" s="127"/>
      <c r="AT274" s="127"/>
      <c r="AU274" s="127"/>
      <c r="AV274" s="125" t="s">
        <v>493</v>
      </c>
    </row>
    <row r="275" spans="1:48" ht="50.1" customHeight="1">
      <c r="A275" s="125" t="s">
        <v>648</v>
      </c>
      <c r="B275" s="118"/>
      <c r="C275" s="118" t="s">
        <v>639</v>
      </c>
      <c r="D275" s="118"/>
      <c r="E275" s="118" t="s">
        <v>649</v>
      </c>
      <c r="F275" s="118"/>
      <c r="G275" s="118"/>
      <c r="H275" s="118"/>
      <c r="I275" s="118"/>
      <c r="J275" s="118"/>
      <c r="K275" s="118"/>
      <c r="L275" s="118"/>
      <c r="M275" s="118"/>
      <c r="N275" s="118"/>
      <c r="O275" s="118"/>
      <c r="P275" s="118"/>
      <c r="Q275" s="118"/>
      <c r="R275" s="118"/>
      <c r="S275" s="118"/>
      <c r="T275" s="118"/>
      <c r="U275" s="118"/>
      <c r="V275" s="126"/>
      <c r="W275" s="126"/>
      <c r="X275" s="126"/>
      <c r="Y275" s="126"/>
      <c r="Z275" s="125" t="s">
        <v>648</v>
      </c>
      <c r="AA275" s="127">
        <v>70</v>
      </c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>
        <v>70</v>
      </c>
      <c r="AM275" s="127"/>
      <c r="AN275" s="127"/>
      <c r="AO275" s="127"/>
      <c r="AP275" s="127"/>
      <c r="AQ275" s="127"/>
      <c r="AR275" s="127"/>
      <c r="AS275" s="127"/>
      <c r="AT275" s="127"/>
      <c r="AU275" s="127"/>
      <c r="AV275" s="125" t="s">
        <v>648</v>
      </c>
    </row>
    <row r="276" spans="1:48" ht="83.65" customHeight="1">
      <c r="A276" s="125" t="s">
        <v>650</v>
      </c>
      <c r="B276" s="118"/>
      <c r="C276" s="118" t="s">
        <v>639</v>
      </c>
      <c r="D276" s="118"/>
      <c r="E276" s="118" t="s">
        <v>651</v>
      </c>
      <c r="F276" s="118"/>
      <c r="G276" s="118"/>
      <c r="H276" s="118"/>
      <c r="I276" s="118"/>
      <c r="J276" s="118"/>
      <c r="K276" s="118"/>
      <c r="L276" s="118"/>
      <c r="M276" s="118"/>
      <c r="N276" s="118"/>
      <c r="O276" s="118"/>
      <c r="P276" s="118"/>
      <c r="Q276" s="118"/>
      <c r="R276" s="118"/>
      <c r="S276" s="118"/>
      <c r="T276" s="118"/>
      <c r="U276" s="118"/>
      <c r="V276" s="126"/>
      <c r="W276" s="126"/>
      <c r="X276" s="126"/>
      <c r="Y276" s="126"/>
      <c r="Z276" s="125" t="s">
        <v>650</v>
      </c>
      <c r="AA276" s="127">
        <v>30</v>
      </c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>
        <v>30</v>
      </c>
      <c r="AM276" s="127"/>
      <c r="AN276" s="127"/>
      <c r="AO276" s="127"/>
      <c r="AP276" s="127"/>
      <c r="AQ276" s="127"/>
      <c r="AR276" s="127"/>
      <c r="AS276" s="127"/>
      <c r="AT276" s="127"/>
      <c r="AU276" s="127"/>
      <c r="AV276" s="125" t="s">
        <v>650</v>
      </c>
    </row>
    <row r="277" spans="1:48" ht="66.95" customHeight="1">
      <c r="A277" s="125" t="s">
        <v>493</v>
      </c>
      <c r="B277" s="118"/>
      <c r="C277" s="118" t="s">
        <v>639</v>
      </c>
      <c r="D277" s="118"/>
      <c r="E277" s="118" t="s">
        <v>651</v>
      </c>
      <c r="F277" s="118"/>
      <c r="G277" s="118"/>
      <c r="H277" s="118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 t="s">
        <v>494</v>
      </c>
      <c r="U277" s="118"/>
      <c r="V277" s="126"/>
      <c r="W277" s="126"/>
      <c r="X277" s="126"/>
      <c r="Y277" s="126"/>
      <c r="Z277" s="125" t="s">
        <v>493</v>
      </c>
      <c r="AA277" s="127">
        <v>30</v>
      </c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>
        <v>30</v>
      </c>
      <c r="AM277" s="127"/>
      <c r="AN277" s="127"/>
      <c r="AO277" s="127"/>
      <c r="AP277" s="127"/>
      <c r="AQ277" s="127"/>
      <c r="AR277" s="127"/>
      <c r="AS277" s="127"/>
      <c r="AT277" s="127"/>
      <c r="AU277" s="127"/>
      <c r="AV277" s="125" t="s">
        <v>493</v>
      </c>
    </row>
    <row r="278" spans="1:48" ht="50.1" customHeight="1">
      <c r="A278" s="125" t="s">
        <v>652</v>
      </c>
      <c r="B278" s="118"/>
      <c r="C278" s="118" t="s">
        <v>639</v>
      </c>
      <c r="D278" s="118"/>
      <c r="E278" s="118" t="s">
        <v>653</v>
      </c>
      <c r="F278" s="118"/>
      <c r="G278" s="118"/>
      <c r="H278" s="118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26"/>
      <c r="W278" s="126"/>
      <c r="X278" s="126"/>
      <c r="Y278" s="126"/>
      <c r="Z278" s="125" t="s">
        <v>652</v>
      </c>
      <c r="AA278" s="127">
        <v>40</v>
      </c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>
        <v>40</v>
      </c>
      <c r="AM278" s="127"/>
      <c r="AN278" s="127"/>
      <c r="AO278" s="127"/>
      <c r="AP278" s="127"/>
      <c r="AQ278" s="127"/>
      <c r="AR278" s="127"/>
      <c r="AS278" s="127"/>
      <c r="AT278" s="127"/>
      <c r="AU278" s="127"/>
      <c r="AV278" s="125" t="s">
        <v>652</v>
      </c>
    </row>
    <row r="279" spans="1:48" ht="66.95" customHeight="1">
      <c r="A279" s="125" t="s">
        <v>493</v>
      </c>
      <c r="B279" s="118"/>
      <c r="C279" s="118" t="s">
        <v>639</v>
      </c>
      <c r="D279" s="118"/>
      <c r="E279" s="118" t="s">
        <v>653</v>
      </c>
      <c r="F279" s="118"/>
      <c r="G279" s="118"/>
      <c r="H279" s="118"/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 t="s">
        <v>494</v>
      </c>
      <c r="U279" s="118"/>
      <c r="V279" s="126"/>
      <c r="W279" s="126"/>
      <c r="X279" s="126"/>
      <c r="Y279" s="126"/>
      <c r="Z279" s="125" t="s">
        <v>493</v>
      </c>
      <c r="AA279" s="127">
        <v>40</v>
      </c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>
        <v>40</v>
      </c>
      <c r="AM279" s="127"/>
      <c r="AN279" s="127"/>
      <c r="AO279" s="127"/>
      <c r="AP279" s="127"/>
      <c r="AQ279" s="127"/>
      <c r="AR279" s="127"/>
      <c r="AS279" s="127"/>
      <c r="AT279" s="127"/>
      <c r="AU279" s="127"/>
      <c r="AV279" s="125" t="s">
        <v>493</v>
      </c>
    </row>
    <row r="280" spans="1:48" ht="56.25" customHeight="1">
      <c r="A280" s="125" t="s">
        <v>654</v>
      </c>
      <c r="B280" s="118"/>
      <c r="C280" s="118" t="s">
        <v>639</v>
      </c>
      <c r="D280" s="118"/>
      <c r="E280" s="118" t="s">
        <v>655</v>
      </c>
      <c r="F280" s="118"/>
      <c r="G280" s="118"/>
      <c r="H280" s="118"/>
      <c r="I280" s="118"/>
      <c r="J280" s="118"/>
      <c r="K280" s="118"/>
      <c r="L280" s="118"/>
      <c r="M280" s="118"/>
      <c r="N280" s="118"/>
      <c r="O280" s="118"/>
      <c r="P280" s="118"/>
      <c r="Q280" s="118"/>
      <c r="R280" s="118"/>
      <c r="S280" s="118"/>
      <c r="T280" s="118"/>
      <c r="U280" s="118"/>
      <c r="V280" s="126"/>
      <c r="W280" s="126"/>
      <c r="X280" s="126"/>
      <c r="Y280" s="126"/>
      <c r="Z280" s="125" t="s">
        <v>654</v>
      </c>
      <c r="AA280" s="127">
        <v>175</v>
      </c>
      <c r="AB280" s="127"/>
      <c r="AC280" s="127"/>
      <c r="AD280" s="127"/>
      <c r="AE280" s="127"/>
      <c r="AF280" s="127"/>
      <c r="AG280" s="127"/>
      <c r="AH280" s="127"/>
      <c r="AI280" s="127"/>
      <c r="AJ280" s="127"/>
      <c r="AK280" s="127"/>
      <c r="AL280" s="127">
        <v>175</v>
      </c>
      <c r="AM280" s="127"/>
      <c r="AN280" s="127"/>
      <c r="AO280" s="127"/>
      <c r="AP280" s="127"/>
      <c r="AQ280" s="127"/>
      <c r="AR280" s="127"/>
      <c r="AS280" s="127"/>
      <c r="AT280" s="127"/>
      <c r="AU280" s="127"/>
      <c r="AV280" s="125" t="s">
        <v>654</v>
      </c>
    </row>
    <row r="281" spans="1:48" ht="83.65" customHeight="1">
      <c r="A281" s="125" t="s">
        <v>656</v>
      </c>
      <c r="B281" s="118"/>
      <c r="C281" s="118" t="s">
        <v>639</v>
      </c>
      <c r="D281" s="118"/>
      <c r="E281" s="118" t="s">
        <v>657</v>
      </c>
      <c r="F281" s="118"/>
      <c r="G281" s="118"/>
      <c r="H281" s="118"/>
      <c r="I281" s="118"/>
      <c r="J281" s="118"/>
      <c r="K281" s="118"/>
      <c r="L281" s="118"/>
      <c r="M281" s="118"/>
      <c r="N281" s="118"/>
      <c r="O281" s="118"/>
      <c r="P281" s="118"/>
      <c r="Q281" s="118"/>
      <c r="R281" s="118"/>
      <c r="S281" s="118"/>
      <c r="T281" s="118"/>
      <c r="U281" s="118"/>
      <c r="V281" s="126"/>
      <c r="W281" s="126"/>
      <c r="X281" s="126"/>
      <c r="Y281" s="126"/>
      <c r="Z281" s="125" t="s">
        <v>656</v>
      </c>
      <c r="AA281" s="127">
        <v>155</v>
      </c>
      <c r="AB281" s="127"/>
      <c r="AC281" s="127"/>
      <c r="AD281" s="127"/>
      <c r="AE281" s="127"/>
      <c r="AF281" s="127"/>
      <c r="AG281" s="127"/>
      <c r="AH281" s="127"/>
      <c r="AI281" s="127"/>
      <c r="AJ281" s="127"/>
      <c r="AK281" s="127"/>
      <c r="AL281" s="127">
        <v>155</v>
      </c>
      <c r="AM281" s="127"/>
      <c r="AN281" s="127"/>
      <c r="AO281" s="127"/>
      <c r="AP281" s="127"/>
      <c r="AQ281" s="127"/>
      <c r="AR281" s="127"/>
      <c r="AS281" s="127"/>
      <c r="AT281" s="127"/>
      <c r="AU281" s="127"/>
      <c r="AV281" s="125" t="s">
        <v>656</v>
      </c>
    </row>
    <row r="282" spans="1:48" ht="66.95" customHeight="1">
      <c r="A282" s="125" t="s">
        <v>493</v>
      </c>
      <c r="B282" s="118"/>
      <c r="C282" s="118" t="s">
        <v>639</v>
      </c>
      <c r="D282" s="118"/>
      <c r="E282" s="118" t="s">
        <v>657</v>
      </c>
      <c r="F282" s="118"/>
      <c r="G282" s="118"/>
      <c r="H282" s="118"/>
      <c r="I282" s="118"/>
      <c r="J282" s="118"/>
      <c r="K282" s="118"/>
      <c r="L282" s="118"/>
      <c r="M282" s="118"/>
      <c r="N282" s="118"/>
      <c r="O282" s="118"/>
      <c r="P282" s="118"/>
      <c r="Q282" s="118"/>
      <c r="R282" s="118"/>
      <c r="S282" s="118"/>
      <c r="T282" s="118" t="s">
        <v>494</v>
      </c>
      <c r="U282" s="118"/>
      <c r="V282" s="126"/>
      <c r="W282" s="126"/>
      <c r="X282" s="126"/>
      <c r="Y282" s="126"/>
      <c r="Z282" s="125" t="s">
        <v>493</v>
      </c>
      <c r="AA282" s="127">
        <v>155</v>
      </c>
      <c r="AB282" s="127"/>
      <c r="AC282" s="127"/>
      <c r="AD282" s="127"/>
      <c r="AE282" s="127"/>
      <c r="AF282" s="127"/>
      <c r="AG282" s="127"/>
      <c r="AH282" s="127"/>
      <c r="AI282" s="127"/>
      <c r="AJ282" s="127"/>
      <c r="AK282" s="127"/>
      <c r="AL282" s="127">
        <v>155</v>
      </c>
      <c r="AM282" s="127"/>
      <c r="AN282" s="127"/>
      <c r="AO282" s="127"/>
      <c r="AP282" s="127"/>
      <c r="AQ282" s="127"/>
      <c r="AR282" s="127"/>
      <c r="AS282" s="127"/>
      <c r="AT282" s="127"/>
      <c r="AU282" s="127"/>
      <c r="AV282" s="125" t="s">
        <v>493</v>
      </c>
    </row>
    <row r="283" spans="1:48" ht="57" customHeight="1">
      <c r="A283" s="125" t="s">
        <v>658</v>
      </c>
      <c r="B283" s="118"/>
      <c r="C283" s="118" t="s">
        <v>639</v>
      </c>
      <c r="D283" s="118"/>
      <c r="E283" s="118" t="s">
        <v>659</v>
      </c>
      <c r="F283" s="118"/>
      <c r="G283" s="118"/>
      <c r="H283" s="118"/>
      <c r="I283" s="118"/>
      <c r="J283" s="118"/>
      <c r="K283" s="118"/>
      <c r="L283" s="118"/>
      <c r="M283" s="118"/>
      <c r="N283" s="118"/>
      <c r="O283" s="118"/>
      <c r="P283" s="118"/>
      <c r="Q283" s="118"/>
      <c r="R283" s="118"/>
      <c r="S283" s="118"/>
      <c r="T283" s="118"/>
      <c r="U283" s="118"/>
      <c r="V283" s="126"/>
      <c r="W283" s="126"/>
      <c r="X283" s="126"/>
      <c r="Y283" s="126"/>
      <c r="Z283" s="125" t="s">
        <v>658</v>
      </c>
      <c r="AA283" s="127">
        <v>20</v>
      </c>
      <c r="AB283" s="127"/>
      <c r="AC283" s="127"/>
      <c r="AD283" s="127"/>
      <c r="AE283" s="127"/>
      <c r="AF283" s="127"/>
      <c r="AG283" s="127"/>
      <c r="AH283" s="127"/>
      <c r="AI283" s="127"/>
      <c r="AJ283" s="127"/>
      <c r="AK283" s="127"/>
      <c r="AL283" s="127">
        <v>20</v>
      </c>
      <c r="AM283" s="127"/>
      <c r="AN283" s="127"/>
      <c r="AO283" s="127"/>
      <c r="AP283" s="127"/>
      <c r="AQ283" s="127"/>
      <c r="AR283" s="127"/>
      <c r="AS283" s="127"/>
      <c r="AT283" s="127"/>
      <c r="AU283" s="127"/>
      <c r="AV283" s="125" t="s">
        <v>658</v>
      </c>
    </row>
    <row r="284" spans="1:48" ht="66.95" customHeight="1">
      <c r="A284" s="125" t="s">
        <v>493</v>
      </c>
      <c r="B284" s="118"/>
      <c r="C284" s="118" t="s">
        <v>639</v>
      </c>
      <c r="D284" s="118"/>
      <c r="E284" s="118" t="s">
        <v>659</v>
      </c>
      <c r="F284" s="118"/>
      <c r="G284" s="118"/>
      <c r="H284" s="118"/>
      <c r="I284" s="118"/>
      <c r="J284" s="118"/>
      <c r="K284" s="118"/>
      <c r="L284" s="118"/>
      <c r="M284" s="118"/>
      <c r="N284" s="118"/>
      <c r="O284" s="118"/>
      <c r="P284" s="118"/>
      <c r="Q284" s="118"/>
      <c r="R284" s="118"/>
      <c r="S284" s="118"/>
      <c r="T284" s="118" t="s">
        <v>494</v>
      </c>
      <c r="U284" s="118"/>
      <c r="V284" s="126"/>
      <c r="W284" s="126"/>
      <c r="X284" s="126"/>
      <c r="Y284" s="126"/>
      <c r="Z284" s="125" t="s">
        <v>493</v>
      </c>
      <c r="AA284" s="127">
        <v>20</v>
      </c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>
        <v>20</v>
      </c>
      <c r="AM284" s="127"/>
      <c r="AN284" s="127"/>
      <c r="AO284" s="127"/>
      <c r="AP284" s="127"/>
      <c r="AQ284" s="127"/>
      <c r="AR284" s="127"/>
      <c r="AS284" s="127"/>
      <c r="AT284" s="127"/>
      <c r="AU284" s="127"/>
      <c r="AV284" s="125" t="s">
        <v>493</v>
      </c>
    </row>
    <row r="285" spans="1:48" ht="66.95" customHeight="1">
      <c r="A285" s="125" t="s">
        <v>660</v>
      </c>
      <c r="B285" s="118"/>
      <c r="C285" s="118" t="s">
        <v>639</v>
      </c>
      <c r="D285" s="118"/>
      <c r="E285" s="118" t="s">
        <v>661</v>
      </c>
      <c r="F285" s="118"/>
      <c r="G285" s="118"/>
      <c r="H285" s="118"/>
      <c r="I285" s="118"/>
      <c r="J285" s="118"/>
      <c r="K285" s="118"/>
      <c r="L285" s="118"/>
      <c r="M285" s="118"/>
      <c r="N285" s="118"/>
      <c r="O285" s="118"/>
      <c r="P285" s="118"/>
      <c r="Q285" s="118"/>
      <c r="R285" s="118"/>
      <c r="S285" s="118"/>
      <c r="T285" s="118"/>
      <c r="U285" s="118"/>
      <c r="V285" s="126"/>
      <c r="W285" s="126"/>
      <c r="X285" s="126"/>
      <c r="Y285" s="126"/>
      <c r="Z285" s="125" t="s">
        <v>660</v>
      </c>
      <c r="AA285" s="127">
        <f>AA286</f>
        <v>4486.5</v>
      </c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7"/>
      <c r="AL285" s="127">
        <v>4958.5</v>
      </c>
      <c r="AM285" s="127"/>
      <c r="AN285" s="127"/>
      <c r="AO285" s="127"/>
      <c r="AP285" s="127"/>
      <c r="AQ285" s="127">
        <v>4958.5</v>
      </c>
      <c r="AR285" s="127"/>
      <c r="AS285" s="127"/>
      <c r="AT285" s="127"/>
      <c r="AU285" s="127"/>
      <c r="AV285" s="125" t="s">
        <v>660</v>
      </c>
    </row>
    <row r="286" spans="1:48" ht="59.25" customHeight="1">
      <c r="A286" s="125" t="s">
        <v>569</v>
      </c>
      <c r="B286" s="118"/>
      <c r="C286" s="118" t="s">
        <v>639</v>
      </c>
      <c r="D286" s="118"/>
      <c r="E286" s="118" t="s">
        <v>662</v>
      </c>
      <c r="F286" s="118"/>
      <c r="G286" s="118"/>
      <c r="H286" s="118"/>
      <c r="I286" s="118"/>
      <c r="J286" s="118"/>
      <c r="K286" s="118"/>
      <c r="L286" s="118"/>
      <c r="M286" s="118"/>
      <c r="N286" s="118"/>
      <c r="O286" s="118"/>
      <c r="P286" s="118"/>
      <c r="Q286" s="118"/>
      <c r="R286" s="118"/>
      <c r="S286" s="118"/>
      <c r="T286" s="118"/>
      <c r="U286" s="118"/>
      <c r="V286" s="126"/>
      <c r="W286" s="126"/>
      <c r="X286" s="126"/>
      <c r="Y286" s="126"/>
      <c r="Z286" s="125" t="s">
        <v>569</v>
      </c>
      <c r="AA286" s="127">
        <f>AA287</f>
        <v>4486.5</v>
      </c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>
        <v>4958.5</v>
      </c>
      <c r="AM286" s="127"/>
      <c r="AN286" s="127"/>
      <c r="AO286" s="127"/>
      <c r="AP286" s="127"/>
      <c r="AQ286" s="127">
        <v>4958.5</v>
      </c>
      <c r="AR286" s="127"/>
      <c r="AS286" s="127"/>
      <c r="AT286" s="127"/>
      <c r="AU286" s="127"/>
      <c r="AV286" s="125" t="s">
        <v>569</v>
      </c>
    </row>
    <row r="287" spans="1:48" ht="66.95" customHeight="1">
      <c r="A287" s="125" t="s">
        <v>493</v>
      </c>
      <c r="B287" s="118"/>
      <c r="C287" s="118" t="s">
        <v>639</v>
      </c>
      <c r="D287" s="118"/>
      <c r="E287" s="118" t="s">
        <v>662</v>
      </c>
      <c r="F287" s="118"/>
      <c r="G287" s="118"/>
      <c r="H287" s="118"/>
      <c r="I287" s="118"/>
      <c r="J287" s="118"/>
      <c r="K287" s="118"/>
      <c r="L287" s="118"/>
      <c r="M287" s="118"/>
      <c r="N287" s="118"/>
      <c r="O287" s="118"/>
      <c r="P287" s="118"/>
      <c r="Q287" s="118"/>
      <c r="R287" s="118"/>
      <c r="S287" s="118"/>
      <c r="T287" s="118" t="s">
        <v>494</v>
      </c>
      <c r="U287" s="118"/>
      <c r="V287" s="126"/>
      <c r="W287" s="126"/>
      <c r="X287" s="126"/>
      <c r="Y287" s="126"/>
      <c r="Z287" s="125" t="s">
        <v>493</v>
      </c>
      <c r="AA287" s="127">
        <v>4486.5</v>
      </c>
      <c r="AB287" s="127"/>
      <c r="AC287" s="127"/>
      <c r="AD287" s="127"/>
      <c r="AE287" s="127"/>
      <c r="AF287" s="127"/>
      <c r="AG287" s="127"/>
      <c r="AH287" s="127"/>
      <c r="AI287" s="127"/>
      <c r="AJ287" s="127"/>
      <c r="AK287" s="127"/>
      <c r="AL287" s="127">
        <v>4958.5</v>
      </c>
      <c r="AM287" s="127"/>
      <c r="AN287" s="127"/>
      <c r="AO287" s="127"/>
      <c r="AP287" s="127"/>
      <c r="AQ287" s="127">
        <v>4958.5</v>
      </c>
      <c r="AR287" s="127"/>
      <c r="AS287" s="127"/>
      <c r="AT287" s="127"/>
      <c r="AU287" s="127"/>
      <c r="AV287" s="125" t="s">
        <v>493</v>
      </c>
    </row>
    <row r="288" spans="1:48" ht="28.5" customHeight="1">
      <c r="A288" s="125"/>
      <c r="B288" s="118"/>
      <c r="C288" s="118" t="s">
        <v>830</v>
      </c>
      <c r="D288" s="118"/>
      <c r="E288" s="118"/>
      <c r="F288" s="118"/>
      <c r="G288" s="118"/>
      <c r="H288" s="118"/>
      <c r="I288" s="118"/>
      <c r="J288" s="118"/>
      <c r="K288" s="118"/>
      <c r="L288" s="118"/>
      <c r="M288" s="118"/>
      <c r="N288" s="118"/>
      <c r="O288" s="118"/>
      <c r="P288" s="118"/>
      <c r="Q288" s="118"/>
      <c r="R288" s="118"/>
      <c r="S288" s="118"/>
      <c r="T288" s="118"/>
      <c r="U288" s="118"/>
      <c r="V288" s="126"/>
      <c r="W288" s="126"/>
      <c r="X288" s="126"/>
      <c r="Y288" s="126"/>
      <c r="Z288" s="125" t="s">
        <v>829</v>
      </c>
      <c r="AA288" s="127">
        <f>AA289</f>
        <v>197.6</v>
      </c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/>
      <c r="AQ288" s="127"/>
      <c r="AR288" s="127"/>
      <c r="AS288" s="127"/>
      <c r="AT288" s="127"/>
      <c r="AU288" s="127"/>
      <c r="AV288" s="125"/>
    </row>
    <row r="289" spans="1:48" ht="48" customHeight="1">
      <c r="A289" s="125"/>
      <c r="B289" s="118"/>
      <c r="C289" s="118" t="s">
        <v>830</v>
      </c>
      <c r="D289" s="118"/>
      <c r="E289" s="118" t="s">
        <v>769</v>
      </c>
      <c r="F289" s="118"/>
      <c r="G289" s="118"/>
      <c r="H289" s="118"/>
      <c r="I289" s="118"/>
      <c r="J289" s="118"/>
      <c r="K289" s="118"/>
      <c r="L289" s="118"/>
      <c r="M289" s="118"/>
      <c r="N289" s="118"/>
      <c r="O289" s="118"/>
      <c r="P289" s="118"/>
      <c r="Q289" s="118"/>
      <c r="R289" s="118"/>
      <c r="S289" s="118"/>
      <c r="T289" s="118"/>
      <c r="U289" s="118"/>
      <c r="V289" s="126"/>
      <c r="W289" s="126"/>
      <c r="X289" s="126"/>
      <c r="Y289" s="126"/>
      <c r="Z289" s="125" t="s">
        <v>768</v>
      </c>
      <c r="AA289" s="127">
        <f>AA290</f>
        <v>197.6</v>
      </c>
      <c r="AB289" s="127"/>
      <c r="AC289" s="127"/>
      <c r="AD289" s="127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/>
      <c r="AQ289" s="127"/>
      <c r="AR289" s="127"/>
      <c r="AS289" s="127"/>
      <c r="AT289" s="127"/>
      <c r="AU289" s="127"/>
      <c r="AV289" s="125"/>
    </row>
    <row r="290" spans="1:48" ht="66.95" customHeight="1">
      <c r="A290" s="125"/>
      <c r="B290" s="118"/>
      <c r="C290" s="118" t="s">
        <v>830</v>
      </c>
      <c r="D290" s="118"/>
      <c r="E290" s="118" t="s">
        <v>842</v>
      </c>
      <c r="F290" s="118"/>
      <c r="G290" s="118"/>
      <c r="H290" s="118"/>
      <c r="I290" s="118"/>
      <c r="J290" s="118"/>
      <c r="K290" s="118"/>
      <c r="L290" s="118"/>
      <c r="M290" s="118"/>
      <c r="N290" s="118"/>
      <c r="O290" s="118"/>
      <c r="P290" s="118"/>
      <c r="Q290" s="118"/>
      <c r="R290" s="118"/>
      <c r="S290" s="118"/>
      <c r="T290" s="118"/>
      <c r="U290" s="118"/>
      <c r="V290" s="126"/>
      <c r="W290" s="126"/>
      <c r="X290" s="126"/>
      <c r="Y290" s="126"/>
      <c r="Z290" s="125" t="s">
        <v>841</v>
      </c>
      <c r="AA290" s="127">
        <f>AA291</f>
        <v>197.6</v>
      </c>
      <c r="AB290" s="127"/>
      <c r="AC290" s="127"/>
      <c r="AD290" s="127"/>
      <c r="AE290" s="127"/>
      <c r="AF290" s="127"/>
      <c r="AG290" s="127"/>
      <c r="AH290" s="127"/>
      <c r="AI290" s="127"/>
      <c r="AJ290" s="127"/>
      <c r="AK290" s="127"/>
      <c r="AL290" s="127"/>
      <c r="AM290" s="127"/>
      <c r="AN290" s="127"/>
      <c r="AO290" s="127"/>
      <c r="AP290" s="127"/>
      <c r="AQ290" s="127"/>
      <c r="AR290" s="127"/>
      <c r="AS290" s="127"/>
      <c r="AT290" s="127"/>
      <c r="AU290" s="127"/>
      <c r="AV290" s="125"/>
    </row>
    <row r="291" spans="1:48" ht="66.95" customHeight="1">
      <c r="A291" s="125"/>
      <c r="B291" s="118"/>
      <c r="C291" s="118" t="s">
        <v>830</v>
      </c>
      <c r="D291" s="118"/>
      <c r="E291" s="118" t="s">
        <v>846</v>
      </c>
      <c r="F291" s="118"/>
      <c r="G291" s="118"/>
      <c r="H291" s="118"/>
      <c r="I291" s="118"/>
      <c r="J291" s="118"/>
      <c r="K291" s="118"/>
      <c r="L291" s="118"/>
      <c r="M291" s="118"/>
      <c r="N291" s="118"/>
      <c r="O291" s="118"/>
      <c r="P291" s="118"/>
      <c r="Q291" s="118"/>
      <c r="R291" s="118"/>
      <c r="S291" s="118"/>
      <c r="T291" s="118"/>
      <c r="U291" s="118"/>
      <c r="V291" s="126"/>
      <c r="W291" s="126"/>
      <c r="X291" s="126"/>
      <c r="Y291" s="126"/>
      <c r="Z291" s="125" t="s">
        <v>779</v>
      </c>
      <c r="AA291" s="127">
        <f>AA292</f>
        <v>197.6</v>
      </c>
      <c r="AB291" s="127"/>
      <c r="AC291" s="127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7"/>
      <c r="AP291" s="127"/>
      <c r="AQ291" s="127"/>
      <c r="AR291" s="127"/>
      <c r="AS291" s="127"/>
      <c r="AT291" s="127"/>
      <c r="AU291" s="127"/>
      <c r="AV291" s="125"/>
    </row>
    <row r="292" spans="1:48" ht="66.95" customHeight="1">
      <c r="A292" s="125"/>
      <c r="B292" s="118"/>
      <c r="C292" s="118" t="s">
        <v>830</v>
      </c>
      <c r="D292" s="118"/>
      <c r="E292" s="118" t="s">
        <v>847</v>
      </c>
      <c r="F292" s="118"/>
      <c r="G292" s="118"/>
      <c r="H292" s="118"/>
      <c r="I292" s="118"/>
      <c r="J292" s="118"/>
      <c r="K292" s="118"/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26"/>
      <c r="W292" s="126"/>
      <c r="X292" s="126"/>
      <c r="Y292" s="126"/>
      <c r="Z292" s="125" t="s">
        <v>781</v>
      </c>
      <c r="AA292" s="127">
        <f>AA293+AA294</f>
        <v>197.6</v>
      </c>
      <c r="AB292" s="127"/>
      <c r="AC292" s="127"/>
      <c r="AD292" s="127"/>
      <c r="AE292" s="12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27"/>
      <c r="AP292" s="127"/>
      <c r="AQ292" s="127"/>
      <c r="AR292" s="127"/>
      <c r="AS292" s="127"/>
      <c r="AT292" s="127"/>
      <c r="AU292" s="127"/>
      <c r="AV292" s="125"/>
    </row>
    <row r="293" spans="1:48" ht="100.5" customHeight="1">
      <c r="A293" s="125"/>
      <c r="B293" s="118"/>
      <c r="C293" s="118" t="s">
        <v>830</v>
      </c>
      <c r="D293" s="118"/>
      <c r="E293" s="118" t="s">
        <v>847</v>
      </c>
      <c r="F293" s="118"/>
      <c r="G293" s="118"/>
      <c r="H293" s="118"/>
      <c r="I293" s="118"/>
      <c r="J293" s="118"/>
      <c r="K293" s="118"/>
      <c r="L293" s="118"/>
      <c r="M293" s="118"/>
      <c r="N293" s="118"/>
      <c r="O293" s="118"/>
      <c r="P293" s="118"/>
      <c r="Q293" s="118"/>
      <c r="R293" s="118"/>
      <c r="S293" s="118"/>
      <c r="T293" s="118" t="s">
        <v>386</v>
      </c>
      <c r="U293" s="118"/>
      <c r="V293" s="126"/>
      <c r="W293" s="126"/>
      <c r="X293" s="126"/>
      <c r="Y293" s="126"/>
      <c r="Z293" s="125" t="s">
        <v>385</v>
      </c>
      <c r="AA293" s="127">
        <v>125.5</v>
      </c>
      <c r="AB293" s="127"/>
      <c r="AC293" s="127"/>
      <c r="AD293" s="127"/>
      <c r="AE293" s="127"/>
      <c r="AF293" s="127"/>
      <c r="AG293" s="127"/>
      <c r="AH293" s="127"/>
      <c r="AI293" s="127"/>
      <c r="AJ293" s="127"/>
      <c r="AK293" s="127"/>
      <c r="AL293" s="127"/>
      <c r="AM293" s="127"/>
      <c r="AN293" s="127"/>
      <c r="AO293" s="127"/>
      <c r="AP293" s="127"/>
      <c r="AQ293" s="127"/>
      <c r="AR293" s="127"/>
      <c r="AS293" s="127"/>
      <c r="AT293" s="127"/>
      <c r="AU293" s="127"/>
      <c r="AV293" s="125"/>
    </row>
    <row r="294" spans="1:48" ht="66.95" customHeight="1">
      <c r="A294" s="125"/>
      <c r="B294" s="118"/>
      <c r="C294" s="118" t="s">
        <v>830</v>
      </c>
      <c r="D294" s="118"/>
      <c r="E294" s="118" t="s">
        <v>847</v>
      </c>
      <c r="F294" s="118"/>
      <c r="G294" s="118"/>
      <c r="H294" s="118"/>
      <c r="I294" s="118"/>
      <c r="J294" s="118"/>
      <c r="K294" s="118"/>
      <c r="L294" s="118"/>
      <c r="M294" s="118"/>
      <c r="N294" s="118"/>
      <c r="O294" s="118"/>
      <c r="P294" s="118"/>
      <c r="Q294" s="118"/>
      <c r="R294" s="118"/>
      <c r="S294" s="118"/>
      <c r="T294" s="118" t="s">
        <v>390</v>
      </c>
      <c r="U294" s="118"/>
      <c r="V294" s="126"/>
      <c r="W294" s="126"/>
      <c r="X294" s="126"/>
      <c r="Y294" s="126"/>
      <c r="Z294" s="125" t="s">
        <v>389</v>
      </c>
      <c r="AA294" s="127">
        <v>72.099999999999994</v>
      </c>
      <c r="AB294" s="127"/>
      <c r="AC294" s="127"/>
      <c r="AD294" s="127"/>
      <c r="AE294" s="127"/>
      <c r="AF294" s="127"/>
      <c r="AG294" s="127"/>
      <c r="AH294" s="127"/>
      <c r="AI294" s="127"/>
      <c r="AJ294" s="127"/>
      <c r="AK294" s="127"/>
      <c r="AL294" s="127"/>
      <c r="AM294" s="127"/>
      <c r="AN294" s="127"/>
      <c r="AO294" s="127"/>
      <c r="AP294" s="127"/>
      <c r="AQ294" s="127"/>
      <c r="AR294" s="127"/>
      <c r="AS294" s="127"/>
      <c r="AT294" s="127"/>
      <c r="AU294" s="127"/>
      <c r="AV294" s="125"/>
    </row>
    <row r="295" spans="1:48" ht="16.7" customHeight="1">
      <c r="A295" s="125" t="s">
        <v>663</v>
      </c>
      <c r="B295" s="118"/>
      <c r="C295" s="118" t="s">
        <v>664</v>
      </c>
      <c r="D295" s="118"/>
      <c r="E295" s="118"/>
      <c r="F295" s="118"/>
      <c r="G295" s="118"/>
      <c r="H295" s="118"/>
      <c r="I295" s="118"/>
      <c r="J295" s="118"/>
      <c r="K295" s="118"/>
      <c r="L295" s="118"/>
      <c r="M295" s="118"/>
      <c r="N295" s="118"/>
      <c r="O295" s="118"/>
      <c r="P295" s="118"/>
      <c r="Q295" s="118"/>
      <c r="R295" s="118"/>
      <c r="S295" s="118"/>
      <c r="T295" s="118"/>
      <c r="U295" s="118"/>
      <c r="V295" s="126"/>
      <c r="W295" s="126"/>
      <c r="X295" s="126"/>
      <c r="Y295" s="126"/>
      <c r="Z295" s="125" t="s">
        <v>663</v>
      </c>
      <c r="AA295" s="127">
        <f>AA296</f>
        <v>10406</v>
      </c>
      <c r="AB295" s="127"/>
      <c r="AC295" s="127"/>
      <c r="AD295" s="127"/>
      <c r="AE295" s="127"/>
      <c r="AF295" s="127"/>
      <c r="AG295" s="127"/>
      <c r="AH295" s="127"/>
      <c r="AI295" s="127"/>
      <c r="AJ295" s="127"/>
      <c r="AK295" s="127"/>
      <c r="AL295" s="127">
        <v>3928</v>
      </c>
      <c r="AM295" s="127"/>
      <c r="AN295" s="127"/>
      <c r="AO295" s="127"/>
      <c r="AP295" s="127"/>
      <c r="AQ295" s="127">
        <v>2983</v>
      </c>
      <c r="AR295" s="127"/>
      <c r="AS295" s="127"/>
      <c r="AT295" s="127"/>
      <c r="AU295" s="127"/>
      <c r="AV295" s="125" t="s">
        <v>663</v>
      </c>
    </row>
    <row r="296" spans="1:48" ht="16.7" customHeight="1">
      <c r="A296" s="125" t="s">
        <v>665</v>
      </c>
      <c r="B296" s="118"/>
      <c r="C296" s="118" t="s">
        <v>666</v>
      </c>
      <c r="D296" s="118"/>
      <c r="E296" s="118"/>
      <c r="F296" s="118"/>
      <c r="G296" s="118"/>
      <c r="H296" s="118"/>
      <c r="I296" s="118"/>
      <c r="J296" s="118"/>
      <c r="K296" s="118"/>
      <c r="L296" s="118"/>
      <c r="M296" s="118"/>
      <c r="N296" s="118"/>
      <c r="O296" s="118"/>
      <c r="P296" s="118"/>
      <c r="Q296" s="118"/>
      <c r="R296" s="118"/>
      <c r="S296" s="118"/>
      <c r="T296" s="118"/>
      <c r="U296" s="118"/>
      <c r="V296" s="126"/>
      <c r="W296" s="126"/>
      <c r="X296" s="126"/>
      <c r="Y296" s="126"/>
      <c r="Z296" s="125" t="s">
        <v>665</v>
      </c>
      <c r="AA296" s="127">
        <f>AA297</f>
        <v>10406</v>
      </c>
      <c r="AB296" s="127"/>
      <c r="AC296" s="127"/>
      <c r="AD296" s="127"/>
      <c r="AE296" s="127"/>
      <c r="AF296" s="127"/>
      <c r="AG296" s="127"/>
      <c r="AH296" s="127"/>
      <c r="AI296" s="127"/>
      <c r="AJ296" s="127"/>
      <c r="AK296" s="127"/>
      <c r="AL296" s="127">
        <v>3928</v>
      </c>
      <c r="AM296" s="127"/>
      <c r="AN296" s="127"/>
      <c r="AO296" s="127"/>
      <c r="AP296" s="127"/>
      <c r="AQ296" s="127">
        <v>2983</v>
      </c>
      <c r="AR296" s="127"/>
      <c r="AS296" s="127"/>
      <c r="AT296" s="127"/>
      <c r="AU296" s="127"/>
      <c r="AV296" s="125" t="s">
        <v>665</v>
      </c>
    </row>
    <row r="297" spans="1:48" ht="50.1" customHeight="1">
      <c r="A297" s="125" t="s">
        <v>475</v>
      </c>
      <c r="B297" s="118"/>
      <c r="C297" s="118" t="s">
        <v>666</v>
      </c>
      <c r="D297" s="118"/>
      <c r="E297" s="118" t="s">
        <v>476</v>
      </c>
      <c r="F297" s="118"/>
      <c r="G297" s="118"/>
      <c r="H297" s="118"/>
      <c r="I297" s="118"/>
      <c r="J297" s="118"/>
      <c r="K297" s="118"/>
      <c r="L297" s="118"/>
      <c r="M297" s="118"/>
      <c r="N297" s="118"/>
      <c r="O297" s="118"/>
      <c r="P297" s="118"/>
      <c r="Q297" s="118"/>
      <c r="R297" s="118"/>
      <c r="S297" s="118"/>
      <c r="T297" s="118"/>
      <c r="U297" s="118"/>
      <c r="V297" s="126"/>
      <c r="W297" s="126"/>
      <c r="X297" s="126"/>
      <c r="Y297" s="126"/>
      <c r="Z297" s="125" t="s">
        <v>475</v>
      </c>
      <c r="AA297" s="127">
        <f>AA298+AA307</f>
        <v>10406</v>
      </c>
      <c r="AB297" s="127"/>
      <c r="AC297" s="127"/>
      <c r="AD297" s="127"/>
      <c r="AE297" s="127"/>
      <c r="AF297" s="127"/>
      <c r="AG297" s="127"/>
      <c r="AH297" s="127"/>
      <c r="AI297" s="127"/>
      <c r="AJ297" s="127"/>
      <c r="AK297" s="127"/>
      <c r="AL297" s="127">
        <v>3928</v>
      </c>
      <c r="AM297" s="127"/>
      <c r="AN297" s="127"/>
      <c r="AO297" s="127"/>
      <c r="AP297" s="127"/>
      <c r="AQ297" s="127">
        <v>2983</v>
      </c>
      <c r="AR297" s="127"/>
      <c r="AS297" s="127"/>
      <c r="AT297" s="127"/>
      <c r="AU297" s="127"/>
      <c r="AV297" s="125" t="s">
        <v>475</v>
      </c>
    </row>
    <row r="298" spans="1:48" ht="33.4" customHeight="1">
      <c r="A298" s="125" t="s">
        <v>667</v>
      </c>
      <c r="B298" s="118"/>
      <c r="C298" s="118" t="s">
        <v>666</v>
      </c>
      <c r="D298" s="118"/>
      <c r="E298" s="118" t="s">
        <v>668</v>
      </c>
      <c r="F298" s="118"/>
      <c r="G298" s="118"/>
      <c r="H298" s="118"/>
      <c r="I298" s="118"/>
      <c r="J298" s="118"/>
      <c r="K298" s="118"/>
      <c r="L298" s="118"/>
      <c r="M298" s="118"/>
      <c r="N298" s="118"/>
      <c r="O298" s="118"/>
      <c r="P298" s="118"/>
      <c r="Q298" s="118"/>
      <c r="R298" s="118"/>
      <c r="S298" s="118"/>
      <c r="T298" s="118"/>
      <c r="U298" s="118"/>
      <c r="V298" s="126"/>
      <c r="W298" s="126"/>
      <c r="X298" s="126"/>
      <c r="Y298" s="126"/>
      <c r="Z298" s="125" t="s">
        <v>667</v>
      </c>
      <c r="AA298" s="127">
        <f>AA299+AA302</f>
        <v>9501</v>
      </c>
      <c r="AB298" s="127"/>
      <c r="AC298" s="127"/>
      <c r="AD298" s="127"/>
      <c r="AE298" s="127"/>
      <c r="AF298" s="127"/>
      <c r="AG298" s="127"/>
      <c r="AH298" s="127"/>
      <c r="AI298" s="127"/>
      <c r="AJ298" s="127"/>
      <c r="AK298" s="127"/>
      <c r="AL298" s="127">
        <v>3023</v>
      </c>
      <c r="AM298" s="127"/>
      <c r="AN298" s="127"/>
      <c r="AO298" s="127"/>
      <c r="AP298" s="127"/>
      <c r="AQ298" s="127">
        <v>2983</v>
      </c>
      <c r="AR298" s="127"/>
      <c r="AS298" s="127"/>
      <c r="AT298" s="127"/>
      <c r="AU298" s="127"/>
      <c r="AV298" s="125" t="s">
        <v>667</v>
      </c>
    </row>
    <row r="299" spans="1:48" ht="66.95" customHeight="1">
      <c r="A299" s="125" t="s">
        <v>669</v>
      </c>
      <c r="B299" s="118"/>
      <c r="C299" s="118" t="s">
        <v>666</v>
      </c>
      <c r="D299" s="118"/>
      <c r="E299" s="118" t="s">
        <v>670</v>
      </c>
      <c r="F299" s="118"/>
      <c r="G299" s="118"/>
      <c r="H299" s="118"/>
      <c r="I299" s="118"/>
      <c r="J299" s="118"/>
      <c r="K299" s="118"/>
      <c r="L299" s="118"/>
      <c r="M299" s="118"/>
      <c r="N299" s="118"/>
      <c r="O299" s="118"/>
      <c r="P299" s="118"/>
      <c r="Q299" s="118"/>
      <c r="R299" s="118"/>
      <c r="S299" s="118"/>
      <c r="T299" s="118"/>
      <c r="U299" s="118"/>
      <c r="V299" s="126"/>
      <c r="W299" s="126"/>
      <c r="X299" s="126"/>
      <c r="Y299" s="126"/>
      <c r="Z299" s="125" t="s">
        <v>671</v>
      </c>
      <c r="AA299" s="127">
        <f>AA300</f>
        <v>9461</v>
      </c>
      <c r="AB299" s="127"/>
      <c r="AC299" s="127"/>
      <c r="AD299" s="127"/>
      <c r="AE299" s="127"/>
      <c r="AF299" s="127"/>
      <c r="AG299" s="127"/>
      <c r="AH299" s="127"/>
      <c r="AI299" s="127"/>
      <c r="AJ299" s="127"/>
      <c r="AK299" s="127"/>
      <c r="AL299" s="127">
        <v>2983</v>
      </c>
      <c r="AM299" s="127"/>
      <c r="AN299" s="127"/>
      <c r="AO299" s="127"/>
      <c r="AP299" s="127"/>
      <c r="AQ299" s="127">
        <v>2983</v>
      </c>
      <c r="AR299" s="127"/>
      <c r="AS299" s="127"/>
      <c r="AT299" s="127"/>
      <c r="AU299" s="127"/>
      <c r="AV299" s="125" t="s">
        <v>669</v>
      </c>
    </row>
    <row r="300" spans="1:48" ht="66.95" customHeight="1">
      <c r="A300" s="125" t="s">
        <v>569</v>
      </c>
      <c r="B300" s="118"/>
      <c r="C300" s="118" t="s">
        <v>666</v>
      </c>
      <c r="D300" s="118"/>
      <c r="E300" s="118" t="s">
        <v>672</v>
      </c>
      <c r="F300" s="118"/>
      <c r="G300" s="118"/>
      <c r="H300" s="118"/>
      <c r="I300" s="118"/>
      <c r="J300" s="118"/>
      <c r="K300" s="118"/>
      <c r="L300" s="118"/>
      <c r="M300" s="118"/>
      <c r="N300" s="118"/>
      <c r="O300" s="118"/>
      <c r="P300" s="118"/>
      <c r="Q300" s="118"/>
      <c r="R300" s="118"/>
      <c r="S300" s="118"/>
      <c r="T300" s="118"/>
      <c r="U300" s="118"/>
      <c r="V300" s="126"/>
      <c r="W300" s="126"/>
      <c r="X300" s="126"/>
      <c r="Y300" s="126"/>
      <c r="Z300" s="125" t="s">
        <v>569</v>
      </c>
      <c r="AA300" s="127">
        <f>AA301</f>
        <v>9461</v>
      </c>
      <c r="AB300" s="127"/>
      <c r="AC300" s="127"/>
      <c r="AD300" s="127"/>
      <c r="AE300" s="127"/>
      <c r="AF300" s="127"/>
      <c r="AG300" s="127"/>
      <c r="AH300" s="127"/>
      <c r="AI300" s="127"/>
      <c r="AJ300" s="127"/>
      <c r="AK300" s="127"/>
      <c r="AL300" s="127">
        <v>2983</v>
      </c>
      <c r="AM300" s="127"/>
      <c r="AN300" s="127"/>
      <c r="AO300" s="127"/>
      <c r="AP300" s="127"/>
      <c r="AQ300" s="127">
        <v>2983</v>
      </c>
      <c r="AR300" s="127"/>
      <c r="AS300" s="127"/>
      <c r="AT300" s="127"/>
      <c r="AU300" s="127"/>
      <c r="AV300" s="125" t="s">
        <v>569</v>
      </c>
    </row>
    <row r="301" spans="1:48" ht="66.95" customHeight="1">
      <c r="A301" s="125" t="s">
        <v>493</v>
      </c>
      <c r="B301" s="118"/>
      <c r="C301" s="118" t="s">
        <v>666</v>
      </c>
      <c r="D301" s="118"/>
      <c r="E301" s="118" t="s">
        <v>672</v>
      </c>
      <c r="F301" s="118"/>
      <c r="G301" s="118"/>
      <c r="H301" s="118"/>
      <c r="I301" s="118"/>
      <c r="J301" s="118"/>
      <c r="K301" s="118"/>
      <c r="L301" s="118"/>
      <c r="M301" s="118"/>
      <c r="N301" s="118"/>
      <c r="O301" s="118"/>
      <c r="P301" s="118"/>
      <c r="Q301" s="118"/>
      <c r="R301" s="118"/>
      <c r="S301" s="118"/>
      <c r="T301" s="118" t="s">
        <v>494</v>
      </c>
      <c r="U301" s="118"/>
      <c r="V301" s="126"/>
      <c r="W301" s="126"/>
      <c r="X301" s="126"/>
      <c r="Y301" s="126"/>
      <c r="Z301" s="125" t="s">
        <v>493</v>
      </c>
      <c r="AA301" s="127">
        <v>9461</v>
      </c>
      <c r="AB301" s="127"/>
      <c r="AC301" s="127"/>
      <c r="AD301" s="127"/>
      <c r="AE301" s="127"/>
      <c r="AF301" s="127"/>
      <c r="AG301" s="127"/>
      <c r="AH301" s="127"/>
      <c r="AI301" s="127"/>
      <c r="AJ301" s="127"/>
      <c r="AK301" s="127"/>
      <c r="AL301" s="127">
        <v>2983</v>
      </c>
      <c r="AM301" s="127"/>
      <c r="AN301" s="127"/>
      <c r="AO301" s="127"/>
      <c r="AP301" s="127"/>
      <c r="AQ301" s="127">
        <v>2983</v>
      </c>
      <c r="AR301" s="127"/>
      <c r="AS301" s="127"/>
      <c r="AT301" s="127"/>
      <c r="AU301" s="127"/>
      <c r="AV301" s="125" t="s">
        <v>493</v>
      </c>
    </row>
    <row r="302" spans="1:48" ht="83.65" customHeight="1">
      <c r="A302" s="125" t="s">
        <v>673</v>
      </c>
      <c r="B302" s="118"/>
      <c r="C302" s="118" t="s">
        <v>666</v>
      </c>
      <c r="D302" s="118"/>
      <c r="E302" s="118" t="s">
        <v>674</v>
      </c>
      <c r="F302" s="118"/>
      <c r="G302" s="118"/>
      <c r="H302" s="118"/>
      <c r="I302" s="118"/>
      <c r="J302" s="118"/>
      <c r="K302" s="118"/>
      <c r="L302" s="118"/>
      <c r="M302" s="118"/>
      <c r="N302" s="118"/>
      <c r="O302" s="118"/>
      <c r="P302" s="118"/>
      <c r="Q302" s="118"/>
      <c r="R302" s="118"/>
      <c r="S302" s="118"/>
      <c r="T302" s="118"/>
      <c r="U302" s="118"/>
      <c r="V302" s="126"/>
      <c r="W302" s="126"/>
      <c r="X302" s="126"/>
      <c r="Y302" s="126"/>
      <c r="Z302" s="125" t="s">
        <v>673</v>
      </c>
      <c r="AA302" s="127">
        <v>40</v>
      </c>
      <c r="AB302" s="127"/>
      <c r="AC302" s="127"/>
      <c r="AD302" s="127"/>
      <c r="AE302" s="127"/>
      <c r="AF302" s="127"/>
      <c r="AG302" s="127"/>
      <c r="AH302" s="127"/>
      <c r="AI302" s="127"/>
      <c r="AJ302" s="127"/>
      <c r="AK302" s="127"/>
      <c r="AL302" s="127">
        <v>40</v>
      </c>
      <c r="AM302" s="127"/>
      <c r="AN302" s="127"/>
      <c r="AO302" s="127"/>
      <c r="AP302" s="127"/>
      <c r="AQ302" s="127"/>
      <c r="AR302" s="127"/>
      <c r="AS302" s="127"/>
      <c r="AT302" s="127"/>
      <c r="AU302" s="127"/>
      <c r="AV302" s="125" t="s">
        <v>673</v>
      </c>
    </row>
    <row r="303" spans="1:48" ht="66.95" customHeight="1">
      <c r="A303" s="125" t="s">
        <v>675</v>
      </c>
      <c r="B303" s="118"/>
      <c r="C303" s="118" t="s">
        <v>666</v>
      </c>
      <c r="D303" s="118"/>
      <c r="E303" s="118" t="s">
        <v>676</v>
      </c>
      <c r="F303" s="118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18"/>
      <c r="S303" s="118"/>
      <c r="T303" s="118"/>
      <c r="U303" s="118"/>
      <c r="V303" s="126"/>
      <c r="W303" s="126"/>
      <c r="X303" s="126"/>
      <c r="Y303" s="126"/>
      <c r="Z303" s="125" t="s">
        <v>675</v>
      </c>
      <c r="AA303" s="127">
        <v>15</v>
      </c>
      <c r="AB303" s="127"/>
      <c r="AC303" s="127"/>
      <c r="AD303" s="127"/>
      <c r="AE303" s="127"/>
      <c r="AF303" s="127"/>
      <c r="AG303" s="127"/>
      <c r="AH303" s="127"/>
      <c r="AI303" s="127"/>
      <c r="AJ303" s="127"/>
      <c r="AK303" s="127"/>
      <c r="AL303" s="127">
        <v>15</v>
      </c>
      <c r="AM303" s="127"/>
      <c r="AN303" s="127"/>
      <c r="AO303" s="127"/>
      <c r="AP303" s="127"/>
      <c r="AQ303" s="127"/>
      <c r="AR303" s="127"/>
      <c r="AS303" s="127"/>
      <c r="AT303" s="127"/>
      <c r="AU303" s="127"/>
      <c r="AV303" s="125" t="s">
        <v>675</v>
      </c>
    </row>
    <row r="304" spans="1:48" ht="66.95" customHeight="1">
      <c r="A304" s="125" t="s">
        <v>493</v>
      </c>
      <c r="B304" s="118"/>
      <c r="C304" s="118" t="s">
        <v>666</v>
      </c>
      <c r="D304" s="118"/>
      <c r="E304" s="118" t="s">
        <v>676</v>
      </c>
      <c r="F304" s="118"/>
      <c r="G304" s="118"/>
      <c r="H304" s="118"/>
      <c r="I304" s="118"/>
      <c r="J304" s="118"/>
      <c r="K304" s="118"/>
      <c r="L304" s="118"/>
      <c r="M304" s="118"/>
      <c r="N304" s="118"/>
      <c r="O304" s="118"/>
      <c r="P304" s="118"/>
      <c r="Q304" s="118"/>
      <c r="R304" s="118"/>
      <c r="S304" s="118"/>
      <c r="T304" s="118" t="s">
        <v>494</v>
      </c>
      <c r="U304" s="118"/>
      <c r="V304" s="126"/>
      <c r="W304" s="126"/>
      <c r="X304" s="126"/>
      <c r="Y304" s="126"/>
      <c r="Z304" s="125" t="s">
        <v>493</v>
      </c>
      <c r="AA304" s="127">
        <v>15</v>
      </c>
      <c r="AB304" s="127"/>
      <c r="AC304" s="127"/>
      <c r="AD304" s="127"/>
      <c r="AE304" s="127"/>
      <c r="AF304" s="127"/>
      <c r="AG304" s="127"/>
      <c r="AH304" s="127"/>
      <c r="AI304" s="127"/>
      <c r="AJ304" s="127"/>
      <c r="AK304" s="127"/>
      <c r="AL304" s="127">
        <v>15</v>
      </c>
      <c r="AM304" s="127"/>
      <c r="AN304" s="127"/>
      <c r="AO304" s="127"/>
      <c r="AP304" s="127"/>
      <c r="AQ304" s="127"/>
      <c r="AR304" s="127"/>
      <c r="AS304" s="127"/>
      <c r="AT304" s="127"/>
      <c r="AU304" s="127"/>
      <c r="AV304" s="125" t="s">
        <v>493</v>
      </c>
    </row>
    <row r="305" spans="1:48" ht="66.95" customHeight="1">
      <c r="A305" s="125" t="s">
        <v>677</v>
      </c>
      <c r="B305" s="118"/>
      <c r="C305" s="118" t="s">
        <v>666</v>
      </c>
      <c r="D305" s="118"/>
      <c r="E305" s="118" t="s">
        <v>678</v>
      </c>
      <c r="F305" s="118"/>
      <c r="G305" s="118"/>
      <c r="H305" s="118"/>
      <c r="I305" s="118"/>
      <c r="J305" s="118"/>
      <c r="K305" s="118"/>
      <c r="L305" s="118"/>
      <c r="M305" s="118"/>
      <c r="N305" s="118"/>
      <c r="O305" s="118"/>
      <c r="P305" s="118"/>
      <c r="Q305" s="118"/>
      <c r="R305" s="118"/>
      <c r="S305" s="118"/>
      <c r="T305" s="118"/>
      <c r="U305" s="118"/>
      <c r="V305" s="126"/>
      <c r="W305" s="126"/>
      <c r="X305" s="126"/>
      <c r="Y305" s="126"/>
      <c r="Z305" s="125" t="s">
        <v>677</v>
      </c>
      <c r="AA305" s="127">
        <v>25</v>
      </c>
      <c r="AB305" s="127"/>
      <c r="AC305" s="127"/>
      <c r="AD305" s="127"/>
      <c r="AE305" s="127"/>
      <c r="AF305" s="127"/>
      <c r="AG305" s="127"/>
      <c r="AH305" s="127"/>
      <c r="AI305" s="127"/>
      <c r="AJ305" s="127"/>
      <c r="AK305" s="127"/>
      <c r="AL305" s="127">
        <v>25</v>
      </c>
      <c r="AM305" s="127"/>
      <c r="AN305" s="127"/>
      <c r="AO305" s="127"/>
      <c r="AP305" s="127"/>
      <c r="AQ305" s="127"/>
      <c r="AR305" s="127"/>
      <c r="AS305" s="127"/>
      <c r="AT305" s="127"/>
      <c r="AU305" s="127"/>
      <c r="AV305" s="125" t="s">
        <v>677</v>
      </c>
    </row>
    <row r="306" spans="1:48" ht="66.95" customHeight="1">
      <c r="A306" s="125" t="s">
        <v>493</v>
      </c>
      <c r="B306" s="118"/>
      <c r="C306" s="118" t="s">
        <v>666</v>
      </c>
      <c r="D306" s="118"/>
      <c r="E306" s="118" t="s">
        <v>678</v>
      </c>
      <c r="F306" s="118"/>
      <c r="G306" s="118"/>
      <c r="H306" s="118"/>
      <c r="I306" s="118"/>
      <c r="J306" s="118"/>
      <c r="K306" s="118"/>
      <c r="L306" s="118"/>
      <c r="M306" s="118"/>
      <c r="N306" s="118"/>
      <c r="O306" s="118"/>
      <c r="P306" s="118"/>
      <c r="Q306" s="118"/>
      <c r="R306" s="118"/>
      <c r="S306" s="118"/>
      <c r="T306" s="118" t="s">
        <v>494</v>
      </c>
      <c r="U306" s="118"/>
      <c r="V306" s="126"/>
      <c r="W306" s="126"/>
      <c r="X306" s="126"/>
      <c r="Y306" s="126"/>
      <c r="Z306" s="125" t="s">
        <v>493</v>
      </c>
      <c r="AA306" s="127">
        <v>25</v>
      </c>
      <c r="AB306" s="127"/>
      <c r="AC306" s="127"/>
      <c r="AD306" s="127"/>
      <c r="AE306" s="127"/>
      <c r="AF306" s="127"/>
      <c r="AG306" s="127"/>
      <c r="AH306" s="127"/>
      <c r="AI306" s="127"/>
      <c r="AJ306" s="127"/>
      <c r="AK306" s="127"/>
      <c r="AL306" s="127">
        <v>25</v>
      </c>
      <c r="AM306" s="127"/>
      <c r="AN306" s="127"/>
      <c r="AO306" s="127"/>
      <c r="AP306" s="127"/>
      <c r="AQ306" s="127"/>
      <c r="AR306" s="127"/>
      <c r="AS306" s="127"/>
      <c r="AT306" s="127"/>
      <c r="AU306" s="127"/>
      <c r="AV306" s="125" t="s">
        <v>493</v>
      </c>
    </row>
    <row r="307" spans="1:48" ht="33.4" customHeight="1">
      <c r="A307" s="125" t="s">
        <v>679</v>
      </c>
      <c r="B307" s="118"/>
      <c r="C307" s="118" t="s">
        <v>666</v>
      </c>
      <c r="D307" s="118"/>
      <c r="E307" s="118" t="s">
        <v>680</v>
      </c>
      <c r="F307" s="118"/>
      <c r="G307" s="118"/>
      <c r="H307" s="118"/>
      <c r="I307" s="118"/>
      <c r="J307" s="118"/>
      <c r="K307" s="118"/>
      <c r="L307" s="118"/>
      <c r="M307" s="118"/>
      <c r="N307" s="118"/>
      <c r="O307" s="118"/>
      <c r="P307" s="118"/>
      <c r="Q307" s="118"/>
      <c r="R307" s="118"/>
      <c r="S307" s="118"/>
      <c r="T307" s="118"/>
      <c r="U307" s="118"/>
      <c r="V307" s="126"/>
      <c r="W307" s="126"/>
      <c r="X307" s="126"/>
      <c r="Y307" s="126"/>
      <c r="Z307" s="125" t="s">
        <v>679</v>
      </c>
      <c r="AA307" s="127">
        <v>905</v>
      </c>
      <c r="AB307" s="127"/>
      <c r="AC307" s="127"/>
      <c r="AD307" s="127"/>
      <c r="AE307" s="127"/>
      <c r="AF307" s="127"/>
      <c r="AG307" s="127"/>
      <c r="AH307" s="127"/>
      <c r="AI307" s="127"/>
      <c r="AJ307" s="127"/>
      <c r="AK307" s="127"/>
      <c r="AL307" s="127">
        <v>905</v>
      </c>
      <c r="AM307" s="127"/>
      <c r="AN307" s="127"/>
      <c r="AO307" s="127"/>
      <c r="AP307" s="127"/>
      <c r="AQ307" s="127"/>
      <c r="AR307" s="127"/>
      <c r="AS307" s="127"/>
      <c r="AT307" s="127"/>
      <c r="AU307" s="127"/>
      <c r="AV307" s="125" t="s">
        <v>679</v>
      </c>
    </row>
    <row r="308" spans="1:48" ht="83.65" customHeight="1">
      <c r="A308" s="125" t="s">
        <v>681</v>
      </c>
      <c r="B308" s="118"/>
      <c r="C308" s="118" t="s">
        <v>666</v>
      </c>
      <c r="D308" s="118"/>
      <c r="E308" s="118" t="s">
        <v>682</v>
      </c>
      <c r="F308" s="118"/>
      <c r="G308" s="118"/>
      <c r="H308" s="118"/>
      <c r="I308" s="118"/>
      <c r="J308" s="118"/>
      <c r="K308" s="118"/>
      <c r="L308" s="118"/>
      <c r="M308" s="118"/>
      <c r="N308" s="118"/>
      <c r="O308" s="118"/>
      <c r="P308" s="118"/>
      <c r="Q308" s="118"/>
      <c r="R308" s="118"/>
      <c r="S308" s="118"/>
      <c r="T308" s="118"/>
      <c r="U308" s="118"/>
      <c r="V308" s="126"/>
      <c r="W308" s="126"/>
      <c r="X308" s="126"/>
      <c r="Y308" s="126"/>
      <c r="Z308" s="125" t="s">
        <v>681</v>
      </c>
      <c r="AA308" s="127">
        <v>830</v>
      </c>
      <c r="AB308" s="127"/>
      <c r="AC308" s="127"/>
      <c r="AD308" s="127"/>
      <c r="AE308" s="127"/>
      <c r="AF308" s="127"/>
      <c r="AG308" s="127"/>
      <c r="AH308" s="127"/>
      <c r="AI308" s="127"/>
      <c r="AJ308" s="127"/>
      <c r="AK308" s="127"/>
      <c r="AL308" s="127">
        <v>830</v>
      </c>
      <c r="AM308" s="127"/>
      <c r="AN308" s="127"/>
      <c r="AO308" s="127"/>
      <c r="AP308" s="127"/>
      <c r="AQ308" s="127"/>
      <c r="AR308" s="127"/>
      <c r="AS308" s="127"/>
      <c r="AT308" s="127"/>
      <c r="AU308" s="127"/>
      <c r="AV308" s="125" t="s">
        <v>681</v>
      </c>
    </row>
    <row r="309" spans="1:48" ht="83.65" customHeight="1">
      <c r="A309" s="125" t="s">
        <v>683</v>
      </c>
      <c r="B309" s="118"/>
      <c r="C309" s="118" t="s">
        <v>666</v>
      </c>
      <c r="D309" s="118"/>
      <c r="E309" s="118" t="s">
        <v>684</v>
      </c>
      <c r="F309" s="118"/>
      <c r="G309" s="118"/>
      <c r="H309" s="118"/>
      <c r="I309" s="118"/>
      <c r="J309" s="118"/>
      <c r="K309" s="118"/>
      <c r="L309" s="118"/>
      <c r="M309" s="118"/>
      <c r="N309" s="118"/>
      <c r="O309" s="118"/>
      <c r="P309" s="118"/>
      <c r="Q309" s="118"/>
      <c r="R309" s="118"/>
      <c r="S309" s="118"/>
      <c r="T309" s="118"/>
      <c r="U309" s="118"/>
      <c r="V309" s="126"/>
      <c r="W309" s="126"/>
      <c r="X309" s="126"/>
      <c r="Y309" s="126"/>
      <c r="Z309" s="125" t="s">
        <v>683</v>
      </c>
      <c r="AA309" s="127">
        <v>800</v>
      </c>
      <c r="AB309" s="127"/>
      <c r="AC309" s="127"/>
      <c r="AD309" s="127"/>
      <c r="AE309" s="127"/>
      <c r="AF309" s="127"/>
      <c r="AG309" s="127"/>
      <c r="AH309" s="127"/>
      <c r="AI309" s="127"/>
      <c r="AJ309" s="127"/>
      <c r="AK309" s="127"/>
      <c r="AL309" s="127">
        <v>800</v>
      </c>
      <c r="AM309" s="127"/>
      <c r="AN309" s="127"/>
      <c r="AO309" s="127"/>
      <c r="AP309" s="127"/>
      <c r="AQ309" s="127"/>
      <c r="AR309" s="127"/>
      <c r="AS309" s="127"/>
      <c r="AT309" s="127"/>
      <c r="AU309" s="127"/>
      <c r="AV309" s="125" t="s">
        <v>683</v>
      </c>
    </row>
    <row r="310" spans="1:48" ht="66.95" customHeight="1">
      <c r="A310" s="125" t="s">
        <v>493</v>
      </c>
      <c r="B310" s="118"/>
      <c r="C310" s="118" t="s">
        <v>666</v>
      </c>
      <c r="D310" s="118"/>
      <c r="E310" s="118" t="s">
        <v>684</v>
      </c>
      <c r="F310" s="118"/>
      <c r="G310" s="118"/>
      <c r="H310" s="118"/>
      <c r="I310" s="118"/>
      <c r="J310" s="118"/>
      <c r="K310" s="118"/>
      <c r="L310" s="118"/>
      <c r="M310" s="118"/>
      <c r="N310" s="118"/>
      <c r="O310" s="118"/>
      <c r="P310" s="118"/>
      <c r="Q310" s="118"/>
      <c r="R310" s="118"/>
      <c r="S310" s="118"/>
      <c r="T310" s="118" t="s">
        <v>494</v>
      </c>
      <c r="U310" s="118"/>
      <c r="V310" s="126"/>
      <c r="W310" s="126"/>
      <c r="X310" s="126"/>
      <c r="Y310" s="126"/>
      <c r="Z310" s="125" t="s">
        <v>493</v>
      </c>
      <c r="AA310" s="127">
        <v>800</v>
      </c>
      <c r="AB310" s="127"/>
      <c r="AC310" s="127"/>
      <c r="AD310" s="127"/>
      <c r="AE310" s="127"/>
      <c r="AF310" s="127"/>
      <c r="AG310" s="127"/>
      <c r="AH310" s="127"/>
      <c r="AI310" s="127"/>
      <c r="AJ310" s="127"/>
      <c r="AK310" s="127"/>
      <c r="AL310" s="127">
        <v>800</v>
      </c>
      <c r="AM310" s="127"/>
      <c r="AN310" s="127"/>
      <c r="AO310" s="127"/>
      <c r="AP310" s="127"/>
      <c r="AQ310" s="127"/>
      <c r="AR310" s="127"/>
      <c r="AS310" s="127"/>
      <c r="AT310" s="127"/>
      <c r="AU310" s="127"/>
      <c r="AV310" s="125" t="s">
        <v>493</v>
      </c>
    </row>
    <row r="311" spans="1:48" ht="66.95" customHeight="1">
      <c r="A311" s="125" t="s">
        <v>685</v>
      </c>
      <c r="B311" s="118"/>
      <c r="C311" s="118" t="s">
        <v>666</v>
      </c>
      <c r="D311" s="118"/>
      <c r="E311" s="118" t="s">
        <v>686</v>
      </c>
      <c r="F311" s="118"/>
      <c r="G311" s="118"/>
      <c r="H311" s="118"/>
      <c r="I311" s="118"/>
      <c r="J311" s="118"/>
      <c r="K311" s="118"/>
      <c r="L311" s="118"/>
      <c r="M311" s="118"/>
      <c r="N311" s="118"/>
      <c r="O311" s="118"/>
      <c r="P311" s="118"/>
      <c r="Q311" s="118"/>
      <c r="R311" s="118"/>
      <c r="S311" s="118"/>
      <c r="T311" s="118"/>
      <c r="U311" s="118"/>
      <c r="V311" s="126"/>
      <c r="W311" s="126"/>
      <c r="X311" s="126"/>
      <c r="Y311" s="126"/>
      <c r="Z311" s="125" t="s">
        <v>685</v>
      </c>
      <c r="AA311" s="127">
        <v>30</v>
      </c>
      <c r="AB311" s="127"/>
      <c r="AC311" s="127"/>
      <c r="AD311" s="127"/>
      <c r="AE311" s="127"/>
      <c r="AF311" s="127"/>
      <c r="AG311" s="127"/>
      <c r="AH311" s="127"/>
      <c r="AI311" s="127"/>
      <c r="AJ311" s="127"/>
      <c r="AK311" s="127"/>
      <c r="AL311" s="127">
        <v>30</v>
      </c>
      <c r="AM311" s="127"/>
      <c r="AN311" s="127"/>
      <c r="AO311" s="127"/>
      <c r="AP311" s="127"/>
      <c r="AQ311" s="127"/>
      <c r="AR311" s="127"/>
      <c r="AS311" s="127"/>
      <c r="AT311" s="127"/>
      <c r="AU311" s="127"/>
      <c r="AV311" s="125" t="s">
        <v>685</v>
      </c>
    </row>
    <row r="312" spans="1:48" ht="66.95" customHeight="1">
      <c r="A312" s="125" t="s">
        <v>493</v>
      </c>
      <c r="B312" s="118"/>
      <c r="C312" s="118" t="s">
        <v>666</v>
      </c>
      <c r="D312" s="118"/>
      <c r="E312" s="118" t="s">
        <v>686</v>
      </c>
      <c r="F312" s="118"/>
      <c r="G312" s="118"/>
      <c r="H312" s="118"/>
      <c r="I312" s="118"/>
      <c r="J312" s="118"/>
      <c r="K312" s="118"/>
      <c r="L312" s="118"/>
      <c r="M312" s="118"/>
      <c r="N312" s="118"/>
      <c r="O312" s="118"/>
      <c r="P312" s="118"/>
      <c r="Q312" s="118"/>
      <c r="R312" s="118"/>
      <c r="S312" s="118"/>
      <c r="T312" s="118" t="s">
        <v>494</v>
      </c>
      <c r="U312" s="118"/>
      <c r="V312" s="126"/>
      <c r="W312" s="126"/>
      <c r="X312" s="126"/>
      <c r="Y312" s="126"/>
      <c r="Z312" s="125" t="s">
        <v>493</v>
      </c>
      <c r="AA312" s="127">
        <v>30</v>
      </c>
      <c r="AB312" s="127"/>
      <c r="AC312" s="127"/>
      <c r="AD312" s="127"/>
      <c r="AE312" s="127"/>
      <c r="AF312" s="127"/>
      <c r="AG312" s="127"/>
      <c r="AH312" s="127"/>
      <c r="AI312" s="127"/>
      <c r="AJ312" s="127"/>
      <c r="AK312" s="127"/>
      <c r="AL312" s="127">
        <v>30</v>
      </c>
      <c r="AM312" s="127"/>
      <c r="AN312" s="127"/>
      <c r="AO312" s="127"/>
      <c r="AP312" s="127"/>
      <c r="AQ312" s="127"/>
      <c r="AR312" s="127"/>
      <c r="AS312" s="127"/>
      <c r="AT312" s="127"/>
      <c r="AU312" s="127"/>
      <c r="AV312" s="125" t="s">
        <v>493</v>
      </c>
    </row>
    <row r="313" spans="1:48" ht="66.95" customHeight="1">
      <c r="A313" s="125" t="s">
        <v>687</v>
      </c>
      <c r="B313" s="118"/>
      <c r="C313" s="118" t="s">
        <v>666</v>
      </c>
      <c r="D313" s="118"/>
      <c r="E313" s="118" t="s">
        <v>688</v>
      </c>
      <c r="F313" s="118"/>
      <c r="G313" s="118"/>
      <c r="H313" s="118"/>
      <c r="I313" s="118"/>
      <c r="J313" s="118"/>
      <c r="K313" s="118"/>
      <c r="L313" s="118"/>
      <c r="M313" s="118"/>
      <c r="N313" s="118"/>
      <c r="O313" s="118"/>
      <c r="P313" s="118"/>
      <c r="Q313" s="118"/>
      <c r="R313" s="118"/>
      <c r="S313" s="118"/>
      <c r="T313" s="118"/>
      <c r="U313" s="118"/>
      <c r="V313" s="126"/>
      <c r="W313" s="126"/>
      <c r="X313" s="126"/>
      <c r="Y313" s="126"/>
      <c r="Z313" s="125" t="s">
        <v>687</v>
      </c>
      <c r="AA313" s="127">
        <v>75</v>
      </c>
      <c r="AB313" s="127"/>
      <c r="AC313" s="127"/>
      <c r="AD313" s="127"/>
      <c r="AE313" s="127"/>
      <c r="AF313" s="127"/>
      <c r="AG313" s="127"/>
      <c r="AH313" s="127"/>
      <c r="AI313" s="127"/>
      <c r="AJ313" s="127"/>
      <c r="AK313" s="127"/>
      <c r="AL313" s="127">
        <v>75</v>
      </c>
      <c r="AM313" s="127"/>
      <c r="AN313" s="127"/>
      <c r="AO313" s="127"/>
      <c r="AP313" s="127"/>
      <c r="AQ313" s="127"/>
      <c r="AR313" s="127"/>
      <c r="AS313" s="127"/>
      <c r="AT313" s="127"/>
      <c r="AU313" s="127"/>
      <c r="AV313" s="125" t="s">
        <v>687</v>
      </c>
    </row>
    <row r="314" spans="1:48" ht="50.1" customHeight="1">
      <c r="A314" s="125" t="s">
        <v>689</v>
      </c>
      <c r="B314" s="118"/>
      <c r="C314" s="118" t="s">
        <v>666</v>
      </c>
      <c r="D314" s="118"/>
      <c r="E314" s="118" t="s">
        <v>690</v>
      </c>
      <c r="F314" s="118"/>
      <c r="G314" s="118"/>
      <c r="H314" s="118"/>
      <c r="I314" s="118"/>
      <c r="J314" s="118"/>
      <c r="K314" s="118"/>
      <c r="L314" s="118"/>
      <c r="M314" s="118"/>
      <c r="N314" s="118"/>
      <c r="O314" s="118"/>
      <c r="P314" s="118"/>
      <c r="Q314" s="118"/>
      <c r="R314" s="118"/>
      <c r="S314" s="118"/>
      <c r="T314" s="118"/>
      <c r="U314" s="118"/>
      <c r="V314" s="126"/>
      <c r="W314" s="126"/>
      <c r="X314" s="126"/>
      <c r="Y314" s="126"/>
      <c r="Z314" s="125" t="s">
        <v>689</v>
      </c>
      <c r="AA314" s="127">
        <v>25</v>
      </c>
      <c r="AB314" s="127"/>
      <c r="AC314" s="127"/>
      <c r="AD314" s="127"/>
      <c r="AE314" s="127"/>
      <c r="AF314" s="127"/>
      <c r="AG314" s="127"/>
      <c r="AH314" s="127"/>
      <c r="AI314" s="127"/>
      <c r="AJ314" s="127"/>
      <c r="AK314" s="127"/>
      <c r="AL314" s="127">
        <v>25</v>
      </c>
      <c r="AM314" s="127"/>
      <c r="AN314" s="127"/>
      <c r="AO314" s="127"/>
      <c r="AP314" s="127"/>
      <c r="AQ314" s="127"/>
      <c r="AR314" s="127"/>
      <c r="AS314" s="127"/>
      <c r="AT314" s="127"/>
      <c r="AU314" s="127"/>
      <c r="AV314" s="125" t="s">
        <v>689</v>
      </c>
    </row>
    <row r="315" spans="1:48" ht="66.95" customHeight="1">
      <c r="A315" s="125" t="s">
        <v>493</v>
      </c>
      <c r="B315" s="118"/>
      <c r="C315" s="118" t="s">
        <v>666</v>
      </c>
      <c r="D315" s="118"/>
      <c r="E315" s="118" t="s">
        <v>690</v>
      </c>
      <c r="F315" s="118"/>
      <c r="G315" s="118"/>
      <c r="H315" s="118"/>
      <c r="I315" s="118"/>
      <c r="J315" s="118"/>
      <c r="K315" s="118"/>
      <c r="L315" s="118"/>
      <c r="M315" s="118"/>
      <c r="N315" s="118"/>
      <c r="O315" s="118"/>
      <c r="P315" s="118"/>
      <c r="Q315" s="118"/>
      <c r="R315" s="118"/>
      <c r="S315" s="118"/>
      <c r="T315" s="118" t="s">
        <v>494</v>
      </c>
      <c r="U315" s="118"/>
      <c r="V315" s="126"/>
      <c r="W315" s="126"/>
      <c r="X315" s="126"/>
      <c r="Y315" s="126"/>
      <c r="Z315" s="125" t="s">
        <v>493</v>
      </c>
      <c r="AA315" s="127">
        <v>25</v>
      </c>
      <c r="AB315" s="127"/>
      <c r="AC315" s="127"/>
      <c r="AD315" s="127"/>
      <c r="AE315" s="127"/>
      <c r="AF315" s="127"/>
      <c r="AG315" s="127"/>
      <c r="AH315" s="127"/>
      <c r="AI315" s="127"/>
      <c r="AJ315" s="127"/>
      <c r="AK315" s="127"/>
      <c r="AL315" s="127">
        <v>25</v>
      </c>
      <c r="AM315" s="127"/>
      <c r="AN315" s="127"/>
      <c r="AO315" s="127"/>
      <c r="AP315" s="127"/>
      <c r="AQ315" s="127"/>
      <c r="AR315" s="127"/>
      <c r="AS315" s="127"/>
      <c r="AT315" s="127"/>
      <c r="AU315" s="127"/>
      <c r="AV315" s="125" t="s">
        <v>493</v>
      </c>
    </row>
    <row r="316" spans="1:48" ht="50.1" customHeight="1">
      <c r="A316" s="125" t="s">
        <v>691</v>
      </c>
      <c r="B316" s="118"/>
      <c r="C316" s="118" t="s">
        <v>666</v>
      </c>
      <c r="D316" s="118"/>
      <c r="E316" s="118" t="s">
        <v>692</v>
      </c>
      <c r="F316" s="118"/>
      <c r="G316" s="118"/>
      <c r="H316" s="118"/>
      <c r="I316" s="118"/>
      <c r="J316" s="118"/>
      <c r="K316" s="118"/>
      <c r="L316" s="118"/>
      <c r="M316" s="118"/>
      <c r="N316" s="118"/>
      <c r="O316" s="118"/>
      <c r="P316" s="118"/>
      <c r="Q316" s="118"/>
      <c r="R316" s="118"/>
      <c r="S316" s="118"/>
      <c r="T316" s="118"/>
      <c r="U316" s="118"/>
      <c r="V316" s="126"/>
      <c r="W316" s="126"/>
      <c r="X316" s="126"/>
      <c r="Y316" s="126"/>
      <c r="Z316" s="125" t="s">
        <v>691</v>
      </c>
      <c r="AA316" s="127">
        <v>50</v>
      </c>
      <c r="AB316" s="127"/>
      <c r="AC316" s="127"/>
      <c r="AD316" s="127"/>
      <c r="AE316" s="127"/>
      <c r="AF316" s="127"/>
      <c r="AG316" s="127"/>
      <c r="AH316" s="127"/>
      <c r="AI316" s="127"/>
      <c r="AJ316" s="127"/>
      <c r="AK316" s="127"/>
      <c r="AL316" s="127">
        <v>50</v>
      </c>
      <c r="AM316" s="127"/>
      <c r="AN316" s="127"/>
      <c r="AO316" s="127"/>
      <c r="AP316" s="127"/>
      <c r="AQ316" s="127"/>
      <c r="AR316" s="127"/>
      <c r="AS316" s="127"/>
      <c r="AT316" s="127"/>
      <c r="AU316" s="127"/>
      <c r="AV316" s="125" t="s">
        <v>691</v>
      </c>
    </row>
    <row r="317" spans="1:48" ht="66.95" customHeight="1">
      <c r="A317" s="125" t="s">
        <v>493</v>
      </c>
      <c r="B317" s="118"/>
      <c r="C317" s="118" t="s">
        <v>666</v>
      </c>
      <c r="D317" s="118"/>
      <c r="E317" s="118" t="s">
        <v>692</v>
      </c>
      <c r="F317" s="118"/>
      <c r="G317" s="118"/>
      <c r="H317" s="118"/>
      <c r="I317" s="118"/>
      <c r="J317" s="118"/>
      <c r="K317" s="118"/>
      <c r="L317" s="118"/>
      <c r="M317" s="118"/>
      <c r="N317" s="118"/>
      <c r="O317" s="118"/>
      <c r="P317" s="118"/>
      <c r="Q317" s="118"/>
      <c r="R317" s="118"/>
      <c r="S317" s="118"/>
      <c r="T317" s="118" t="s">
        <v>494</v>
      </c>
      <c r="U317" s="118"/>
      <c r="V317" s="126"/>
      <c r="W317" s="126"/>
      <c r="X317" s="126"/>
      <c r="Y317" s="126"/>
      <c r="Z317" s="125" t="s">
        <v>493</v>
      </c>
      <c r="AA317" s="127">
        <v>50</v>
      </c>
      <c r="AB317" s="127"/>
      <c r="AC317" s="127"/>
      <c r="AD317" s="127"/>
      <c r="AE317" s="127"/>
      <c r="AF317" s="127"/>
      <c r="AG317" s="127"/>
      <c r="AH317" s="127"/>
      <c r="AI317" s="127"/>
      <c r="AJ317" s="127"/>
      <c r="AK317" s="127"/>
      <c r="AL317" s="127">
        <v>50</v>
      </c>
      <c r="AM317" s="127"/>
      <c r="AN317" s="127"/>
      <c r="AO317" s="127"/>
      <c r="AP317" s="127"/>
      <c r="AQ317" s="127"/>
      <c r="AR317" s="127"/>
      <c r="AS317" s="127"/>
      <c r="AT317" s="127"/>
      <c r="AU317" s="127"/>
      <c r="AV317" s="125" t="s">
        <v>493</v>
      </c>
    </row>
    <row r="318" spans="1:48" ht="16.7" customHeight="1">
      <c r="A318" s="125" t="s">
        <v>693</v>
      </c>
      <c r="B318" s="118"/>
      <c r="C318" s="118" t="s">
        <v>694</v>
      </c>
      <c r="D318" s="118"/>
      <c r="E318" s="118"/>
      <c r="F318" s="118"/>
      <c r="G318" s="118"/>
      <c r="H318" s="118"/>
      <c r="I318" s="118"/>
      <c r="J318" s="118"/>
      <c r="K318" s="118"/>
      <c r="L318" s="118"/>
      <c r="M318" s="118"/>
      <c r="N318" s="118"/>
      <c r="O318" s="118"/>
      <c r="P318" s="118"/>
      <c r="Q318" s="118"/>
      <c r="R318" s="118"/>
      <c r="S318" s="118"/>
      <c r="T318" s="118"/>
      <c r="U318" s="118"/>
      <c r="V318" s="126"/>
      <c r="W318" s="126"/>
      <c r="X318" s="126"/>
      <c r="Y318" s="126"/>
      <c r="Z318" s="125" t="s">
        <v>693</v>
      </c>
      <c r="AA318" s="127">
        <f>AA319+AA323+AA335</f>
        <v>18005.008880000001</v>
      </c>
      <c r="AB318" s="127"/>
      <c r="AC318" s="127"/>
      <c r="AD318" s="127"/>
      <c r="AE318" s="127"/>
      <c r="AF318" s="127"/>
      <c r="AG318" s="127"/>
      <c r="AH318" s="127"/>
      <c r="AI318" s="127"/>
      <c r="AJ318" s="127"/>
      <c r="AK318" s="127"/>
      <c r="AL318" s="127">
        <v>16875.400000000001</v>
      </c>
      <c r="AM318" s="127"/>
      <c r="AN318" s="127">
        <v>14273.4</v>
      </c>
      <c r="AO318" s="127"/>
      <c r="AP318" s="127"/>
      <c r="AQ318" s="127">
        <v>16506.5</v>
      </c>
      <c r="AR318" s="127">
        <v>729.1</v>
      </c>
      <c r="AS318" s="127">
        <v>13175.4</v>
      </c>
      <c r="AT318" s="127"/>
      <c r="AU318" s="127"/>
      <c r="AV318" s="125" t="s">
        <v>693</v>
      </c>
    </row>
    <row r="319" spans="1:48" ht="16.7" customHeight="1">
      <c r="A319" s="125" t="s">
        <v>695</v>
      </c>
      <c r="B319" s="118"/>
      <c r="C319" s="118" t="s">
        <v>696</v>
      </c>
      <c r="D319" s="118"/>
      <c r="E319" s="118"/>
      <c r="F319" s="118"/>
      <c r="G319" s="118"/>
      <c r="H319" s="118"/>
      <c r="I319" s="118"/>
      <c r="J319" s="118"/>
      <c r="K319" s="118"/>
      <c r="L319" s="118"/>
      <c r="M319" s="118"/>
      <c r="N319" s="118"/>
      <c r="O319" s="118"/>
      <c r="P319" s="118"/>
      <c r="Q319" s="118"/>
      <c r="R319" s="118"/>
      <c r="S319" s="118"/>
      <c r="T319" s="118"/>
      <c r="U319" s="118"/>
      <c r="V319" s="126"/>
      <c r="W319" s="126"/>
      <c r="X319" s="126"/>
      <c r="Y319" s="126"/>
      <c r="Z319" s="125" t="s">
        <v>695</v>
      </c>
      <c r="AA319" s="127">
        <v>2540</v>
      </c>
      <c r="AB319" s="127"/>
      <c r="AC319" s="127"/>
      <c r="AD319" s="127"/>
      <c r="AE319" s="127"/>
      <c r="AF319" s="127"/>
      <c r="AG319" s="127"/>
      <c r="AH319" s="127"/>
      <c r="AI319" s="127"/>
      <c r="AJ319" s="127"/>
      <c r="AK319" s="127"/>
      <c r="AL319" s="127">
        <v>2602</v>
      </c>
      <c r="AM319" s="127"/>
      <c r="AN319" s="127"/>
      <c r="AO319" s="127"/>
      <c r="AP319" s="127"/>
      <c r="AQ319" s="127">
        <v>2602</v>
      </c>
      <c r="AR319" s="127"/>
      <c r="AS319" s="127"/>
      <c r="AT319" s="127"/>
      <c r="AU319" s="127"/>
      <c r="AV319" s="125" t="s">
        <v>695</v>
      </c>
    </row>
    <row r="320" spans="1:48" ht="50.1" customHeight="1">
      <c r="A320" s="125" t="s">
        <v>393</v>
      </c>
      <c r="B320" s="118"/>
      <c r="C320" s="118" t="s">
        <v>696</v>
      </c>
      <c r="D320" s="118"/>
      <c r="E320" s="118" t="s">
        <v>394</v>
      </c>
      <c r="F320" s="118"/>
      <c r="G320" s="118"/>
      <c r="H320" s="118"/>
      <c r="I320" s="118"/>
      <c r="J320" s="118"/>
      <c r="K320" s="118"/>
      <c r="L320" s="118"/>
      <c r="M320" s="118"/>
      <c r="N320" s="118"/>
      <c r="O320" s="118"/>
      <c r="P320" s="118"/>
      <c r="Q320" s="118"/>
      <c r="R320" s="118"/>
      <c r="S320" s="118"/>
      <c r="T320" s="118"/>
      <c r="U320" s="118"/>
      <c r="V320" s="126"/>
      <c r="W320" s="126"/>
      <c r="X320" s="126"/>
      <c r="Y320" s="126"/>
      <c r="Z320" s="125" t="s">
        <v>393</v>
      </c>
      <c r="AA320" s="127">
        <v>2540</v>
      </c>
      <c r="AB320" s="127"/>
      <c r="AC320" s="127"/>
      <c r="AD320" s="127"/>
      <c r="AE320" s="127"/>
      <c r="AF320" s="127"/>
      <c r="AG320" s="127"/>
      <c r="AH320" s="127"/>
      <c r="AI320" s="127"/>
      <c r="AJ320" s="127"/>
      <c r="AK320" s="127"/>
      <c r="AL320" s="127">
        <v>2602</v>
      </c>
      <c r="AM320" s="127"/>
      <c r="AN320" s="127"/>
      <c r="AO320" s="127"/>
      <c r="AP320" s="127"/>
      <c r="AQ320" s="127">
        <v>2602</v>
      </c>
      <c r="AR320" s="127"/>
      <c r="AS320" s="127"/>
      <c r="AT320" s="127"/>
      <c r="AU320" s="127"/>
      <c r="AV320" s="125" t="s">
        <v>393</v>
      </c>
    </row>
    <row r="321" spans="1:48" ht="72.75" customHeight="1">
      <c r="A321" s="125" t="s">
        <v>697</v>
      </c>
      <c r="B321" s="118"/>
      <c r="C321" s="118" t="s">
        <v>696</v>
      </c>
      <c r="D321" s="118"/>
      <c r="E321" s="118" t="s">
        <v>698</v>
      </c>
      <c r="F321" s="118"/>
      <c r="G321" s="118"/>
      <c r="H321" s="118"/>
      <c r="I321" s="118"/>
      <c r="J321" s="118"/>
      <c r="K321" s="118"/>
      <c r="L321" s="118"/>
      <c r="M321" s="118"/>
      <c r="N321" s="118"/>
      <c r="O321" s="118"/>
      <c r="P321" s="118"/>
      <c r="Q321" s="118"/>
      <c r="R321" s="118"/>
      <c r="S321" s="118"/>
      <c r="T321" s="118"/>
      <c r="U321" s="118"/>
      <c r="V321" s="126"/>
      <c r="W321" s="126"/>
      <c r="X321" s="126"/>
      <c r="Y321" s="126"/>
      <c r="Z321" s="125" t="s">
        <v>697</v>
      </c>
      <c r="AA321" s="127">
        <v>2540</v>
      </c>
      <c r="AB321" s="127"/>
      <c r="AC321" s="127"/>
      <c r="AD321" s="127"/>
      <c r="AE321" s="127"/>
      <c r="AF321" s="127"/>
      <c r="AG321" s="127"/>
      <c r="AH321" s="127"/>
      <c r="AI321" s="127"/>
      <c r="AJ321" s="127"/>
      <c r="AK321" s="127"/>
      <c r="AL321" s="127">
        <v>2602</v>
      </c>
      <c r="AM321" s="127"/>
      <c r="AN321" s="127"/>
      <c r="AO321" s="127"/>
      <c r="AP321" s="127"/>
      <c r="AQ321" s="127">
        <v>2602</v>
      </c>
      <c r="AR321" s="127"/>
      <c r="AS321" s="127"/>
      <c r="AT321" s="127"/>
      <c r="AU321" s="127"/>
      <c r="AV321" s="125" t="s">
        <v>697</v>
      </c>
    </row>
    <row r="322" spans="1:48" ht="33.4" customHeight="1">
      <c r="A322" s="125" t="s">
        <v>483</v>
      </c>
      <c r="B322" s="118"/>
      <c r="C322" s="118" t="s">
        <v>696</v>
      </c>
      <c r="D322" s="118"/>
      <c r="E322" s="118" t="s">
        <v>698</v>
      </c>
      <c r="F322" s="118"/>
      <c r="G322" s="118"/>
      <c r="H322" s="118"/>
      <c r="I322" s="118"/>
      <c r="J322" s="118"/>
      <c r="K322" s="118"/>
      <c r="L322" s="118"/>
      <c r="M322" s="118"/>
      <c r="N322" s="118"/>
      <c r="O322" s="118"/>
      <c r="P322" s="118"/>
      <c r="Q322" s="118"/>
      <c r="R322" s="118"/>
      <c r="S322" s="118"/>
      <c r="T322" s="118" t="s">
        <v>484</v>
      </c>
      <c r="U322" s="118"/>
      <c r="V322" s="126"/>
      <c r="W322" s="126"/>
      <c r="X322" s="126"/>
      <c r="Y322" s="126"/>
      <c r="Z322" s="125" t="s">
        <v>483</v>
      </c>
      <c r="AA322" s="127">
        <v>2540</v>
      </c>
      <c r="AB322" s="127"/>
      <c r="AC322" s="127"/>
      <c r="AD322" s="127"/>
      <c r="AE322" s="127"/>
      <c r="AF322" s="127"/>
      <c r="AG322" s="127"/>
      <c r="AH322" s="127"/>
      <c r="AI322" s="127"/>
      <c r="AJ322" s="127"/>
      <c r="AK322" s="127"/>
      <c r="AL322" s="127">
        <v>2602</v>
      </c>
      <c r="AM322" s="127"/>
      <c r="AN322" s="127"/>
      <c r="AO322" s="127"/>
      <c r="AP322" s="127"/>
      <c r="AQ322" s="127">
        <v>2602</v>
      </c>
      <c r="AR322" s="127"/>
      <c r="AS322" s="127"/>
      <c r="AT322" s="127"/>
      <c r="AU322" s="127"/>
      <c r="AV322" s="125" t="s">
        <v>483</v>
      </c>
    </row>
    <row r="323" spans="1:48" ht="21" customHeight="1">
      <c r="A323" s="125" t="s">
        <v>699</v>
      </c>
      <c r="B323" s="118"/>
      <c r="C323" s="118" t="s">
        <v>700</v>
      </c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18"/>
      <c r="P323" s="118"/>
      <c r="Q323" s="118"/>
      <c r="R323" s="118"/>
      <c r="S323" s="118"/>
      <c r="T323" s="118"/>
      <c r="U323" s="118"/>
      <c r="V323" s="126"/>
      <c r="W323" s="126"/>
      <c r="X323" s="126"/>
      <c r="Y323" s="126"/>
      <c r="Z323" s="125" t="s">
        <v>699</v>
      </c>
      <c r="AA323" s="127">
        <f>AA324</f>
        <v>2289.5819999999999</v>
      </c>
      <c r="AB323" s="127"/>
      <c r="AC323" s="127"/>
      <c r="AD323" s="127"/>
      <c r="AE323" s="127"/>
      <c r="AF323" s="127"/>
      <c r="AG323" s="127"/>
      <c r="AH323" s="127"/>
      <c r="AI323" s="127"/>
      <c r="AJ323" s="127"/>
      <c r="AK323" s="127"/>
      <c r="AL323" s="127"/>
      <c r="AM323" s="127"/>
      <c r="AN323" s="127"/>
      <c r="AO323" s="127"/>
      <c r="AP323" s="127"/>
      <c r="AQ323" s="127">
        <v>729.1</v>
      </c>
      <c r="AR323" s="127">
        <v>729.1</v>
      </c>
      <c r="AS323" s="127"/>
      <c r="AT323" s="127"/>
      <c r="AU323" s="127"/>
      <c r="AV323" s="125" t="s">
        <v>699</v>
      </c>
    </row>
    <row r="324" spans="1:48" ht="50.1" customHeight="1">
      <c r="A324" s="125" t="s">
        <v>475</v>
      </c>
      <c r="B324" s="118"/>
      <c r="C324" s="118" t="s">
        <v>700</v>
      </c>
      <c r="D324" s="118"/>
      <c r="E324" s="118" t="s">
        <v>476</v>
      </c>
      <c r="F324" s="118"/>
      <c r="G324" s="118"/>
      <c r="H324" s="118"/>
      <c r="I324" s="118"/>
      <c r="J324" s="118"/>
      <c r="K324" s="118"/>
      <c r="L324" s="118"/>
      <c r="M324" s="118"/>
      <c r="N324" s="118"/>
      <c r="O324" s="118"/>
      <c r="P324" s="118"/>
      <c r="Q324" s="118"/>
      <c r="R324" s="118"/>
      <c r="S324" s="118"/>
      <c r="T324" s="118"/>
      <c r="U324" s="118"/>
      <c r="V324" s="126"/>
      <c r="W324" s="126"/>
      <c r="X324" s="126"/>
      <c r="Y324" s="126"/>
      <c r="Z324" s="125" t="s">
        <v>475</v>
      </c>
      <c r="AA324" s="127">
        <f>AA325+AA329</f>
        <v>2289.5819999999999</v>
      </c>
      <c r="AB324" s="127"/>
      <c r="AC324" s="127"/>
      <c r="AD324" s="127"/>
      <c r="AE324" s="127"/>
      <c r="AF324" s="127"/>
      <c r="AG324" s="127"/>
      <c r="AH324" s="127"/>
      <c r="AI324" s="127"/>
      <c r="AJ324" s="127"/>
      <c r="AK324" s="127"/>
      <c r="AL324" s="127"/>
      <c r="AM324" s="127"/>
      <c r="AN324" s="127"/>
      <c r="AO324" s="127"/>
      <c r="AP324" s="127"/>
      <c r="AQ324" s="127"/>
      <c r="AR324" s="127"/>
      <c r="AS324" s="127"/>
      <c r="AT324" s="127"/>
      <c r="AU324" s="127"/>
      <c r="AV324" s="125" t="s">
        <v>475</v>
      </c>
    </row>
    <row r="325" spans="1:48" ht="39.75" customHeight="1">
      <c r="A325" s="125" t="s">
        <v>667</v>
      </c>
      <c r="B325" s="118"/>
      <c r="C325" s="118" t="s">
        <v>700</v>
      </c>
      <c r="D325" s="118"/>
      <c r="E325" s="118" t="s">
        <v>668</v>
      </c>
      <c r="F325" s="118"/>
      <c r="G325" s="118"/>
      <c r="H325" s="118"/>
      <c r="I325" s="118"/>
      <c r="J325" s="118"/>
      <c r="K325" s="118"/>
      <c r="L325" s="118"/>
      <c r="M325" s="118"/>
      <c r="N325" s="118"/>
      <c r="O325" s="118"/>
      <c r="P325" s="118"/>
      <c r="Q325" s="118"/>
      <c r="R325" s="118"/>
      <c r="S325" s="118"/>
      <c r="T325" s="118"/>
      <c r="U325" s="118"/>
      <c r="V325" s="126"/>
      <c r="W325" s="126"/>
      <c r="X325" s="126"/>
      <c r="Y325" s="126"/>
      <c r="Z325" s="125" t="s">
        <v>667</v>
      </c>
      <c r="AA325" s="127">
        <v>286.7</v>
      </c>
      <c r="AB325" s="127"/>
      <c r="AC325" s="127"/>
      <c r="AD325" s="127"/>
      <c r="AE325" s="127"/>
      <c r="AF325" s="127"/>
      <c r="AG325" s="127"/>
      <c r="AH325" s="127"/>
      <c r="AI325" s="127"/>
      <c r="AJ325" s="127"/>
      <c r="AK325" s="127"/>
      <c r="AL325" s="127"/>
      <c r="AM325" s="127"/>
      <c r="AN325" s="127"/>
      <c r="AO325" s="127"/>
      <c r="AP325" s="127"/>
      <c r="AQ325" s="127"/>
      <c r="AR325" s="127"/>
      <c r="AS325" s="127"/>
      <c r="AT325" s="127"/>
      <c r="AU325" s="127"/>
      <c r="AV325" s="125" t="s">
        <v>667</v>
      </c>
    </row>
    <row r="326" spans="1:48" ht="156.75" customHeight="1">
      <c r="A326" s="104" t="s">
        <v>701</v>
      </c>
      <c r="B326" s="118"/>
      <c r="C326" s="118" t="s">
        <v>700</v>
      </c>
      <c r="D326" s="118"/>
      <c r="E326" s="118" t="s">
        <v>702</v>
      </c>
      <c r="F326" s="118"/>
      <c r="G326" s="118"/>
      <c r="H326" s="118"/>
      <c r="I326" s="118"/>
      <c r="J326" s="118"/>
      <c r="K326" s="118"/>
      <c r="L326" s="118"/>
      <c r="M326" s="118"/>
      <c r="N326" s="118"/>
      <c r="O326" s="118"/>
      <c r="P326" s="118"/>
      <c r="Q326" s="118"/>
      <c r="R326" s="118"/>
      <c r="S326" s="118"/>
      <c r="T326" s="118"/>
      <c r="U326" s="118"/>
      <c r="V326" s="126"/>
      <c r="W326" s="126"/>
      <c r="X326" s="126"/>
      <c r="Y326" s="126"/>
      <c r="Z326" s="104" t="s">
        <v>701</v>
      </c>
      <c r="AA326" s="127">
        <v>286.7</v>
      </c>
      <c r="AB326" s="127"/>
      <c r="AC326" s="127"/>
      <c r="AD326" s="127"/>
      <c r="AE326" s="127"/>
      <c r="AF326" s="127"/>
      <c r="AG326" s="127"/>
      <c r="AH326" s="127"/>
      <c r="AI326" s="127"/>
      <c r="AJ326" s="127"/>
      <c r="AK326" s="127"/>
      <c r="AL326" s="127"/>
      <c r="AM326" s="127"/>
      <c r="AN326" s="127"/>
      <c r="AO326" s="127"/>
      <c r="AP326" s="127"/>
      <c r="AQ326" s="127"/>
      <c r="AR326" s="127"/>
      <c r="AS326" s="127"/>
      <c r="AT326" s="127"/>
      <c r="AU326" s="127"/>
      <c r="AV326" s="104" t="s">
        <v>701</v>
      </c>
    </row>
    <row r="327" spans="1:48" ht="167.1" customHeight="1">
      <c r="A327" s="104" t="s">
        <v>703</v>
      </c>
      <c r="B327" s="118"/>
      <c r="C327" s="118" t="s">
        <v>700</v>
      </c>
      <c r="D327" s="118"/>
      <c r="E327" s="118" t="s">
        <v>704</v>
      </c>
      <c r="F327" s="118"/>
      <c r="G327" s="118"/>
      <c r="H327" s="118"/>
      <c r="I327" s="118"/>
      <c r="J327" s="118"/>
      <c r="K327" s="118"/>
      <c r="L327" s="118"/>
      <c r="M327" s="118"/>
      <c r="N327" s="118"/>
      <c r="O327" s="118"/>
      <c r="P327" s="118"/>
      <c r="Q327" s="118"/>
      <c r="R327" s="118"/>
      <c r="S327" s="118"/>
      <c r="T327" s="118"/>
      <c r="U327" s="118"/>
      <c r="V327" s="126"/>
      <c r="W327" s="126"/>
      <c r="X327" s="126"/>
      <c r="Y327" s="126"/>
      <c r="Z327" s="104" t="s">
        <v>703</v>
      </c>
      <c r="AA327" s="127">
        <v>286.7</v>
      </c>
      <c r="AB327" s="127"/>
      <c r="AC327" s="127"/>
      <c r="AD327" s="127"/>
      <c r="AE327" s="127"/>
      <c r="AF327" s="127"/>
      <c r="AG327" s="127"/>
      <c r="AH327" s="127"/>
      <c r="AI327" s="127"/>
      <c r="AJ327" s="127"/>
      <c r="AK327" s="127"/>
      <c r="AL327" s="127"/>
      <c r="AM327" s="127"/>
      <c r="AN327" s="127"/>
      <c r="AO327" s="127"/>
      <c r="AP327" s="127"/>
      <c r="AQ327" s="127"/>
      <c r="AR327" s="127"/>
      <c r="AS327" s="127"/>
      <c r="AT327" s="127"/>
      <c r="AU327" s="127"/>
      <c r="AV327" s="104" t="s">
        <v>703</v>
      </c>
    </row>
    <row r="328" spans="1:48" ht="66.95" customHeight="1">
      <c r="A328" s="125" t="s">
        <v>493</v>
      </c>
      <c r="B328" s="118"/>
      <c r="C328" s="118" t="s">
        <v>700</v>
      </c>
      <c r="D328" s="118"/>
      <c r="E328" s="118" t="s">
        <v>704</v>
      </c>
      <c r="F328" s="118"/>
      <c r="G328" s="118"/>
      <c r="H328" s="118"/>
      <c r="I328" s="118"/>
      <c r="J328" s="118"/>
      <c r="K328" s="118"/>
      <c r="L328" s="118"/>
      <c r="M328" s="118"/>
      <c r="N328" s="118"/>
      <c r="O328" s="118"/>
      <c r="P328" s="118"/>
      <c r="Q328" s="118"/>
      <c r="R328" s="118"/>
      <c r="S328" s="118"/>
      <c r="T328" s="118" t="s">
        <v>494</v>
      </c>
      <c r="U328" s="118"/>
      <c r="V328" s="126"/>
      <c r="W328" s="126"/>
      <c r="X328" s="126"/>
      <c r="Y328" s="126"/>
      <c r="Z328" s="125" t="s">
        <v>493</v>
      </c>
      <c r="AA328" s="127">
        <v>286.7</v>
      </c>
      <c r="AB328" s="127"/>
      <c r="AC328" s="127"/>
      <c r="AD328" s="127"/>
      <c r="AE328" s="127"/>
      <c r="AF328" s="127"/>
      <c r="AG328" s="127"/>
      <c r="AH328" s="127"/>
      <c r="AI328" s="127"/>
      <c r="AJ328" s="127"/>
      <c r="AK328" s="127"/>
      <c r="AL328" s="127"/>
      <c r="AM328" s="127"/>
      <c r="AN328" s="127"/>
      <c r="AO328" s="127"/>
      <c r="AP328" s="127"/>
      <c r="AQ328" s="127"/>
      <c r="AR328" s="127"/>
      <c r="AS328" s="127"/>
      <c r="AT328" s="127"/>
      <c r="AU328" s="127"/>
      <c r="AV328" s="125" t="s">
        <v>493</v>
      </c>
    </row>
    <row r="329" spans="1:48" ht="33.4" customHeight="1">
      <c r="A329" s="125" t="s">
        <v>640</v>
      </c>
      <c r="B329" s="118"/>
      <c r="C329" s="118" t="s">
        <v>700</v>
      </c>
      <c r="D329" s="118"/>
      <c r="E329" s="118" t="s">
        <v>641</v>
      </c>
      <c r="F329" s="118"/>
      <c r="G329" s="118"/>
      <c r="H329" s="118"/>
      <c r="I329" s="118"/>
      <c r="J329" s="118"/>
      <c r="K329" s="118"/>
      <c r="L329" s="118"/>
      <c r="M329" s="118"/>
      <c r="N329" s="118"/>
      <c r="O329" s="118"/>
      <c r="P329" s="118"/>
      <c r="Q329" s="118"/>
      <c r="R329" s="118"/>
      <c r="S329" s="118"/>
      <c r="T329" s="118"/>
      <c r="U329" s="118"/>
      <c r="V329" s="126"/>
      <c r="W329" s="126"/>
      <c r="X329" s="126"/>
      <c r="Y329" s="126"/>
      <c r="Z329" s="125" t="s">
        <v>640</v>
      </c>
      <c r="AA329" s="127">
        <f>AA330</f>
        <v>2002.8820000000001</v>
      </c>
      <c r="AB329" s="127"/>
      <c r="AC329" s="127"/>
      <c r="AD329" s="127"/>
      <c r="AE329" s="127"/>
      <c r="AF329" s="127"/>
      <c r="AG329" s="127"/>
      <c r="AH329" s="127"/>
      <c r="AI329" s="127"/>
      <c r="AJ329" s="127"/>
      <c r="AK329" s="127"/>
      <c r="AL329" s="127"/>
      <c r="AM329" s="127"/>
      <c r="AN329" s="127"/>
      <c r="AO329" s="127"/>
      <c r="AP329" s="127"/>
      <c r="AQ329" s="127"/>
      <c r="AR329" s="127"/>
      <c r="AS329" s="127"/>
      <c r="AT329" s="127"/>
      <c r="AU329" s="127"/>
      <c r="AV329" s="125" t="s">
        <v>640</v>
      </c>
    </row>
    <row r="330" spans="1:48" ht="50.1" customHeight="1">
      <c r="A330" s="125" t="s">
        <v>705</v>
      </c>
      <c r="B330" s="118"/>
      <c r="C330" s="118" t="s">
        <v>700</v>
      </c>
      <c r="D330" s="118"/>
      <c r="E330" s="118" t="s">
        <v>706</v>
      </c>
      <c r="F330" s="118"/>
      <c r="G330" s="118"/>
      <c r="H330" s="118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26"/>
      <c r="W330" s="126"/>
      <c r="X330" s="126"/>
      <c r="Y330" s="126"/>
      <c r="Z330" s="125" t="s">
        <v>705</v>
      </c>
      <c r="AA330" s="127">
        <f>AA331+AA333</f>
        <v>2002.8820000000001</v>
      </c>
      <c r="AB330" s="127"/>
      <c r="AC330" s="127"/>
      <c r="AD330" s="127"/>
      <c r="AE330" s="127"/>
      <c r="AF330" s="127"/>
      <c r="AG330" s="127"/>
      <c r="AH330" s="127"/>
      <c r="AI330" s="127"/>
      <c r="AJ330" s="127"/>
      <c r="AK330" s="127"/>
      <c r="AL330" s="127"/>
      <c r="AM330" s="127"/>
      <c r="AN330" s="127"/>
      <c r="AO330" s="127"/>
      <c r="AP330" s="127"/>
      <c r="AQ330" s="127"/>
      <c r="AR330" s="127"/>
      <c r="AS330" s="127"/>
      <c r="AT330" s="127"/>
      <c r="AU330" s="127"/>
      <c r="AV330" s="125" t="s">
        <v>705</v>
      </c>
    </row>
    <row r="331" spans="1:48" ht="133.69999999999999" customHeight="1">
      <c r="A331" s="125" t="s">
        <v>707</v>
      </c>
      <c r="B331" s="118"/>
      <c r="C331" s="118" t="s">
        <v>700</v>
      </c>
      <c r="D331" s="118"/>
      <c r="E331" s="118" t="s">
        <v>708</v>
      </c>
      <c r="F331" s="118"/>
      <c r="G331" s="118"/>
      <c r="H331" s="118"/>
      <c r="I331" s="118"/>
      <c r="J331" s="118"/>
      <c r="K331" s="118"/>
      <c r="L331" s="118"/>
      <c r="M331" s="118"/>
      <c r="N331" s="118"/>
      <c r="O331" s="118"/>
      <c r="P331" s="118"/>
      <c r="Q331" s="118"/>
      <c r="R331" s="118"/>
      <c r="S331" s="118"/>
      <c r="T331" s="118"/>
      <c r="U331" s="118"/>
      <c r="V331" s="126"/>
      <c r="W331" s="126"/>
      <c r="X331" s="126"/>
      <c r="Y331" s="126"/>
      <c r="Z331" s="125" t="s">
        <v>707</v>
      </c>
      <c r="AA331" s="127">
        <f>AA332</f>
        <v>1399.3320000000001</v>
      </c>
      <c r="AB331" s="127"/>
      <c r="AC331" s="127"/>
      <c r="AD331" s="127"/>
      <c r="AE331" s="127"/>
      <c r="AF331" s="127"/>
      <c r="AG331" s="127"/>
      <c r="AH331" s="127"/>
      <c r="AI331" s="127"/>
      <c r="AJ331" s="127"/>
      <c r="AK331" s="127"/>
      <c r="AL331" s="127"/>
      <c r="AM331" s="127"/>
      <c r="AN331" s="127"/>
      <c r="AO331" s="127"/>
      <c r="AP331" s="127"/>
      <c r="AQ331" s="127"/>
      <c r="AR331" s="127"/>
      <c r="AS331" s="127"/>
      <c r="AT331" s="127"/>
      <c r="AU331" s="127"/>
      <c r="AV331" s="125" t="s">
        <v>707</v>
      </c>
    </row>
    <row r="332" spans="1:48" ht="33.4" customHeight="1">
      <c r="A332" s="125" t="s">
        <v>483</v>
      </c>
      <c r="B332" s="118"/>
      <c r="C332" s="118" t="s">
        <v>700</v>
      </c>
      <c r="D332" s="118"/>
      <c r="E332" s="118" t="s">
        <v>708</v>
      </c>
      <c r="F332" s="118"/>
      <c r="G332" s="118"/>
      <c r="H332" s="118"/>
      <c r="I332" s="118"/>
      <c r="J332" s="118"/>
      <c r="K332" s="118"/>
      <c r="L332" s="118"/>
      <c r="M332" s="118"/>
      <c r="N332" s="118"/>
      <c r="O332" s="118"/>
      <c r="P332" s="118"/>
      <c r="Q332" s="118"/>
      <c r="R332" s="118"/>
      <c r="S332" s="118"/>
      <c r="T332" s="118" t="s">
        <v>484</v>
      </c>
      <c r="U332" s="118"/>
      <c r="V332" s="126"/>
      <c r="W332" s="126"/>
      <c r="X332" s="126"/>
      <c r="Y332" s="126"/>
      <c r="Z332" s="125" t="s">
        <v>483</v>
      </c>
      <c r="AA332" s="127">
        <v>1399.3320000000001</v>
      </c>
      <c r="AB332" s="127"/>
      <c r="AC332" s="127"/>
      <c r="AD332" s="127"/>
      <c r="AE332" s="127"/>
      <c r="AF332" s="127"/>
      <c r="AG332" s="127"/>
      <c r="AH332" s="127"/>
      <c r="AI332" s="127"/>
      <c r="AJ332" s="127"/>
      <c r="AK332" s="127"/>
      <c r="AL332" s="127"/>
      <c r="AM332" s="127"/>
      <c r="AN332" s="127"/>
      <c r="AO332" s="127"/>
      <c r="AP332" s="127"/>
      <c r="AQ332" s="127"/>
      <c r="AR332" s="127"/>
      <c r="AS332" s="127"/>
      <c r="AT332" s="127"/>
      <c r="AU332" s="127"/>
      <c r="AV332" s="125" t="s">
        <v>483</v>
      </c>
    </row>
    <row r="333" spans="1:48" ht="33.4" customHeight="1">
      <c r="A333" s="125"/>
      <c r="B333" s="118"/>
      <c r="C333" s="118" t="s">
        <v>700</v>
      </c>
      <c r="D333" s="118"/>
      <c r="E333" s="118" t="s">
        <v>924</v>
      </c>
      <c r="F333" s="141"/>
      <c r="G333" s="161" t="s">
        <v>923</v>
      </c>
      <c r="H333" s="118"/>
      <c r="I333" s="118"/>
      <c r="J333" s="142">
        <f>J334</f>
        <v>603.54999999999995</v>
      </c>
      <c r="K333" s="118"/>
      <c r="L333" s="118"/>
      <c r="M333" s="118"/>
      <c r="N333" s="118"/>
      <c r="O333" s="118"/>
      <c r="P333" s="118"/>
      <c r="Q333" s="118"/>
      <c r="R333" s="118"/>
      <c r="S333" s="118"/>
      <c r="T333" s="118"/>
      <c r="U333" s="118"/>
      <c r="V333" s="126"/>
      <c r="W333" s="126"/>
      <c r="X333" s="126"/>
      <c r="Y333" s="126"/>
      <c r="Z333" s="161" t="s">
        <v>923</v>
      </c>
      <c r="AA333" s="127">
        <f>AA334</f>
        <v>603.54999999999995</v>
      </c>
      <c r="AB333" s="127"/>
      <c r="AC333" s="127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/>
      <c r="AQ333" s="127"/>
      <c r="AR333" s="127"/>
      <c r="AS333" s="127"/>
      <c r="AT333" s="127"/>
      <c r="AU333" s="127"/>
      <c r="AV333" s="125"/>
    </row>
    <row r="334" spans="1:48" ht="48" customHeight="1">
      <c r="A334" s="125"/>
      <c r="B334" s="118"/>
      <c r="C334" s="118" t="s">
        <v>700</v>
      </c>
      <c r="D334" s="118"/>
      <c r="E334" s="118" t="s">
        <v>924</v>
      </c>
      <c r="F334" s="141" t="s">
        <v>484</v>
      </c>
      <c r="G334" s="129" t="s">
        <v>483</v>
      </c>
      <c r="H334" s="118"/>
      <c r="I334" s="118"/>
      <c r="J334" s="142">
        <v>603.54999999999995</v>
      </c>
      <c r="K334" s="118"/>
      <c r="L334" s="118"/>
      <c r="M334" s="118"/>
      <c r="N334" s="118"/>
      <c r="O334" s="118"/>
      <c r="P334" s="118"/>
      <c r="Q334" s="118"/>
      <c r="R334" s="118"/>
      <c r="S334" s="118"/>
      <c r="T334" s="118" t="s">
        <v>484</v>
      </c>
      <c r="U334" s="118"/>
      <c r="V334" s="126"/>
      <c r="W334" s="126"/>
      <c r="X334" s="126"/>
      <c r="Y334" s="126"/>
      <c r="Z334" s="129" t="s">
        <v>483</v>
      </c>
      <c r="AA334" s="127">
        <v>603.54999999999995</v>
      </c>
      <c r="AB334" s="127"/>
      <c r="AC334" s="127"/>
      <c r="AD334" s="127"/>
      <c r="AE334" s="127"/>
      <c r="AF334" s="127"/>
      <c r="AG334" s="127"/>
      <c r="AH334" s="127"/>
      <c r="AI334" s="127"/>
      <c r="AJ334" s="127"/>
      <c r="AK334" s="127"/>
      <c r="AL334" s="127"/>
      <c r="AM334" s="127"/>
      <c r="AN334" s="127"/>
      <c r="AO334" s="127"/>
      <c r="AP334" s="127"/>
      <c r="AQ334" s="127"/>
      <c r="AR334" s="127"/>
      <c r="AS334" s="127"/>
      <c r="AT334" s="127"/>
      <c r="AU334" s="127"/>
      <c r="AV334" s="125"/>
    </row>
    <row r="335" spans="1:48" ht="16.7" customHeight="1">
      <c r="A335" s="125" t="s">
        <v>709</v>
      </c>
      <c r="B335" s="118"/>
      <c r="C335" s="118" t="s">
        <v>710</v>
      </c>
      <c r="D335" s="118"/>
      <c r="E335" s="118"/>
      <c r="F335" s="118"/>
      <c r="G335" s="118"/>
      <c r="H335" s="118"/>
      <c r="I335" s="118"/>
      <c r="J335" s="118"/>
      <c r="K335" s="118"/>
      <c r="L335" s="118"/>
      <c r="M335" s="118"/>
      <c r="N335" s="118"/>
      <c r="O335" s="118"/>
      <c r="P335" s="118"/>
      <c r="Q335" s="118"/>
      <c r="R335" s="118"/>
      <c r="S335" s="118"/>
      <c r="T335" s="118"/>
      <c r="U335" s="118"/>
      <c r="V335" s="126"/>
      <c r="W335" s="126"/>
      <c r="X335" s="126"/>
      <c r="Y335" s="126"/>
      <c r="Z335" s="125" t="s">
        <v>709</v>
      </c>
      <c r="AA335" s="127">
        <f>AA336</f>
        <v>13175.426880000001</v>
      </c>
      <c r="AB335" s="127"/>
      <c r="AC335" s="127"/>
      <c r="AD335" s="127"/>
      <c r="AE335" s="127"/>
      <c r="AF335" s="127"/>
      <c r="AG335" s="127"/>
      <c r="AH335" s="127"/>
      <c r="AI335" s="127"/>
      <c r="AJ335" s="127"/>
      <c r="AK335" s="127"/>
      <c r="AL335" s="127">
        <v>14273.4</v>
      </c>
      <c r="AM335" s="127"/>
      <c r="AN335" s="127">
        <v>14273.4</v>
      </c>
      <c r="AO335" s="127"/>
      <c r="AP335" s="127"/>
      <c r="AQ335" s="127">
        <v>13175.4</v>
      </c>
      <c r="AR335" s="127"/>
      <c r="AS335" s="127">
        <v>13175.4</v>
      </c>
      <c r="AT335" s="127"/>
      <c r="AU335" s="127"/>
      <c r="AV335" s="125" t="s">
        <v>709</v>
      </c>
    </row>
    <row r="336" spans="1:48" ht="50.1" customHeight="1">
      <c r="A336" s="125" t="s">
        <v>393</v>
      </c>
      <c r="B336" s="118"/>
      <c r="C336" s="118" t="s">
        <v>710</v>
      </c>
      <c r="D336" s="118"/>
      <c r="E336" s="118" t="s">
        <v>394</v>
      </c>
      <c r="F336" s="118"/>
      <c r="G336" s="118"/>
      <c r="H336" s="118"/>
      <c r="I336" s="118"/>
      <c r="J336" s="118"/>
      <c r="K336" s="118"/>
      <c r="L336" s="118"/>
      <c r="M336" s="118"/>
      <c r="N336" s="118"/>
      <c r="O336" s="118"/>
      <c r="P336" s="118"/>
      <c r="Q336" s="118"/>
      <c r="R336" s="118"/>
      <c r="S336" s="118"/>
      <c r="T336" s="118"/>
      <c r="U336" s="118"/>
      <c r="V336" s="126"/>
      <c r="W336" s="126"/>
      <c r="X336" s="126"/>
      <c r="Y336" s="126"/>
      <c r="Z336" s="125" t="s">
        <v>393</v>
      </c>
      <c r="AA336" s="127">
        <f>AA337</f>
        <v>13175.426880000001</v>
      </c>
      <c r="AB336" s="127"/>
      <c r="AC336" s="127"/>
      <c r="AD336" s="127"/>
      <c r="AE336" s="127"/>
      <c r="AF336" s="127"/>
      <c r="AG336" s="127"/>
      <c r="AH336" s="127"/>
      <c r="AI336" s="127"/>
      <c r="AJ336" s="127"/>
      <c r="AK336" s="127"/>
      <c r="AL336" s="127">
        <v>14273.4</v>
      </c>
      <c r="AM336" s="127"/>
      <c r="AN336" s="127">
        <v>14273.4</v>
      </c>
      <c r="AO336" s="127"/>
      <c r="AP336" s="127"/>
      <c r="AQ336" s="127">
        <v>13175.4</v>
      </c>
      <c r="AR336" s="127"/>
      <c r="AS336" s="127">
        <v>13175.4</v>
      </c>
      <c r="AT336" s="127"/>
      <c r="AU336" s="127"/>
      <c r="AV336" s="125" t="s">
        <v>393</v>
      </c>
    </row>
    <row r="337" spans="1:48" ht="164.25" customHeight="1">
      <c r="A337" s="104" t="s">
        <v>711</v>
      </c>
      <c r="B337" s="118"/>
      <c r="C337" s="118" t="s">
        <v>710</v>
      </c>
      <c r="D337" s="118"/>
      <c r="E337" s="118" t="s">
        <v>712</v>
      </c>
      <c r="F337" s="118"/>
      <c r="G337" s="118"/>
      <c r="H337" s="118"/>
      <c r="I337" s="118"/>
      <c r="J337" s="118"/>
      <c r="K337" s="118"/>
      <c r="L337" s="118"/>
      <c r="M337" s="118"/>
      <c r="N337" s="118"/>
      <c r="O337" s="118"/>
      <c r="P337" s="118"/>
      <c r="Q337" s="118"/>
      <c r="R337" s="118"/>
      <c r="S337" s="118"/>
      <c r="T337" s="118"/>
      <c r="U337" s="118"/>
      <c r="V337" s="126"/>
      <c r="W337" s="126"/>
      <c r="X337" s="126"/>
      <c r="Y337" s="126"/>
      <c r="Z337" s="104" t="s">
        <v>711</v>
      </c>
      <c r="AA337" s="127">
        <f>AA338</f>
        <v>13175.426880000001</v>
      </c>
      <c r="AB337" s="127"/>
      <c r="AC337" s="127"/>
      <c r="AD337" s="127"/>
      <c r="AE337" s="127"/>
      <c r="AF337" s="127"/>
      <c r="AG337" s="127"/>
      <c r="AH337" s="127"/>
      <c r="AI337" s="127"/>
      <c r="AJ337" s="127"/>
      <c r="AK337" s="127"/>
      <c r="AL337" s="127">
        <v>14273.4</v>
      </c>
      <c r="AM337" s="127"/>
      <c r="AN337" s="127">
        <v>14273.4</v>
      </c>
      <c r="AO337" s="127"/>
      <c r="AP337" s="127"/>
      <c r="AQ337" s="127">
        <v>13175.4</v>
      </c>
      <c r="AR337" s="127"/>
      <c r="AS337" s="127">
        <v>13175.4</v>
      </c>
      <c r="AT337" s="127"/>
      <c r="AU337" s="127"/>
      <c r="AV337" s="104" t="s">
        <v>711</v>
      </c>
    </row>
    <row r="338" spans="1:48" ht="50.1" customHeight="1">
      <c r="A338" s="125" t="s">
        <v>441</v>
      </c>
      <c r="B338" s="118"/>
      <c r="C338" s="118" t="s">
        <v>710</v>
      </c>
      <c r="D338" s="118"/>
      <c r="E338" s="118" t="s">
        <v>712</v>
      </c>
      <c r="F338" s="118"/>
      <c r="G338" s="118"/>
      <c r="H338" s="118"/>
      <c r="I338" s="118"/>
      <c r="J338" s="118"/>
      <c r="K338" s="118"/>
      <c r="L338" s="118"/>
      <c r="M338" s="118"/>
      <c r="N338" s="118"/>
      <c r="O338" s="118"/>
      <c r="P338" s="118"/>
      <c r="Q338" s="118"/>
      <c r="R338" s="118"/>
      <c r="S338" s="118"/>
      <c r="T338" s="118" t="s">
        <v>442</v>
      </c>
      <c r="U338" s="118"/>
      <c r="V338" s="126"/>
      <c r="W338" s="126"/>
      <c r="X338" s="126"/>
      <c r="Y338" s="126"/>
      <c r="Z338" s="125" t="s">
        <v>441</v>
      </c>
      <c r="AA338" s="127">
        <v>13175.426880000001</v>
      </c>
      <c r="AB338" s="127"/>
      <c r="AC338" s="127"/>
      <c r="AD338" s="127"/>
      <c r="AE338" s="127"/>
      <c r="AF338" s="127"/>
      <c r="AG338" s="127"/>
      <c r="AH338" s="127"/>
      <c r="AI338" s="127"/>
      <c r="AJ338" s="127"/>
      <c r="AK338" s="127"/>
      <c r="AL338" s="127">
        <v>14273.4</v>
      </c>
      <c r="AM338" s="127"/>
      <c r="AN338" s="127">
        <v>14273.4</v>
      </c>
      <c r="AO338" s="127"/>
      <c r="AP338" s="127"/>
      <c r="AQ338" s="127">
        <v>13175.4</v>
      </c>
      <c r="AR338" s="127"/>
      <c r="AS338" s="127">
        <v>13175.4</v>
      </c>
      <c r="AT338" s="127"/>
      <c r="AU338" s="127"/>
      <c r="AV338" s="125" t="s">
        <v>441</v>
      </c>
    </row>
    <row r="339" spans="1:48" ht="16.7" customHeight="1">
      <c r="A339" s="125" t="s">
        <v>713</v>
      </c>
      <c r="B339" s="118"/>
      <c r="C339" s="118" t="s">
        <v>714</v>
      </c>
      <c r="D339" s="118"/>
      <c r="E339" s="118"/>
      <c r="F339" s="118"/>
      <c r="G339" s="118"/>
      <c r="H339" s="118"/>
      <c r="I339" s="118"/>
      <c r="J339" s="118"/>
      <c r="K339" s="118"/>
      <c r="L339" s="118"/>
      <c r="M339" s="118"/>
      <c r="N339" s="118"/>
      <c r="O339" s="118"/>
      <c r="P339" s="118"/>
      <c r="Q339" s="118"/>
      <c r="R339" s="118"/>
      <c r="S339" s="118"/>
      <c r="T339" s="118"/>
      <c r="U339" s="118"/>
      <c r="V339" s="126"/>
      <c r="W339" s="126"/>
      <c r="X339" s="126"/>
      <c r="Y339" s="126"/>
      <c r="Z339" s="125" t="s">
        <v>713</v>
      </c>
      <c r="AA339" s="127">
        <f>AA340+AA372</f>
        <v>7573.1</v>
      </c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7"/>
      <c r="AL339" s="127">
        <v>6837.1</v>
      </c>
      <c r="AM339" s="127"/>
      <c r="AN339" s="127"/>
      <c r="AO339" s="127"/>
      <c r="AP339" s="127"/>
      <c r="AQ339" s="127">
        <v>5801.1</v>
      </c>
      <c r="AR339" s="127"/>
      <c r="AS339" s="127"/>
      <c r="AT339" s="127"/>
      <c r="AU339" s="127"/>
      <c r="AV339" s="125" t="s">
        <v>713</v>
      </c>
    </row>
    <row r="340" spans="1:48" ht="16.7" customHeight="1">
      <c r="A340" s="125" t="s">
        <v>715</v>
      </c>
      <c r="B340" s="118"/>
      <c r="C340" s="118" t="s">
        <v>716</v>
      </c>
      <c r="D340" s="118"/>
      <c r="E340" s="118"/>
      <c r="F340" s="118"/>
      <c r="G340" s="118"/>
      <c r="H340" s="118"/>
      <c r="I340" s="118"/>
      <c r="J340" s="118"/>
      <c r="K340" s="118"/>
      <c r="L340" s="118"/>
      <c r="M340" s="118"/>
      <c r="N340" s="118"/>
      <c r="O340" s="118"/>
      <c r="P340" s="118"/>
      <c r="Q340" s="118"/>
      <c r="R340" s="118"/>
      <c r="S340" s="118"/>
      <c r="T340" s="118"/>
      <c r="U340" s="118"/>
      <c r="V340" s="126"/>
      <c r="W340" s="126"/>
      <c r="X340" s="126"/>
      <c r="Y340" s="126"/>
      <c r="Z340" s="125" t="s">
        <v>715</v>
      </c>
      <c r="AA340" s="127">
        <v>6873.1</v>
      </c>
      <c r="AB340" s="127"/>
      <c r="AC340" s="127"/>
      <c r="AD340" s="127"/>
      <c r="AE340" s="127"/>
      <c r="AF340" s="127"/>
      <c r="AG340" s="127"/>
      <c r="AH340" s="127"/>
      <c r="AI340" s="127"/>
      <c r="AJ340" s="127"/>
      <c r="AK340" s="127"/>
      <c r="AL340" s="127">
        <v>6837.1</v>
      </c>
      <c r="AM340" s="127"/>
      <c r="AN340" s="127"/>
      <c r="AO340" s="127"/>
      <c r="AP340" s="127"/>
      <c r="AQ340" s="127">
        <v>5801.1</v>
      </c>
      <c r="AR340" s="127"/>
      <c r="AS340" s="127"/>
      <c r="AT340" s="127"/>
      <c r="AU340" s="127"/>
      <c r="AV340" s="125" t="s">
        <v>715</v>
      </c>
    </row>
    <row r="341" spans="1:48" ht="66.95" customHeight="1">
      <c r="A341" s="125" t="s">
        <v>717</v>
      </c>
      <c r="B341" s="118"/>
      <c r="C341" s="118" t="s">
        <v>716</v>
      </c>
      <c r="D341" s="118"/>
      <c r="E341" s="118" t="s">
        <v>718</v>
      </c>
      <c r="F341" s="118"/>
      <c r="G341" s="118"/>
      <c r="H341" s="118"/>
      <c r="I341" s="118"/>
      <c r="J341" s="118"/>
      <c r="K341" s="118"/>
      <c r="L341" s="118"/>
      <c r="M341" s="118"/>
      <c r="N341" s="118"/>
      <c r="O341" s="118"/>
      <c r="P341" s="118"/>
      <c r="Q341" s="118"/>
      <c r="R341" s="118"/>
      <c r="S341" s="118"/>
      <c r="T341" s="118"/>
      <c r="U341" s="118"/>
      <c r="V341" s="126"/>
      <c r="W341" s="126"/>
      <c r="X341" s="126"/>
      <c r="Y341" s="126"/>
      <c r="Z341" s="125" t="s">
        <v>717</v>
      </c>
      <c r="AA341" s="127">
        <v>6873.1</v>
      </c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>
        <v>6837.1</v>
      </c>
      <c r="AM341" s="127"/>
      <c r="AN341" s="127"/>
      <c r="AO341" s="127"/>
      <c r="AP341" s="127"/>
      <c r="AQ341" s="127">
        <v>5801.1</v>
      </c>
      <c r="AR341" s="127"/>
      <c r="AS341" s="127"/>
      <c r="AT341" s="127"/>
      <c r="AU341" s="127"/>
      <c r="AV341" s="125" t="s">
        <v>717</v>
      </c>
    </row>
    <row r="342" spans="1:48" ht="50.1" customHeight="1">
      <c r="A342" s="125" t="s">
        <v>719</v>
      </c>
      <c r="B342" s="118"/>
      <c r="C342" s="118" t="s">
        <v>716</v>
      </c>
      <c r="D342" s="118"/>
      <c r="E342" s="118" t="s">
        <v>720</v>
      </c>
      <c r="F342" s="118"/>
      <c r="G342" s="118"/>
      <c r="H342" s="118"/>
      <c r="I342" s="118"/>
      <c r="J342" s="118"/>
      <c r="K342" s="118"/>
      <c r="L342" s="118"/>
      <c r="M342" s="118"/>
      <c r="N342" s="118"/>
      <c r="O342" s="118"/>
      <c r="P342" s="118"/>
      <c r="Q342" s="118"/>
      <c r="R342" s="118"/>
      <c r="S342" s="118"/>
      <c r="T342" s="118"/>
      <c r="U342" s="118"/>
      <c r="V342" s="126"/>
      <c r="W342" s="126"/>
      <c r="X342" s="126"/>
      <c r="Y342" s="126"/>
      <c r="Z342" s="125" t="s">
        <v>719</v>
      </c>
      <c r="AA342" s="127">
        <v>6262.1</v>
      </c>
      <c r="AB342" s="127"/>
      <c r="AC342" s="127"/>
      <c r="AD342" s="127"/>
      <c r="AE342" s="127"/>
      <c r="AF342" s="127"/>
      <c r="AG342" s="127"/>
      <c r="AH342" s="127"/>
      <c r="AI342" s="127"/>
      <c r="AJ342" s="127"/>
      <c r="AK342" s="127"/>
      <c r="AL342" s="127">
        <v>6226.1</v>
      </c>
      <c r="AM342" s="127"/>
      <c r="AN342" s="127"/>
      <c r="AO342" s="127"/>
      <c r="AP342" s="127"/>
      <c r="AQ342" s="127">
        <v>5801.1</v>
      </c>
      <c r="AR342" s="127"/>
      <c r="AS342" s="127"/>
      <c r="AT342" s="127"/>
      <c r="AU342" s="127"/>
      <c r="AV342" s="125" t="s">
        <v>719</v>
      </c>
    </row>
    <row r="343" spans="1:48" ht="83.65" customHeight="1">
      <c r="A343" s="125" t="s">
        <v>721</v>
      </c>
      <c r="B343" s="118"/>
      <c r="C343" s="118" t="s">
        <v>716</v>
      </c>
      <c r="D343" s="118"/>
      <c r="E343" s="118" t="s">
        <v>722</v>
      </c>
      <c r="F343" s="118"/>
      <c r="G343" s="118"/>
      <c r="H343" s="118"/>
      <c r="I343" s="118"/>
      <c r="J343" s="118"/>
      <c r="K343" s="118"/>
      <c r="L343" s="118"/>
      <c r="M343" s="118"/>
      <c r="N343" s="118"/>
      <c r="O343" s="118"/>
      <c r="P343" s="118"/>
      <c r="Q343" s="118"/>
      <c r="R343" s="118"/>
      <c r="S343" s="118"/>
      <c r="T343" s="118"/>
      <c r="U343" s="118"/>
      <c r="V343" s="126"/>
      <c r="W343" s="126"/>
      <c r="X343" s="126"/>
      <c r="Y343" s="126"/>
      <c r="Z343" s="125" t="s">
        <v>721</v>
      </c>
      <c r="AA343" s="127">
        <v>5837.1</v>
      </c>
      <c r="AB343" s="127"/>
      <c r="AC343" s="127"/>
      <c r="AD343" s="127"/>
      <c r="AE343" s="127"/>
      <c r="AF343" s="127"/>
      <c r="AG343" s="127"/>
      <c r="AH343" s="127"/>
      <c r="AI343" s="127"/>
      <c r="AJ343" s="127"/>
      <c r="AK343" s="127"/>
      <c r="AL343" s="127">
        <v>5801.1</v>
      </c>
      <c r="AM343" s="127"/>
      <c r="AN343" s="127"/>
      <c r="AO343" s="127"/>
      <c r="AP343" s="127"/>
      <c r="AQ343" s="127">
        <v>5801.1</v>
      </c>
      <c r="AR343" s="127"/>
      <c r="AS343" s="127"/>
      <c r="AT343" s="127"/>
      <c r="AU343" s="127"/>
      <c r="AV343" s="125" t="s">
        <v>721</v>
      </c>
    </row>
    <row r="344" spans="1:48" ht="66.95" customHeight="1">
      <c r="A344" s="125" t="s">
        <v>569</v>
      </c>
      <c r="B344" s="118"/>
      <c r="C344" s="118" t="s">
        <v>716</v>
      </c>
      <c r="D344" s="118"/>
      <c r="E344" s="118" t="s">
        <v>723</v>
      </c>
      <c r="F344" s="118"/>
      <c r="G344" s="118"/>
      <c r="H344" s="118"/>
      <c r="I344" s="118"/>
      <c r="J344" s="118"/>
      <c r="K344" s="118"/>
      <c r="L344" s="118"/>
      <c r="M344" s="118"/>
      <c r="N344" s="118"/>
      <c r="O344" s="118"/>
      <c r="P344" s="118"/>
      <c r="Q344" s="118"/>
      <c r="R344" s="118"/>
      <c r="S344" s="118"/>
      <c r="T344" s="118"/>
      <c r="U344" s="118"/>
      <c r="V344" s="126"/>
      <c r="W344" s="126"/>
      <c r="X344" s="126"/>
      <c r="Y344" s="126"/>
      <c r="Z344" s="125" t="s">
        <v>569</v>
      </c>
      <c r="AA344" s="127">
        <v>5837.1</v>
      </c>
      <c r="AB344" s="127"/>
      <c r="AC344" s="127"/>
      <c r="AD344" s="127"/>
      <c r="AE344" s="127"/>
      <c r="AF344" s="127"/>
      <c r="AG344" s="127"/>
      <c r="AH344" s="127"/>
      <c r="AI344" s="127"/>
      <c r="AJ344" s="127"/>
      <c r="AK344" s="127"/>
      <c r="AL344" s="127">
        <v>5801.1</v>
      </c>
      <c r="AM344" s="127"/>
      <c r="AN344" s="127"/>
      <c r="AO344" s="127"/>
      <c r="AP344" s="127"/>
      <c r="AQ344" s="127">
        <v>5801.1</v>
      </c>
      <c r="AR344" s="127"/>
      <c r="AS344" s="127"/>
      <c r="AT344" s="127"/>
      <c r="AU344" s="127"/>
      <c r="AV344" s="125" t="s">
        <v>569</v>
      </c>
    </row>
    <row r="345" spans="1:48" ht="66.95" customHeight="1">
      <c r="A345" s="125" t="s">
        <v>493</v>
      </c>
      <c r="B345" s="118"/>
      <c r="C345" s="118" t="s">
        <v>716</v>
      </c>
      <c r="D345" s="118"/>
      <c r="E345" s="118" t="s">
        <v>723</v>
      </c>
      <c r="F345" s="118"/>
      <c r="G345" s="118"/>
      <c r="H345" s="118"/>
      <c r="I345" s="118"/>
      <c r="J345" s="118"/>
      <c r="K345" s="118"/>
      <c r="L345" s="118"/>
      <c r="M345" s="118"/>
      <c r="N345" s="118"/>
      <c r="O345" s="118"/>
      <c r="P345" s="118"/>
      <c r="Q345" s="118"/>
      <c r="R345" s="118"/>
      <c r="S345" s="118"/>
      <c r="T345" s="118" t="s">
        <v>494</v>
      </c>
      <c r="U345" s="118"/>
      <c r="V345" s="126"/>
      <c r="W345" s="126"/>
      <c r="X345" s="126"/>
      <c r="Y345" s="126"/>
      <c r="Z345" s="125" t="s">
        <v>493</v>
      </c>
      <c r="AA345" s="127">
        <v>5837.1</v>
      </c>
      <c r="AB345" s="127"/>
      <c r="AC345" s="127"/>
      <c r="AD345" s="127"/>
      <c r="AE345" s="127"/>
      <c r="AF345" s="127"/>
      <c r="AG345" s="127"/>
      <c r="AH345" s="127"/>
      <c r="AI345" s="127"/>
      <c r="AJ345" s="127"/>
      <c r="AK345" s="127"/>
      <c r="AL345" s="127">
        <v>5801.1</v>
      </c>
      <c r="AM345" s="127"/>
      <c r="AN345" s="127"/>
      <c r="AO345" s="127"/>
      <c r="AP345" s="127"/>
      <c r="AQ345" s="127">
        <v>5801.1</v>
      </c>
      <c r="AR345" s="127"/>
      <c r="AS345" s="127"/>
      <c r="AT345" s="127"/>
      <c r="AU345" s="127"/>
      <c r="AV345" s="125" t="s">
        <v>493</v>
      </c>
    </row>
    <row r="346" spans="1:48" ht="83.65" customHeight="1">
      <c r="A346" s="125" t="s">
        <v>724</v>
      </c>
      <c r="B346" s="118"/>
      <c r="C346" s="118" t="s">
        <v>716</v>
      </c>
      <c r="D346" s="118"/>
      <c r="E346" s="118" t="s">
        <v>725</v>
      </c>
      <c r="F346" s="118"/>
      <c r="G346" s="118"/>
      <c r="H346" s="118"/>
      <c r="I346" s="118"/>
      <c r="J346" s="118"/>
      <c r="K346" s="118"/>
      <c r="L346" s="118"/>
      <c r="M346" s="118"/>
      <c r="N346" s="118"/>
      <c r="O346" s="118"/>
      <c r="P346" s="118"/>
      <c r="Q346" s="118"/>
      <c r="R346" s="118"/>
      <c r="S346" s="118"/>
      <c r="T346" s="118"/>
      <c r="U346" s="118"/>
      <c r="V346" s="126"/>
      <c r="W346" s="126"/>
      <c r="X346" s="126"/>
      <c r="Y346" s="126"/>
      <c r="Z346" s="125" t="s">
        <v>724</v>
      </c>
      <c r="AA346" s="127">
        <v>380</v>
      </c>
      <c r="AB346" s="127"/>
      <c r="AC346" s="127"/>
      <c r="AD346" s="127"/>
      <c r="AE346" s="127"/>
      <c r="AF346" s="127"/>
      <c r="AG346" s="127"/>
      <c r="AH346" s="127"/>
      <c r="AI346" s="127"/>
      <c r="AJ346" s="127"/>
      <c r="AK346" s="127"/>
      <c r="AL346" s="127">
        <v>380</v>
      </c>
      <c r="AM346" s="127"/>
      <c r="AN346" s="127"/>
      <c r="AO346" s="127"/>
      <c r="AP346" s="127"/>
      <c r="AQ346" s="127"/>
      <c r="AR346" s="127"/>
      <c r="AS346" s="127"/>
      <c r="AT346" s="127"/>
      <c r="AU346" s="127"/>
      <c r="AV346" s="125" t="s">
        <v>724</v>
      </c>
    </row>
    <row r="347" spans="1:48" ht="50.1" customHeight="1">
      <c r="A347" s="125" t="s">
        <v>726</v>
      </c>
      <c r="B347" s="118"/>
      <c r="C347" s="118" t="s">
        <v>716</v>
      </c>
      <c r="D347" s="118"/>
      <c r="E347" s="118" t="s">
        <v>727</v>
      </c>
      <c r="F347" s="118"/>
      <c r="G347" s="118"/>
      <c r="H347" s="118"/>
      <c r="I347" s="118"/>
      <c r="J347" s="118"/>
      <c r="K347" s="118"/>
      <c r="L347" s="118"/>
      <c r="M347" s="118"/>
      <c r="N347" s="118"/>
      <c r="O347" s="118"/>
      <c r="P347" s="118"/>
      <c r="Q347" s="118"/>
      <c r="R347" s="118"/>
      <c r="S347" s="118"/>
      <c r="T347" s="118"/>
      <c r="U347" s="118"/>
      <c r="V347" s="126"/>
      <c r="W347" s="126"/>
      <c r="X347" s="126"/>
      <c r="Y347" s="126"/>
      <c r="Z347" s="125" t="s">
        <v>726</v>
      </c>
      <c r="AA347" s="127">
        <f>AA348</f>
        <v>310</v>
      </c>
      <c r="AB347" s="127"/>
      <c r="AC347" s="127"/>
      <c r="AD347" s="127"/>
      <c r="AE347" s="127"/>
      <c r="AF347" s="127"/>
      <c r="AG347" s="127"/>
      <c r="AH347" s="127"/>
      <c r="AI347" s="127"/>
      <c r="AJ347" s="127"/>
      <c r="AK347" s="127"/>
      <c r="AL347" s="127">
        <v>380</v>
      </c>
      <c r="AM347" s="127"/>
      <c r="AN347" s="127"/>
      <c r="AO347" s="127"/>
      <c r="AP347" s="127"/>
      <c r="AQ347" s="127"/>
      <c r="AR347" s="127"/>
      <c r="AS347" s="127"/>
      <c r="AT347" s="127"/>
      <c r="AU347" s="127"/>
      <c r="AV347" s="125" t="s">
        <v>726</v>
      </c>
    </row>
    <row r="348" spans="1:48" ht="66.95" customHeight="1">
      <c r="A348" s="125" t="s">
        <v>493</v>
      </c>
      <c r="B348" s="118"/>
      <c r="C348" s="118" t="s">
        <v>716</v>
      </c>
      <c r="D348" s="118"/>
      <c r="E348" s="118" t="s">
        <v>727</v>
      </c>
      <c r="F348" s="118"/>
      <c r="G348" s="118"/>
      <c r="H348" s="118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 t="s">
        <v>494</v>
      </c>
      <c r="U348" s="118"/>
      <c r="V348" s="126"/>
      <c r="W348" s="126"/>
      <c r="X348" s="126"/>
      <c r="Y348" s="126"/>
      <c r="Z348" s="125" t="s">
        <v>493</v>
      </c>
      <c r="AA348" s="127">
        <v>310</v>
      </c>
      <c r="AB348" s="127"/>
      <c r="AC348" s="127"/>
      <c r="AD348" s="127"/>
      <c r="AE348" s="127"/>
      <c r="AF348" s="127"/>
      <c r="AG348" s="127"/>
      <c r="AH348" s="127"/>
      <c r="AI348" s="127"/>
      <c r="AJ348" s="127"/>
      <c r="AK348" s="127"/>
      <c r="AL348" s="127">
        <v>380</v>
      </c>
      <c r="AM348" s="127"/>
      <c r="AN348" s="127"/>
      <c r="AO348" s="127"/>
      <c r="AP348" s="127"/>
      <c r="AQ348" s="127"/>
      <c r="AR348" s="127"/>
      <c r="AS348" s="127"/>
      <c r="AT348" s="127"/>
      <c r="AU348" s="127"/>
      <c r="AV348" s="125" t="s">
        <v>493</v>
      </c>
    </row>
    <row r="349" spans="1:48" ht="66.95" customHeight="1">
      <c r="A349" s="125"/>
      <c r="B349" s="118"/>
      <c r="C349" s="118" t="s">
        <v>716</v>
      </c>
      <c r="D349" s="118"/>
      <c r="E349" s="118" t="s">
        <v>728</v>
      </c>
      <c r="F349" s="118"/>
      <c r="G349" s="118"/>
      <c r="H349" s="118"/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26"/>
      <c r="W349" s="126"/>
      <c r="X349" s="126"/>
      <c r="Y349" s="126"/>
      <c r="Z349" s="129" t="s">
        <v>729</v>
      </c>
      <c r="AA349" s="127">
        <f>AA350</f>
        <v>70</v>
      </c>
      <c r="AB349" s="127"/>
      <c r="AC349" s="127"/>
      <c r="AD349" s="127"/>
      <c r="AE349" s="127"/>
      <c r="AF349" s="127"/>
      <c r="AG349" s="127"/>
      <c r="AH349" s="127"/>
      <c r="AI349" s="127"/>
      <c r="AJ349" s="127"/>
      <c r="AK349" s="127"/>
      <c r="AL349" s="127"/>
      <c r="AM349" s="127"/>
      <c r="AN349" s="127"/>
      <c r="AO349" s="127"/>
      <c r="AP349" s="127"/>
      <c r="AQ349" s="127"/>
      <c r="AR349" s="127"/>
      <c r="AS349" s="127"/>
      <c r="AT349" s="127"/>
      <c r="AU349" s="127"/>
      <c r="AV349" s="125"/>
    </row>
    <row r="350" spans="1:48" ht="66.95" customHeight="1">
      <c r="A350" s="125"/>
      <c r="B350" s="118"/>
      <c r="C350" s="118" t="s">
        <v>716</v>
      </c>
      <c r="D350" s="118"/>
      <c r="E350" s="118" t="s">
        <v>728</v>
      </c>
      <c r="F350" s="118"/>
      <c r="G350" s="118"/>
      <c r="H350" s="118"/>
      <c r="I350" s="118"/>
      <c r="J350" s="118"/>
      <c r="K350" s="118"/>
      <c r="L350" s="118"/>
      <c r="M350" s="118"/>
      <c r="N350" s="118"/>
      <c r="O350" s="118"/>
      <c r="P350" s="118"/>
      <c r="Q350" s="118"/>
      <c r="R350" s="118"/>
      <c r="S350" s="118"/>
      <c r="T350" s="118" t="s">
        <v>494</v>
      </c>
      <c r="U350" s="118"/>
      <c r="V350" s="126"/>
      <c r="W350" s="126"/>
      <c r="X350" s="126"/>
      <c r="Y350" s="126"/>
      <c r="Z350" s="129" t="s">
        <v>493</v>
      </c>
      <c r="AA350" s="127">
        <v>70</v>
      </c>
      <c r="AB350" s="127"/>
      <c r="AC350" s="127"/>
      <c r="AD350" s="127"/>
      <c r="AE350" s="127"/>
      <c r="AF350" s="127"/>
      <c r="AG350" s="127"/>
      <c r="AH350" s="127"/>
      <c r="AI350" s="127"/>
      <c r="AJ350" s="127"/>
      <c r="AK350" s="127"/>
      <c r="AL350" s="127"/>
      <c r="AM350" s="127"/>
      <c r="AN350" s="127"/>
      <c r="AO350" s="127"/>
      <c r="AP350" s="127"/>
      <c r="AQ350" s="127"/>
      <c r="AR350" s="127"/>
      <c r="AS350" s="127"/>
      <c r="AT350" s="127"/>
      <c r="AU350" s="127"/>
      <c r="AV350" s="125"/>
    </row>
    <row r="351" spans="1:48" ht="100.35" customHeight="1">
      <c r="A351" s="125" t="s">
        <v>730</v>
      </c>
      <c r="B351" s="118"/>
      <c r="C351" s="118" t="s">
        <v>716</v>
      </c>
      <c r="D351" s="118"/>
      <c r="E351" s="118" t="s">
        <v>731</v>
      </c>
      <c r="F351" s="118"/>
      <c r="G351" s="118"/>
      <c r="H351" s="118"/>
      <c r="I351" s="118"/>
      <c r="J351" s="118"/>
      <c r="K351" s="118"/>
      <c r="L351" s="118"/>
      <c r="M351" s="118"/>
      <c r="N351" s="118"/>
      <c r="O351" s="118"/>
      <c r="P351" s="118"/>
      <c r="Q351" s="118"/>
      <c r="R351" s="118"/>
      <c r="S351" s="118"/>
      <c r="T351" s="118"/>
      <c r="U351" s="118"/>
      <c r="V351" s="126"/>
      <c r="W351" s="126"/>
      <c r="X351" s="126"/>
      <c r="Y351" s="126"/>
      <c r="Z351" s="125" t="s">
        <v>730</v>
      </c>
      <c r="AA351" s="127">
        <v>45</v>
      </c>
      <c r="AB351" s="127"/>
      <c r="AC351" s="127"/>
      <c r="AD351" s="127"/>
      <c r="AE351" s="127"/>
      <c r="AF351" s="127"/>
      <c r="AG351" s="127"/>
      <c r="AH351" s="127"/>
      <c r="AI351" s="127"/>
      <c r="AJ351" s="127"/>
      <c r="AK351" s="127"/>
      <c r="AL351" s="127">
        <v>45</v>
      </c>
      <c r="AM351" s="127"/>
      <c r="AN351" s="127"/>
      <c r="AO351" s="127"/>
      <c r="AP351" s="127"/>
      <c r="AQ351" s="127"/>
      <c r="AR351" s="127"/>
      <c r="AS351" s="127"/>
      <c r="AT351" s="127"/>
      <c r="AU351" s="127"/>
      <c r="AV351" s="125" t="s">
        <v>730</v>
      </c>
    </row>
    <row r="352" spans="1:48" ht="50.1" customHeight="1">
      <c r="A352" s="125" t="s">
        <v>732</v>
      </c>
      <c r="B352" s="118"/>
      <c r="C352" s="118" t="s">
        <v>716</v>
      </c>
      <c r="D352" s="118"/>
      <c r="E352" s="118" t="s">
        <v>733</v>
      </c>
      <c r="F352" s="118"/>
      <c r="G352" s="118"/>
      <c r="H352" s="118"/>
      <c r="I352" s="118"/>
      <c r="J352" s="118"/>
      <c r="K352" s="118"/>
      <c r="L352" s="118"/>
      <c r="M352" s="118"/>
      <c r="N352" s="118"/>
      <c r="O352" s="118"/>
      <c r="P352" s="118"/>
      <c r="Q352" s="118"/>
      <c r="R352" s="118"/>
      <c r="S352" s="118"/>
      <c r="T352" s="118"/>
      <c r="U352" s="118"/>
      <c r="V352" s="126"/>
      <c r="W352" s="126"/>
      <c r="X352" s="126"/>
      <c r="Y352" s="126"/>
      <c r="Z352" s="125" t="s">
        <v>732</v>
      </c>
      <c r="AA352" s="127">
        <v>45</v>
      </c>
      <c r="AB352" s="127"/>
      <c r="AC352" s="127"/>
      <c r="AD352" s="127"/>
      <c r="AE352" s="127"/>
      <c r="AF352" s="127"/>
      <c r="AG352" s="127"/>
      <c r="AH352" s="127"/>
      <c r="AI352" s="127"/>
      <c r="AJ352" s="127"/>
      <c r="AK352" s="127"/>
      <c r="AL352" s="127">
        <v>45</v>
      </c>
      <c r="AM352" s="127"/>
      <c r="AN352" s="127"/>
      <c r="AO352" s="127"/>
      <c r="AP352" s="127"/>
      <c r="AQ352" s="127"/>
      <c r="AR352" s="127"/>
      <c r="AS352" s="127"/>
      <c r="AT352" s="127"/>
      <c r="AU352" s="127"/>
      <c r="AV352" s="125" t="s">
        <v>732</v>
      </c>
    </row>
    <row r="353" spans="1:48" ht="66.95" customHeight="1">
      <c r="A353" s="125" t="s">
        <v>493</v>
      </c>
      <c r="B353" s="118"/>
      <c r="C353" s="118" t="s">
        <v>716</v>
      </c>
      <c r="D353" s="118"/>
      <c r="E353" s="118" t="s">
        <v>733</v>
      </c>
      <c r="F353" s="118"/>
      <c r="G353" s="118"/>
      <c r="H353" s="118"/>
      <c r="I353" s="118"/>
      <c r="J353" s="118"/>
      <c r="K353" s="118"/>
      <c r="L353" s="118"/>
      <c r="M353" s="118"/>
      <c r="N353" s="118"/>
      <c r="O353" s="118"/>
      <c r="P353" s="118"/>
      <c r="Q353" s="118"/>
      <c r="R353" s="118"/>
      <c r="S353" s="118"/>
      <c r="T353" s="118" t="s">
        <v>494</v>
      </c>
      <c r="U353" s="118"/>
      <c r="V353" s="126"/>
      <c r="W353" s="126"/>
      <c r="X353" s="126"/>
      <c r="Y353" s="126"/>
      <c r="Z353" s="125" t="s">
        <v>493</v>
      </c>
      <c r="AA353" s="127">
        <v>45</v>
      </c>
      <c r="AB353" s="127"/>
      <c r="AC353" s="127"/>
      <c r="AD353" s="127"/>
      <c r="AE353" s="127"/>
      <c r="AF353" s="127"/>
      <c r="AG353" s="127"/>
      <c r="AH353" s="127"/>
      <c r="AI353" s="127"/>
      <c r="AJ353" s="127"/>
      <c r="AK353" s="127"/>
      <c r="AL353" s="127">
        <v>45</v>
      </c>
      <c r="AM353" s="127"/>
      <c r="AN353" s="127"/>
      <c r="AO353" s="127"/>
      <c r="AP353" s="127"/>
      <c r="AQ353" s="127"/>
      <c r="AR353" s="127"/>
      <c r="AS353" s="127"/>
      <c r="AT353" s="127"/>
      <c r="AU353" s="127"/>
      <c r="AV353" s="125" t="s">
        <v>493</v>
      </c>
    </row>
    <row r="354" spans="1:48" ht="50.1" customHeight="1">
      <c r="A354" s="125" t="s">
        <v>734</v>
      </c>
      <c r="B354" s="118"/>
      <c r="C354" s="118" t="s">
        <v>716</v>
      </c>
      <c r="D354" s="118"/>
      <c r="E354" s="118" t="s">
        <v>735</v>
      </c>
      <c r="F354" s="118"/>
      <c r="G354" s="118"/>
      <c r="H354" s="118"/>
      <c r="I354" s="118"/>
      <c r="J354" s="118"/>
      <c r="K354" s="118"/>
      <c r="L354" s="118"/>
      <c r="M354" s="118"/>
      <c r="N354" s="118"/>
      <c r="O354" s="118"/>
      <c r="P354" s="118"/>
      <c r="Q354" s="118"/>
      <c r="R354" s="118"/>
      <c r="S354" s="118"/>
      <c r="T354" s="118"/>
      <c r="U354" s="118"/>
      <c r="V354" s="126"/>
      <c r="W354" s="126"/>
      <c r="X354" s="126"/>
      <c r="Y354" s="126"/>
      <c r="Z354" s="125" t="s">
        <v>734</v>
      </c>
      <c r="AA354" s="127">
        <v>525</v>
      </c>
      <c r="AB354" s="127"/>
      <c r="AC354" s="127"/>
      <c r="AD354" s="127"/>
      <c r="AE354" s="127"/>
      <c r="AF354" s="127"/>
      <c r="AG354" s="127"/>
      <c r="AH354" s="127"/>
      <c r="AI354" s="127"/>
      <c r="AJ354" s="127"/>
      <c r="AK354" s="127"/>
      <c r="AL354" s="127">
        <v>525</v>
      </c>
      <c r="AM354" s="127"/>
      <c r="AN354" s="127"/>
      <c r="AO354" s="127"/>
      <c r="AP354" s="127"/>
      <c r="AQ354" s="127"/>
      <c r="AR354" s="127"/>
      <c r="AS354" s="127"/>
      <c r="AT354" s="127"/>
      <c r="AU354" s="127"/>
      <c r="AV354" s="125" t="s">
        <v>734</v>
      </c>
    </row>
    <row r="355" spans="1:48" ht="117" customHeight="1">
      <c r="A355" s="125" t="s">
        <v>736</v>
      </c>
      <c r="B355" s="118"/>
      <c r="C355" s="118" t="s">
        <v>716</v>
      </c>
      <c r="D355" s="118"/>
      <c r="E355" s="118" t="s">
        <v>737</v>
      </c>
      <c r="F355" s="118"/>
      <c r="G355" s="118"/>
      <c r="H355" s="118"/>
      <c r="I355" s="118"/>
      <c r="J355" s="118"/>
      <c r="K355" s="118"/>
      <c r="L355" s="118"/>
      <c r="M355" s="118"/>
      <c r="N355" s="118"/>
      <c r="O355" s="118"/>
      <c r="P355" s="118"/>
      <c r="Q355" s="118"/>
      <c r="R355" s="118"/>
      <c r="S355" s="118"/>
      <c r="T355" s="118"/>
      <c r="U355" s="118"/>
      <c r="V355" s="126"/>
      <c r="W355" s="126"/>
      <c r="X355" s="126"/>
      <c r="Y355" s="126"/>
      <c r="Z355" s="125" t="s">
        <v>736</v>
      </c>
      <c r="AA355" s="127">
        <v>495</v>
      </c>
      <c r="AB355" s="127"/>
      <c r="AC355" s="127"/>
      <c r="AD355" s="127"/>
      <c r="AE355" s="127"/>
      <c r="AF355" s="127"/>
      <c r="AG355" s="127"/>
      <c r="AH355" s="127"/>
      <c r="AI355" s="127"/>
      <c r="AJ355" s="127"/>
      <c r="AK355" s="127"/>
      <c r="AL355" s="127">
        <v>495</v>
      </c>
      <c r="AM355" s="127"/>
      <c r="AN355" s="127"/>
      <c r="AO355" s="127"/>
      <c r="AP355" s="127"/>
      <c r="AQ355" s="127"/>
      <c r="AR355" s="127"/>
      <c r="AS355" s="127"/>
      <c r="AT355" s="127"/>
      <c r="AU355" s="127"/>
      <c r="AV355" s="125" t="s">
        <v>736</v>
      </c>
    </row>
    <row r="356" spans="1:48" ht="50.1" customHeight="1">
      <c r="A356" s="125" t="s">
        <v>738</v>
      </c>
      <c r="B356" s="118"/>
      <c r="C356" s="118" t="s">
        <v>716</v>
      </c>
      <c r="D356" s="118"/>
      <c r="E356" s="118" t="s">
        <v>739</v>
      </c>
      <c r="F356" s="118"/>
      <c r="G356" s="118"/>
      <c r="H356" s="118"/>
      <c r="I356" s="118"/>
      <c r="J356" s="118"/>
      <c r="K356" s="118"/>
      <c r="L356" s="118"/>
      <c r="M356" s="118"/>
      <c r="N356" s="118"/>
      <c r="O356" s="118"/>
      <c r="P356" s="118"/>
      <c r="Q356" s="118"/>
      <c r="R356" s="118"/>
      <c r="S356" s="118"/>
      <c r="T356" s="118"/>
      <c r="U356" s="118"/>
      <c r="V356" s="126"/>
      <c r="W356" s="126"/>
      <c r="X356" s="126"/>
      <c r="Y356" s="126"/>
      <c r="Z356" s="125" t="s">
        <v>738</v>
      </c>
      <c r="AA356" s="127">
        <v>450</v>
      </c>
      <c r="AB356" s="127"/>
      <c r="AC356" s="127"/>
      <c r="AD356" s="127"/>
      <c r="AE356" s="127"/>
      <c r="AF356" s="127"/>
      <c r="AG356" s="127"/>
      <c r="AH356" s="127"/>
      <c r="AI356" s="127"/>
      <c r="AJ356" s="127"/>
      <c r="AK356" s="127"/>
      <c r="AL356" s="127">
        <v>450</v>
      </c>
      <c r="AM356" s="127"/>
      <c r="AN356" s="127"/>
      <c r="AO356" s="127"/>
      <c r="AP356" s="127"/>
      <c r="AQ356" s="127"/>
      <c r="AR356" s="127"/>
      <c r="AS356" s="127"/>
      <c r="AT356" s="127"/>
      <c r="AU356" s="127"/>
      <c r="AV356" s="125" t="s">
        <v>738</v>
      </c>
    </row>
    <row r="357" spans="1:48" ht="66.95" customHeight="1">
      <c r="A357" s="125" t="s">
        <v>493</v>
      </c>
      <c r="B357" s="118"/>
      <c r="C357" s="118" t="s">
        <v>716</v>
      </c>
      <c r="D357" s="118"/>
      <c r="E357" s="118" t="s">
        <v>739</v>
      </c>
      <c r="F357" s="118"/>
      <c r="G357" s="118"/>
      <c r="H357" s="118"/>
      <c r="I357" s="118"/>
      <c r="J357" s="118"/>
      <c r="K357" s="118"/>
      <c r="L357" s="118"/>
      <c r="M357" s="118"/>
      <c r="N357" s="118"/>
      <c r="O357" s="118"/>
      <c r="P357" s="118"/>
      <c r="Q357" s="118"/>
      <c r="R357" s="118"/>
      <c r="S357" s="118"/>
      <c r="T357" s="118" t="s">
        <v>494</v>
      </c>
      <c r="U357" s="118"/>
      <c r="V357" s="126"/>
      <c r="W357" s="126"/>
      <c r="X357" s="126"/>
      <c r="Y357" s="126"/>
      <c r="Z357" s="125" t="s">
        <v>493</v>
      </c>
      <c r="AA357" s="127">
        <v>450</v>
      </c>
      <c r="AB357" s="127"/>
      <c r="AC357" s="127"/>
      <c r="AD357" s="127"/>
      <c r="AE357" s="127"/>
      <c r="AF357" s="127"/>
      <c r="AG357" s="127"/>
      <c r="AH357" s="127"/>
      <c r="AI357" s="127"/>
      <c r="AJ357" s="127"/>
      <c r="AK357" s="127"/>
      <c r="AL357" s="127">
        <v>450</v>
      </c>
      <c r="AM357" s="127"/>
      <c r="AN357" s="127"/>
      <c r="AO357" s="127"/>
      <c r="AP357" s="127"/>
      <c r="AQ357" s="127"/>
      <c r="AR357" s="127"/>
      <c r="AS357" s="127"/>
      <c r="AT357" s="127"/>
      <c r="AU357" s="127"/>
      <c r="AV357" s="125" t="s">
        <v>493</v>
      </c>
    </row>
    <row r="358" spans="1:48" ht="66.95" customHeight="1">
      <c r="A358" s="125" t="s">
        <v>740</v>
      </c>
      <c r="B358" s="118"/>
      <c r="C358" s="118" t="s">
        <v>716</v>
      </c>
      <c r="D358" s="118"/>
      <c r="E358" s="118" t="s">
        <v>741</v>
      </c>
      <c r="F358" s="118"/>
      <c r="G358" s="118"/>
      <c r="H358" s="118"/>
      <c r="I358" s="118"/>
      <c r="J358" s="118"/>
      <c r="K358" s="118"/>
      <c r="L358" s="118"/>
      <c r="M358" s="118"/>
      <c r="N358" s="118"/>
      <c r="O358" s="118"/>
      <c r="P358" s="118"/>
      <c r="Q358" s="118"/>
      <c r="R358" s="118"/>
      <c r="S358" s="118"/>
      <c r="T358" s="118"/>
      <c r="U358" s="118"/>
      <c r="V358" s="126"/>
      <c r="W358" s="126"/>
      <c r="X358" s="126"/>
      <c r="Y358" s="126"/>
      <c r="Z358" s="125" t="s">
        <v>740</v>
      </c>
      <c r="AA358" s="127">
        <v>45</v>
      </c>
      <c r="AB358" s="127"/>
      <c r="AC358" s="127"/>
      <c r="AD358" s="127"/>
      <c r="AE358" s="127"/>
      <c r="AF358" s="127"/>
      <c r="AG358" s="127"/>
      <c r="AH358" s="127"/>
      <c r="AI358" s="127"/>
      <c r="AJ358" s="127"/>
      <c r="AK358" s="127"/>
      <c r="AL358" s="127">
        <v>45</v>
      </c>
      <c r="AM358" s="127"/>
      <c r="AN358" s="127"/>
      <c r="AO358" s="127"/>
      <c r="AP358" s="127"/>
      <c r="AQ358" s="127"/>
      <c r="AR358" s="127"/>
      <c r="AS358" s="127"/>
      <c r="AT358" s="127"/>
      <c r="AU358" s="127"/>
      <c r="AV358" s="125" t="s">
        <v>740</v>
      </c>
    </row>
    <row r="359" spans="1:48" ht="66.95" customHeight="1">
      <c r="A359" s="125" t="s">
        <v>493</v>
      </c>
      <c r="B359" s="118"/>
      <c r="C359" s="118" t="s">
        <v>716</v>
      </c>
      <c r="D359" s="118"/>
      <c r="E359" s="118" t="s">
        <v>741</v>
      </c>
      <c r="F359" s="118"/>
      <c r="G359" s="118"/>
      <c r="H359" s="118"/>
      <c r="I359" s="118"/>
      <c r="J359" s="118"/>
      <c r="K359" s="118"/>
      <c r="L359" s="118"/>
      <c r="M359" s="118"/>
      <c r="N359" s="118"/>
      <c r="O359" s="118"/>
      <c r="P359" s="118"/>
      <c r="Q359" s="118"/>
      <c r="R359" s="118"/>
      <c r="S359" s="118"/>
      <c r="T359" s="118" t="s">
        <v>494</v>
      </c>
      <c r="U359" s="118"/>
      <c r="V359" s="126"/>
      <c r="W359" s="126"/>
      <c r="X359" s="126"/>
      <c r="Y359" s="126"/>
      <c r="Z359" s="125" t="s">
        <v>493</v>
      </c>
      <c r="AA359" s="127">
        <v>45</v>
      </c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7"/>
      <c r="AL359" s="127">
        <v>45</v>
      </c>
      <c r="AM359" s="127"/>
      <c r="AN359" s="127"/>
      <c r="AO359" s="127"/>
      <c r="AP359" s="127"/>
      <c r="AQ359" s="127"/>
      <c r="AR359" s="127"/>
      <c r="AS359" s="127"/>
      <c r="AT359" s="127"/>
      <c r="AU359" s="127"/>
      <c r="AV359" s="125" t="s">
        <v>493</v>
      </c>
    </row>
    <row r="360" spans="1:48" ht="50.1" customHeight="1">
      <c r="A360" s="125" t="s">
        <v>742</v>
      </c>
      <c r="B360" s="118"/>
      <c r="C360" s="118" t="s">
        <v>716</v>
      </c>
      <c r="D360" s="118"/>
      <c r="E360" s="118" t="s">
        <v>743</v>
      </c>
      <c r="F360" s="118"/>
      <c r="G360" s="118"/>
      <c r="H360" s="118"/>
      <c r="I360" s="118"/>
      <c r="J360" s="118"/>
      <c r="K360" s="118"/>
      <c r="L360" s="118"/>
      <c r="M360" s="118"/>
      <c r="N360" s="118"/>
      <c r="O360" s="118"/>
      <c r="P360" s="118"/>
      <c r="Q360" s="118"/>
      <c r="R360" s="118"/>
      <c r="S360" s="118"/>
      <c r="T360" s="118"/>
      <c r="U360" s="118"/>
      <c r="V360" s="126"/>
      <c r="W360" s="126"/>
      <c r="X360" s="126"/>
      <c r="Y360" s="126"/>
      <c r="Z360" s="125" t="s">
        <v>742</v>
      </c>
      <c r="AA360" s="127">
        <v>30</v>
      </c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>
        <v>30</v>
      </c>
      <c r="AM360" s="127"/>
      <c r="AN360" s="127"/>
      <c r="AO360" s="127"/>
      <c r="AP360" s="127"/>
      <c r="AQ360" s="127"/>
      <c r="AR360" s="127"/>
      <c r="AS360" s="127"/>
      <c r="AT360" s="127"/>
      <c r="AU360" s="127"/>
      <c r="AV360" s="125" t="s">
        <v>742</v>
      </c>
    </row>
    <row r="361" spans="1:48" ht="83.65" customHeight="1">
      <c r="A361" s="125" t="s">
        <v>744</v>
      </c>
      <c r="B361" s="118"/>
      <c r="C361" s="118" t="s">
        <v>716</v>
      </c>
      <c r="D361" s="118"/>
      <c r="E361" s="118" t="s">
        <v>745</v>
      </c>
      <c r="F361" s="118"/>
      <c r="G361" s="118"/>
      <c r="H361" s="118"/>
      <c r="I361" s="118"/>
      <c r="J361" s="118"/>
      <c r="K361" s="118"/>
      <c r="L361" s="118"/>
      <c r="M361" s="118"/>
      <c r="N361" s="118"/>
      <c r="O361" s="118"/>
      <c r="P361" s="118"/>
      <c r="Q361" s="118"/>
      <c r="R361" s="118"/>
      <c r="S361" s="118"/>
      <c r="T361" s="118"/>
      <c r="U361" s="118"/>
      <c r="V361" s="126"/>
      <c r="W361" s="126"/>
      <c r="X361" s="126"/>
      <c r="Y361" s="126"/>
      <c r="Z361" s="125" t="s">
        <v>744</v>
      </c>
      <c r="AA361" s="127">
        <v>30</v>
      </c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>
        <v>30</v>
      </c>
      <c r="AM361" s="127"/>
      <c r="AN361" s="127"/>
      <c r="AO361" s="127"/>
      <c r="AP361" s="127"/>
      <c r="AQ361" s="127"/>
      <c r="AR361" s="127"/>
      <c r="AS361" s="127"/>
      <c r="AT361" s="127"/>
      <c r="AU361" s="127"/>
      <c r="AV361" s="125" t="s">
        <v>744</v>
      </c>
    </row>
    <row r="362" spans="1:48" ht="66.95" customHeight="1">
      <c r="A362" s="125" t="s">
        <v>493</v>
      </c>
      <c r="B362" s="118"/>
      <c r="C362" s="118" t="s">
        <v>716</v>
      </c>
      <c r="D362" s="118"/>
      <c r="E362" s="118" t="s">
        <v>745</v>
      </c>
      <c r="F362" s="118"/>
      <c r="G362" s="118"/>
      <c r="H362" s="118"/>
      <c r="I362" s="118"/>
      <c r="J362" s="118"/>
      <c r="K362" s="118"/>
      <c r="L362" s="118"/>
      <c r="M362" s="118"/>
      <c r="N362" s="118"/>
      <c r="O362" s="118"/>
      <c r="P362" s="118"/>
      <c r="Q362" s="118"/>
      <c r="R362" s="118"/>
      <c r="S362" s="118"/>
      <c r="T362" s="118" t="s">
        <v>494</v>
      </c>
      <c r="U362" s="118"/>
      <c r="V362" s="126"/>
      <c r="W362" s="126"/>
      <c r="X362" s="126"/>
      <c r="Y362" s="126"/>
      <c r="Z362" s="125" t="s">
        <v>493</v>
      </c>
      <c r="AA362" s="127">
        <v>30</v>
      </c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>
        <v>30</v>
      </c>
      <c r="AM362" s="127"/>
      <c r="AN362" s="127"/>
      <c r="AO362" s="127"/>
      <c r="AP362" s="127"/>
      <c r="AQ362" s="127"/>
      <c r="AR362" s="127"/>
      <c r="AS362" s="127"/>
      <c r="AT362" s="127"/>
      <c r="AU362" s="127"/>
      <c r="AV362" s="125" t="s">
        <v>493</v>
      </c>
    </row>
    <row r="363" spans="1:48" ht="83.65" customHeight="1">
      <c r="A363" s="125" t="s">
        <v>746</v>
      </c>
      <c r="B363" s="118"/>
      <c r="C363" s="118" t="s">
        <v>716</v>
      </c>
      <c r="D363" s="118"/>
      <c r="E363" s="118" t="s">
        <v>747</v>
      </c>
      <c r="F363" s="118"/>
      <c r="G363" s="118"/>
      <c r="H363" s="118"/>
      <c r="I363" s="118"/>
      <c r="J363" s="118"/>
      <c r="K363" s="118"/>
      <c r="L363" s="118"/>
      <c r="M363" s="118"/>
      <c r="N363" s="118"/>
      <c r="O363" s="118"/>
      <c r="P363" s="118"/>
      <c r="Q363" s="118"/>
      <c r="R363" s="118"/>
      <c r="S363" s="118"/>
      <c r="T363" s="118"/>
      <c r="U363" s="118"/>
      <c r="V363" s="126"/>
      <c r="W363" s="126"/>
      <c r="X363" s="126"/>
      <c r="Y363" s="126"/>
      <c r="Z363" s="125" t="s">
        <v>746</v>
      </c>
      <c r="AA363" s="127">
        <v>86</v>
      </c>
      <c r="AB363" s="127"/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>
        <v>86</v>
      </c>
      <c r="AM363" s="127"/>
      <c r="AN363" s="127"/>
      <c r="AO363" s="127"/>
      <c r="AP363" s="127"/>
      <c r="AQ363" s="127"/>
      <c r="AR363" s="127"/>
      <c r="AS363" s="127"/>
      <c r="AT363" s="127"/>
      <c r="AU363" s="127"/>
      <c r="AV363" s="125" t="s">
        <v>746</v>
      </c>
    </row>
    <row r="364" spans="1:48" ht="100.35" customHeight="1">
      <c r="A364" s="125" t="s">
        <v>748</v>
      </c>
      <c r="B364" s="118"/>
      <c r="C364" s="118" t="s">
        <v>716</v>
      </c>
      <c r="D364" s="118"/>
      <c r="E364" s="118" t="s">
        <v>749</v>
      </c>
      <c r="F364" s="118"/>
      <c r="G364" s="118"/>
      <c r="H364" s="118"/>
      <c r="I364" s="118"/>
      <c r="J364" s="118"/>
      <c r="K364" s="118"/>
      <c r="L364" s="118"/>
      <c r="M364" s="118"/>
      <c r="N364" s="118"/>
      <c r="O364" s="118"/>
      <c r="P364" s="118"/>
      <c r="Q364" s="118"/>
      <c r="R364" s="118"/>
      <c r="S364" s="118"/>
      <c r="T364" s="118"/>
      <c r="U364" s="118"/>
      <c r="V364" s="126"/>
      <c r="W364" s="126"/>
      <c r="X364" s="126"/>
      <c r="Y364" s="126"/>
      <c r="Z364" s="125" t="s">
        <v>748</v>
      </c>
      <c r="AA364" s="127">
        <v>46</v>
      </c>
      <c r="AB364" s="127"/>
      <c r="AC364" s="127"/>
      <c r="AD364" s="127"/>
      <c r="AE364" s="127"/>
      <c r="AF364" s="127"/>
      <c r="AG364" s="127"/>
      <c r="AH364" s="127"/>
      <c r="AI364" s="127"/>
      <c r="AJ364" s="127"/>
      <c r="AK364" s="127"/>
      <c r="AL364" s="127">
        <v>46</v>
      </c>
      <c r="AM364" s="127"/>
      <c r="AN364" s="127"/>
      <c r="AO364" s="127"/>
      <c r="AP364" s="127"/>
      <c r="AQ364" s="127"/>
      <c r="AR364" s="127"/>
      <c r="AS364" s="127"/>
      <c r="AT364" s="127"/>
      <c r="AU364" s="127"/>
      <c r="AV364" s="125" t="s">
        <v>748</v>
      </c>
    </row>
    <row r="365" spans="1:48" ht="50.1" customHeight="1">
      <c r="A365" s="125" t="s">
        <v>750</v>
      </c>
      <c r="B365" s="118"/>
      <c r="C365" s="118" t="s">
        <v>716</v>
      </c>
      <c r="D365" s="118"/>
      <c r="E365" s="118" t="s">
        <v>751</v>
      </c>
      <c r="F365" s="118"/>
      <c r="G365" s="118"/>
      <c r="H365" s="118"/>
      <c r="I365" s="118"/>
      <c r="J365" s="118"/>
      <c r="K365" s="118"/>
      <c r="L365" s="118"/>
      <c r="M365" s="118"/>
      <c r="N365" s="118"/>
      <c r="O365" s="118"/>
      <c r="P365" s="118"/>
      <c r="Q365" s="118"/>
      <c r="R365" s="118"/>
      <c r="S365" s="118"/>
      <c r="T365" s="118"/>
      <c r="U365" s="118"/>
      <c r="V365" s="126"/>
      <c r="W365" s="126"/>
      <c r="X365" s="126"/>
      <c r="Y365" s="126"/>
      <c r="Z365" s="125" t="s">
        <v>750</v>
      </c>
      <c r="AA365" s="127">
        <v>5</v>
      </c>
      <c r="AB365" s="127"/>
      <c r="AC365" s="127"/>
      <c r="AD365" s="127"/>
      <c r="AE365" s="127"/>
      <c r="AF365" s="127"/>
      <c r="AG365" s="127"/>
      <c r="AH365" s="127"/>
      <c r="AI365" s="127"/>
      <c r="AJ365" s="127"/>
      <c r="AK365" s="127"/>
      <c r="AL365" s="127">
        <v>5</v>
      </c>
      <c r="AM365" s="127"/>
      <c r="AN365" s="127"/>
      <c r="AO365" s="127"/>
      <c r="AP365" s="127"/>
      <c r="AQ365" s="127"/>
      <c r="AR365" s="127"/>
      <c r="AS365" s="127"/>
      <c r="AT365" s="127"/>
      <c r="AU365" s="127"/>
      <c r="AV365" s="125" t="s">
        <v>750</v>
      </c>
    </row>
    <row r="366" spans="1:48" ht="66.95" customHeight="1">
      <c r="A366" s="125" t="s">
        <v>493</v>
      </c>
      <c r="B366" s="118"/>
      <c r="C366" s="118" t="s">
        <v>716</v>
      </c>
      <c r="D366" s="118"/>
      <c r="E366" s="118" t="s">
        <v>751</v>
      </c>
      <c r="F366" s="118"/>
      <c r="G366" s="118"/>
      <c r="H366" s="118"/>
      <c r="I366" s="118"/>
      <c r="J366" s="118"/>
      <c r="K366" s="118"/>
      <c r="L366" s="118"/>
      <c r="M366" s="118"/>
      <c r="N366" s="118"/>
      <c r="O366" s="118"/>
      <c r="P366" s="118"/>
      <c r="Q366" s="118"/>
      <c r="R366" s="118"/>
      <c r="S366" s="118"/>
      <c r="T366" s="118" t="s">
        <v>494</v>
      </c>
      <c r="U366" s="118"/>
      <c r="V366" s="126"/>
      <c r="W366" s="126"/>
      <c r="X366" s="126"/>
      <c r="Y366" s="126"/>
      <c r="Z366" s="125" t="s">
        <v>493</v>
      </c>
      <c r="AA366" s="127">
        <v>5</v>
      </c>
      <c r="AB366" s="127"/>
      <c r="AC366" s="127"/>
      <c r="AD366" s="127"/>
      <c r="AE366" s="127"/>
      <c r="AF366" s="127"/>
      <c r="AG366" s="127"/>
      <c r="AH366" s="127"/>
      <c r="AI366" s="127"/>
      <c r="AJ366" s="127"/>
      <c r="AK366" s="127"/>
      <c r="AL366" s="127">
        <v>5</v>
      </c>
      <c r="AM366" s="127"/>
      <c r="AN366" s="127"/>
      <c r="AO366" s="127"/>
      <c r="AP366" s="127"/>
      <c r="AQ366" s="127"/>
      <c r="AR366" s="127"/>
      <c r="AS366" s="127"/>
      <c r="AT366" s="127"/>
      <c r="AU366" s="127"/>
      <c r="AV366" s="125" t="s">
        <v>493</v>
      </c>
    </row>
    <row r="367" spans="1:48" ht="50.1" customHeight="1">
      <c r="A367" s="125" t="s">
        <v>752</v>
      </c>
      <c r="B367" s="118"/>
      <c r="C367" s="118" t="s">
        <v>716</v>
      </c>
      <c r="D367" s="118"/>
      <c r="E367" s="118" t="s">
        <v>753</v>
      </c>
      <c r="F367" s="118"/>
      <c r="G367" s="118"/>
      <c r="H367" s="118"/>
      <c r="I367" s="118"/>
      <c r="J367" s="118"/>
      <c r="K367" s="118"/>
      <c r="L367" s="118"/>
      <c r="M367" s="118"/>
      <c r="N367" s="118"/>
      <c r="O367" s="118"/>
      <c r="P367" s="118"/>
      <c r="Q367" s="118"/>
      <c r="R367" s="118"/>
      <c r="S367" s="118"/>
      <c r="T367" s="118"/>
      <c r="U367" s="118"/>
      <c r="V367" s="126"/>
      <c r="W367" s="126"/>
      <c r="X367" s="126"/>
      <c r="Y367" s="126"/>
      <c r="Z367" s="125" t="s">
        <v>752</v>
      </c>
      <c r="AA367" s="127">
        <v>41</v>
      </c>
      <c r="AB367" s="127"/>
      <c r="AC367" s="127"/>
      <c r="AD367" s="127"/>
      <c r="AE367" s="127"/>
      <c r="AF367" s="127"/>
      <c r="AG367" s="127"/>
      <c r="AH367" s="127"/>
      <c r="AI367" s="127"/>
      <c r="AJ367" s="127"/>
      <c r="AK367" s="127"/>
      <c r="AL367" s="127">
        <v>41</v>
      </c>
      <c r="AM367" s="127"/>
      <c r="AN367" s="127"/>
      <c r="AO367" s="127"/>
      <c r="AP367" s="127"/>
      <c r="AQ367" s="127"/>
      <c r="AR367" s="127"/>
      <c r="AS367" s="127"/>
      <c r="AT367" s="127"/>
      <c r="AU367" s="127"/>
      <c r="AV367" s="125" t="s">
        <v>752</v>
      </c>
    </row>
    <row r="368" spans="1:48" ht="66.95" customHeight="1">
      <c r="A368" s="125" t="s">
        <v>493</v>
      </c>
      <c r="B368" s="118"/>
      <c r="C368" s="118" t="s">
        <v>716</v>
      </c>
      <c r="D368" s="118"/>
      <c r="E368" s="118" t="s">
        <v>753</v>
      </c>
      <c r="F368" s="118"/>
      <c r="G368" s="118"/>
      <c r="H368" s="118"/>
      <c r="I368" s="118"/>
      <c r="J368" s="118"/>
      <c r="K368" s="118"/>
      <c r="L368" s="118"/>
      <c r="M368" s="118"/>
      <c r="N368" s="118"/>
      <c r="O368" s="118"/>
      <c r="P368" s="118"/>
      <c r="Q368" s="118"/>
      <c r="R368" s="118"/>
      <c r="S368" s="118"/>
      <c r="T368" s="118" t="s">
        <v>494</v>
      </c>
      <c r="U368" s="118"/>
      <c r="V368" s="126"/>
      <c r="W368" s="126"/>
      <c r="X368" s="126"/>
      <c r="Y368" s="126"/>
      <c r="Z368" s="125" t="s">
        <v>493</v>
      </c>
      <c r="AA368" s="127">
        <v>41</v>
      </c>
      <c r="AB368" s="127"/>
      <c r="AC368" s="127"/>
      <c r="AD368" s="127"/>
      <c r="AE368" s="127"/>
      <c r="AF368" s="127"/>
      <c r="AG368" s="127"/>
      <c r="AH368" s="127"/>
      <c r="AI368" s="127"/>
      <c r="AJ368" s="127"/>
      <c r="AK368" s="127"/>
      <c r="AL368" s="127">
        <v>41</v>
      </c>
      <c r="AM368" s="127"/>
      <c r="AN368" s="127"/>
      <c r="AO368" s="127"/>
      <c r="AP368" s="127"/>
      <c r="AQ368" s="127"/>
      <c r="AR368" s="127"/>
      <c r="AS368" s="127"/>
      <c r="AT368" s="127"/>
      <c r="AU368" s="127"/>
      <c r="AV368" s="125" t="s">
        <v>493</v>
      </c>
    </row>
    <row r="369" spans="1:48" ht="83.65" customHeight="1">
      <c r="A369" s="125" t="s">
        <v>754</v>
      </c>
      <c r="B369" s="118"/>
      <c r="C369" s="118" t="s">
        <v>716</v>
      </c>
      <c r="D369" s="118"/>
      <c r="E369" s="118" t="s">
        <v>755</v>
      </c>
      <c r="F369" s="118"/>
      <c r="G369" s="118"/>
      <c r="H369" s="118"/>
      <c r="I369" s="118"/>
      <c r="J369" s="118"/>
      <c r="K369" s="118"/>
      <c r="L369" s="118"/>
      <c r="M369" s="118"/>
      <c r="N369" s="118"/>
      <c r="O369" s="118"/>
      <c r="P369" s="118"/>
      <c r="Q369" s="118"/>
      <c r="R369" s="118"/>
      <c r="S369" s="118"/>
      <c r="T369" s="118"/>
      <c r="U369" s="118"/>
      <c r="V369" s="126"/>
      <c r="W369" s="126"/>
      <c r="X369" s="126"/>
      <c r="Y369" s="126"/>
      <c r="Z369" s="125" t="s">
        <v>754</v>
      </c>
      <c r="AA369" s="127">
        <v>40</v>
      </c>
      <c r="AB369" s="127"/>
      <c r="AC369" s="127"/>
      <c r="AD369" s="127"/>
      <c r="AE369" s="127"/>
      <c r="AF369" s="127"/>
      <c r="AG369" s="127"/>
      <c r="AH369" s="127"/>
      <c r="AI369" s="127"/>
      <c r="AJ369" s="127"/>
      <c r="AK369" s="127"/>
      <c r="AL369" s="127">
        <v>40</v>
      </c>
      <c r="AM369" s="127"/>
      <c r="AN369" s="127"/>
      <c r="AO369" s="127"/>
      <c r="AP369" s="127"/>
      <c r="AQ369" s="127"/>
      <c r="AR369" s="127"/>
      <c r="AS369" s="127"/>
      <c r="AT369" s="127"/>
      <c r="AU369" s="127"/>
      <c r="AV369" s="125" t="s">
        <v>754</v>
      </c>
    </row>
    <row r="370" spans="1:48" ht="66.95" customHeight="1">
      <c r="A370" s="125" t="s">
        <v>756</v>
      </c>
      <c r="B370" s="118"/>
      <c r="C370" s="118" t="s">
        <v>716</v>
      </c>
      <c r="D370" s="118"/>
      <c r="E370" s="118" t="s">
        <v>757</v>
      </c>
      <c r="F370" s="118"/>
      <c r="G370" s="118"/>
      <c r="H370" s="118"/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26"/>
      <c r="W370" s="126"/>
      <c r="X370" s="126"/>
      <c r="Y370" s="126"/>
      <c r="Z370" s="125" t="s">
        <v>756</v>
      </c>
      <c r="AA370" s="127">
        <v>40</v>
      </c>
      <c r="AB370" s="127"/>
      <c r="AC370" s="127"/>
      <c r="AD370" s="127"/>
      <c r="AE370" s="127"/>
      <c r="AF370" s="127"/>
      <c r="AG370" s="127"/>
      <c r="AH370" s="127"/>
      <c r="AI370" s="127"/>
      <c r="AJ370" s="127"/>
      <c r="AK370" s="127"/>
      <c r="AL370" s="127">
        <v>40</v>
      </c>
      <c r="AM370" s="127"/>
      <c r="AN370" s="127"/>
      <c r="AO370" s="127"/>
      <c r="AP370" s="127"/>
      <c r="AQ370" s="127"/>
      <c r="AR370" s="127"/>
      <c r="AS370" s="127"/>
      <c r="AT370" s="127"/>
      <c r="AU370" s="127"/>
      <c r="AV370" s="125" t="s">
        <v>756</v>
      </c>
    </row>
    <row r="371" spans="1:48" ht="66.95" customHeight="1">
      <c r="A371" s="125" t="s">
        <v>493</v>
      </c>
      <c r="B371" s="118"/>
      <c r="C371" s="118" t="s">
        <v>716</v>
      </c>
      <c r="D371" s="118"/>
      <c r="E371" s="118" t="s">
        <v>757</v>
      </c>
      <c r="F371" s="118"/>
      <c r="G371" s="118"/>
      <c r="H371" s="118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 t="s">
        <v>494</v>
      </c>
      <c r="U371" s="118"/>
      <c r="V371" s="126"/>
      <c r="W371" s="126"/>
      <c r="X371" s="126"/>
      <c r="Y371" s="126"/>
      <c r="Z371" s="125" t="s">
        <v>493</v>
      </c>
      <c r="AA371" s="127">
        <v>40</v>
      </c>
      <c r="AB371" s="127"/>
      <c r="AC371" s="127"/>
      <c r="AD371" s="127"/>
      <c r="AE371" s="127"/>
      <c r="AF371" s="127"/>
      <c r="AG371" s="127"/>
      <c r="AH371" s="127"/>
      <c r="AI371" s="127"/>
      <c r="AJ371" s="127"/>
      <c r="AK371" s="127"/>
      <c r="AL371" s="127">
        <v>40</v>
      </c>
      <c r="AM371" s="127"/>
      <c r="AN371" s="127"/>
      <c r="AO371" s="127"/>
      <c r="AP371" s="127"/>
      <c r="AQ371" s="127"/>
      <c r="AR371" s="127"/>
      <c r="AS371" s="127"/>
      <c r="AT371" s="127"/>
      <c r="AU371" s="127"/>
      <c r="AV371" s="125" t="s">
        <v>493</v>
      </c>
    </row>
    <row r="372" spans="1:48" ht="27.75" customHeight="1">
      <c r="A372" s="125"/>
      <c r="B372" s="118"/>
      <c r="C372" s="118" t="s">
        <v>855</v>
      </c>
      <c r="D372" s="118"/>
      <c r="E372" s="118"/>
      <c r="F372" s="118"/>
      <c r="G372" s="118"/>
      <c r="H372" s="118"/>
      <c r="I372" s="118"/>
      <c r="J372" s="118"/>
      <c r="K372" s="118"/>
      <c r="L372" s="118"/>
      <c r="M372" s="118"/>
      <c r="N372" s="118"/>
      <c r="O372" s="118"/>
      <c r="P372" s="118"/>
      <c r="Q372" s="118"/>
      <c r="R372" s="118"/>
      <c r="S372" s="118"/>
      <c r="T372" s="118"/>
      <c r="U372" s="118"/>
      <c r="V372" s="126"/>
      <c r="W372" s="126"/>
      <c r="X372" s="126"/>
      <c r="Y372" s="126"/>
      <c r="Z372" s="125" t="s">
        <v>854</v>
      </c>
      <c r="AA372" s="127">
        <f>AA373</f>
        <v>700</v>
      </c>
      <c r="AB372" s="127"/>
      <c r="AC372" s="127"/>
      <c r="AD372" s="127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127"/>
      <c r="AO372" s="127"/>
      <c r="AP372" s="127"/>
      <c r="AQ372" s="127"/>
      <c r="AR372" s="127"/>
      <c r="AS372" s="127"/>
      <c r="AT372" s="127"/>
      <c r="AU372" s="127"/>
      <c r="AV372" s="125"/>
    </row>
    <row r="373" spans="1:48" ht="66.95" customHeight="1">
      <c r="A373" s="125"/>
      <c r="B373" s="118"/>
      <c r="C373" s="118" t="s">
        <v>855</v>
      </c>
      <c r="D373" s="118"/>
      <c r="E373" s="118" t="s">
        <v>718</v>
      </c>
      <c r="F373" s="118"/>
      <c r="G373" s="118"/>
      <c r="H373" s="118"/>
      <c r="I373" s="118"/>
      <c r="J373" s="118"/>
      <c r="K373" s="118"/>
      <c r="L373" s="118"/>
      <c r="M373" s="118"/>
      <c r="N373" s="118"/>
      <c r="O373" s="118"/>
      <c r="P373" s="118"/>
      <c r="Q373" s="118"/>
      <c r="R373" s="118"/>
      <c r="S373" s="118"/>
      <c r="T373" s="118"/>
      <c r="U373" s="118"/>
      <c r="V373" s="126"/>
      <c r="W373" s="126"/>
      <c r="X373" s="126"/>
      <c r="Y373" s="126"/>
      <c r="Z373" s="125" t="s">
        <v>717</v>
      </c>
      <c r="AA373" s="127">
        <f>AA374</f>
        <v>700</v>
      </c>
      <c r="AB373" s="127"/>
      <c r="AC373" s="127"/>
      <c r="AD373" s="127"/>
      <c r="AE373" s="127"/>
      <c r="AF373" s="127"/>
      <c r="AG373" s="127"/>
      <c r="AH373" s="127"/>
      <c r="AI373" s="127"/>
      <c r="AJ373" s="127"/>
      <c r="AK373" s="127"/>
      <c r="AL373" s="127"/>
      <c r="AM373" s="127"/>
      <c r="AN373" s="127"/>
      <c r="AO373" s="127"/>
      <c r="AP373" s="127"/>
      <c r="AQ373" s="127"/>
      <c r="AR373" s="127"/>
      <c r="AS373" s="127"/>
      <c r="AT373" s="127"/>
      <c r="AU373" s="127"/>
      <c r="AV373" s="125"/>
    </row>
    <row r="374" spans="1:48" ht="52.5" customHeight="1">
      <c r="A374" s="125"/>
      <c r="B374" s="118"/>
      <c r="C374" s="118" t="s">
        <v>855</v>
      </c>
      <c r="D374" s="118"/>
      <c r="E374" s="118" t="s">
        <v>720</v>
      </c>
      <c r="F374" s="118"/>
      <c r="G374" s="118"/>
      <c r="H374" s="118"/>
      <c r="I374" s="118"/>
      <c r="J374" s="118"/>
      <c r="K374" s="118"/>
      <c r="L374" s="118"/>
      <c r="M374" s="118"/>
      <c r="N374" s="118"/>
      <c r="O374" s="118"/>
      <c r="P374" s="118"/>
      <c r="Q374" s="118"/>
      <c r="R374" s="118"/>
      <c r="S374" s="118"/>
      <c r="T374" s="118"/>
      <c r="U374" s="118"/>
      <c r="V374" s="126"/>
      <c r="W374" s="126"/>
      <c r="X374" s="126"/>
      <c r="Y374" s="126"/>
      <c r="Z374" s="125" t="s">
        <v>719</v>
      </c>
      <c r="AA374" s="127">
        <f>AA375</f>
        <v>700</v>
      </c>
      <c r="AB374" s="127"/>
      <c r="AC374" s="127"/>
      <c r="AD374" s="127"/>
      <c r="AE374" s="127"/>
      <c r="AF374" s="127"/>
      <c r="AG374" s="127"/>
      <c r="AH374" s="127"/>
      <c r="AI374" s="127"/>
      <c r="AJ374" s="127"/>
      <c r="AK374" s="127"/>
      <c r="AL374" s="127"/>
      <c r="AM374" s="127"/>
      <c r="AN374" s="127"/>
      <c r="AO374" s="127"/>
      <c r="AP374" s="127"/>
      <c r="AQ374" s="127"/>
      <c r="AR374" s="127"/>
      <c r="AS374" s="127"/>
      <c r="AT374" s="127"/>
      <c r="AU374" s="127"/>
      <c r="AV374" s="125"/>
    </row>
    <row r="375" spans="1:48" ht="66.95" customHeight="1">
      <c r="A375" s="125"/>
      <c r="B375" s="118"/>
      <c r="C375" s="118" t="s">
        <v>855</v>
      </c>
      <c r="D375" s="118"/>
      <c r="E375" s="118" t="s">
        <v>731</v>
      </c>
      <c r="F375" s="118"/>
      <c r="G375" s="118"/>
      <c r="H375" s="118"/>
      <c r="I375" s="118"/>
      <c r="J375" s="118"/>
      <c r="K375" s="118"/>
      <c r="L375" s="118"/>
      <c r="M375" s="118"/>
      <c r="N375" s="118"/>
      <c r="O375" s="118"/>
      <c r="P375" s="118"/>
      <c r="Q375" s="118"/>
      <c r="R375" s="118"/>
      <c r="S375" s="118"/>
      <c r="T375" s="118"/>
      <c r="U375" s="118"/>
      <c r="V375" s="126"/>
      <c r="W375" s="126"/>
      <c r="X375" s="126"/>
      <c r="Y375" s="126"/>
      <c r="Z375" s="125" t="s">
        <v>730</v>
      </c>
      <c r="AA375" s="127">
        <f>AA376</f>
        <v>700</v>
      </c>
      <c r="AB375" s="127"/>
      <c r="AC375" s="127"/>
      <c r="AD375" s="127"/>
      <c r="AE375" s="127"/>
      <c r="AF375" s="127"/>
      <c r="AG375" s="127"/>
      <c r="AH375" s="127"/>
      <c r="AI375" s="127"/>
      <c r="AJ375" s="127"/>
      <c r="AK375" s="127"/>
      <c r="AL375" s="127"/>
      <c r="AM375" s="127"/>
      <c r="AN375" s="127"/>
      <c r="AO375" s="127"/>
      <c r="AP375" s="127"/>
      <c r="AQ375" s="127"/>
      <c r="AR375" s="127"/>
      <c r="AS375" s="127"/>
      <c r="AT375" s="127"/>
      <c r="AU375" s="127"/>
      <c r="AV375" s="125"/>
    </row>
    <row r="376" spans="1:48" ht="66.95" customHeight="1">
      <c r="A376" s="125"/>
      <c r="B376" s="118"/>
      <c r="C376" s="118" t="s">
        <v>855</v>
      </c>
      <c r="D376" s="118"/>
      <c r="E376" s="118" t="s">
        <v>857</v>
      </c>
      <c r="F376" s="118"/>
      <c r="G376" s="118"/>
      <c r="H376" s="118"/>
      <c r="I376" s="118"/>
      <c r="J376" s="118"/>
      <c r="K376" s="118"/>
      <c r="L376" s="118"/>
      <c r="M376" s="118"/>
      <c r="N376" s="118"/>
      <c r="O376" s="118"/>
      <c r="P376" s="118"/>
      <c r="Q376" s="118"/>
      <c r="R376" s="118"/>
      <c r="S376" s="118"/>
      <c r="T376" s="118"/>
      <c r="U376" s="118"/>
      <c r="V376" s="126"/>
      <c r="W376" s="126"/>
      <c r="X376" s="126"/>
      <c r="Y376" s="126"/>
      <c r="Z376" s="125" t="s">
        <v>856</v>
      </c>
      <c r="AA376" s="127">
        <f>AA377</f>
        <v>700</v>
      </c>
      <c r="AB376" s="127"/>
      <c r="AC376" s="127"/>
      <c r="AD376" s="127"/>
      <c r="AE376" s="127"/>
      <c r="AF376" s="127"/>
      <c r="AG376" s="127"/>
      <c r="AH376" s="127"/>
      <c r="AI376" s="127"/>
      <c r="AJ376" s="127"/>
      <c r="AK376" s="127"/>
      <c r="AL376" s="127"/>
      <c r="AM376" s="127"/>
      <c r="AN376" s="127"/>
      <c r="AO376" s="127"/>
      <c r="AP376" s="127"/>
      <c r="AQ376" s="127"/>
      <c r="AR376" s="127"/>
      <c r="AS376" s="127"/>
      <c r="AT376" s="127"/>
      <c r="AU376" s="127"/>
      <c r="AV376" s="125"/>
    </row>
    <row r="377" spans="1:48" ht="66.95" customHeight="1">
      <c r="A377" s="125"/>
      <c r="B377" s="118"/>
      <c r="C377" s="118" t="s">
        <v>855</v>
      </c>
      <c r="D377" s="118"/>
      <c r="E377" s="118" t="s">
        <v>857</v>
      </c>
      <c r="F377" s="118"/>
      <c r="G377" s="118"/>
      <c r="H377" s="118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 t="s">
        <v>494</v>
      </c>
      <c r="U377" s="118"/>
      <c r="V377" s="126"/>
      <c r="W377" s="126"/>
      <c r="X377" s="126"/>
      <c r="Y377" s="126"/>
      <c r="Z377" s="125" t="s">
        <v>493</v>
      </c>
      <c r="AA377" s="127">
        <v>700</v>
      </c>
      <c r="AB377" s="127"/>
      <c r="AC377" s="127"/>
      <c r="AD377" s="127"/>
      <c r="AE377" s="127"/>
      <c r="AF377" s="127"/>
      <c r="AG377" s="127"/>
      <c r="AH377" s="127"/>
      <c r="AI377" s="127"/>
      <c r="AJ377" s="127"/>
      <c r="AK377" s="127"/>
      <c r="AL377" s="127"/>
      <c r="AM377" s="127"/>
      <c r="AN377" s="127"/>
      <c r="AO377" s="127"/>
      <c r="AP377" s="127"/>
      <c r="AQ377" s="127"/>
      <c r="AR377" s="127"/>
      <c r="AS377" s="127"/>
      <c r="AT377" s="127"/>
      <c r="AU377" s="127"/>
      <c r="AV377" s="125"/>
    </row>
    <row r="378" spans="1:48" ht="53.25" customHeight="1">
      <c r="A378" s="122" t="s">
        <v>758</v>
      </c>
      <c r="B378" s="100" t="s">
        <v>759</v>
      </c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23"/>
      <c r="W378" s="123"/>
      <c r="X378" s="123"/>
      <c r="Y378" s="123"/>
      <c r="Z378" s="122" t="s">
        <v>758</v>
      </c>
      <c r="AA378" s="124">
        <f>AA379+AA390+AA466+AA495</f>
        <v>367033.55634000001</v>
      </c>
      <c r="AB378" s="124"/>
      <c r="AC378" s="124"/>
      <c r="AD378" s="124"/>
      <c r="AE378" s="124"/>
      <c r="AF378" s="124"/>
      <c r="AG378" s="124"/>
      <c r="AH378" s="124"/>
      <c r="AI378" s="124"/>
      <c r="AJ378" s="124"/>
      <c r="AK378" s="124"/>
      <c r="AL378" s="124">
        <v>341430.53</v>
      </c>
      <c r="AM378" s="124"/>
      <c r="AN378" s="124">
        <v>242786.5</v>
      </c>
      <c r="AO378" s="124">
        <v>669.15</v>
      </c>
      <c r="AP378" s="124"/>
      <c r="AQ378" s="124">
        <v>344244</v>
      </c>
      <c r="AR378" s="124"/>
      <c r="AS378" s="124">
        <v>246242.3</v>
      </c>
      <c r="AT378" s="124">
        <v>412.44</v>
      </c>
      <c r="AU378" s="124"/>
      <c r="AV378" s="122" t="s">
        <v>758</v>
      </c>
    </row>
    <row r="379" spans="1:48" ht="16.7" customHeight="1">
      <c r="A379" s="125" t="s">
        <v>620</v>
      </c>
      <c r="B379" s="118"/>
      <c r="C379" s="118" t="s">
        <v>621</v>
      </c>
      <c r="D379" s="118"/>
      <c r="E379" s="118"/>
      <c r="F379" s="118"/>
      <c r="G379" s="118"/>
      <c r="H379" s="118"/>
      <c r="I379" s="118"/>
      <c r="J379" s="118"/>
      <c r="K379" s="118"/>
      <c r="L379" s="118"/>
      <c r="M379" s="118"/>
      <c r="N379" s="118"/>
      <c r="O379" s="118"/>
      <c r="P379" s="118"/>
      <c r="Q379" s="118"/>
      <c r="R379" s="118"/>
      <c r="S379" s="118"/>
      <c r="T379" s="118"/>
      <c r="U379" s="118"/>
      <c r="V379" s="126"/>
      <c r="W379" s="126"/>
      <c r="X379" s="126"/>
      <c r="Y379" s="126"/>
      <c r="Z379" s="125" t="s">
        <v>620</v>
      </c>
      <c r="AA379" s="127">
        <v>30</v>
      </c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7"/>
      <c r="AL379" s="127">
        <v>30</v>
      </c>
      <c r="AM379" s="127"/>
      <c r="AN379" s="127"/>
      <c r="AO379" s="127"/>
      <c r="AP379" s="127"/>
      <c r="AQ379" s="127"/>
      <c r="AR379" s="127"/>
      <c r="AS379" s="127"/>
      <c r="AT379" s="127"/>
      <c r="AU379" s="127"/>
      <c r="AV379" s="125" t="s">
        <v>620</v>
      </c>
    </row>
    <row r="380" spans="1:48" ht="50.1" customHeight="1">
      <c r="A380" s="125" t="s">
        <v>622</v>
      </c>
      <c r="B380" s="118"/>
      <c r="C380" s="118" t="s">
        <v>623</v>
      </c>
      <c r="D380" s="118"/>
      <c r="E380" s="118"/>
      <c r="F380" s="118"/>
      <c r="G380" s="118"/>
      <c r="H380" s="118"/>
      <c r="I380" s="118"/>
      <c r="J380" s="118"/>
      <c r="K380" s="118"/>
      <c r="L380" s="118"/>
      <c r="M380" s="118"/>
      <c r="N380" s="118"/>
      <c r="O380" s="118"/>
      <c r="P380" s="118"/>
      <c r="Q380" s="118"/>
      <c r="R380" s="118"/>
      <c r="S380" s="118"/>
      <c r="T380" s="118"/>
      <c r="U380" s="118"/>
      <c r="V380" s="126"/>
      <c r="W380" s="126"/>
      <c r="X380" s="126"/>
      <c r="Y380" s="126"/>
      <c r="Z380" s="125" t="s">
        <v>622</v>
      </c>
      <c r="AA380" s="127">
        <v>30</v>
      </c>
      <c r="AB380" s="127"/>
      <c r="AC380" s="127"/>
      <c r="AD380" s="127"/>
      <c r="AE380" s="127"/>
      <c r="AF380" s="127"/>
      <c r="AG380" s="127"/>
      <c r="AH380" s="127"/>
      <c r="AI380" s="127"/>
      <c r="AJ380" s="127"/>
      <c r="AK380" s="127"/>
      <c r="AL380" s="127">
        <v>30</v>
      </c>
      <c r="AM380" s="127"/>
      <c r="AN380" s="127"/>
      <c r="AO380" s="127"/>
      <c r="AP380" s="127"/>
      <c r="AQ380" s="127"/>
      <c r="AR380" s="127"/>
      <c r="AS380" s="127"/>
      <c r="AT380" s="127"/>
      <c r="AU380" s="127"/>
      <c r="AV380" s="125" t="s">
        <v>622</v>
      </c>
    </row>
    <row r="381" spans="1:48" ht="83.65" customHeight="1">
      <c r="A381" s="125" t="s">
        <v>9</v>
      </c>
      <c r="B381" s="118"/>
      <c r="C381" s="118" t="s">
        <v>623</v>
      </c>
      <c r="D381" s="118"/>
      <c r="E381" s="118" t="s">
        <v>409</v>
      </c>
      <c r="F381" s="118"/>
      <c r="G381" s="118"/>
      <c r="H381" s="118"/>
      <c r="I381" s="118"/>
      <c r="J381" s="118"/>
      <c r="K381" s="118"/>
      <c r="L381" s="118"/>
      <c r="M381" s="118"/>
      <c r="N381" s="118"/>
      <c r="O381" s="118"/>
      <c r="P381" s="118"/>
      <c r="Q381" s="118"/>
      <c r="R381" s="118"/>
      <c r="S381" s="118"/>
      <c r="T381" s="118"/>
      <c r="U381" s="118"/>
      <c r="V381" s="126"/>
      <c r="W381" s="126"/>
      <c r="X381" s="126"/>
      <c r="Y381" s="126"/>
      <c r="Z381" s="125" t="s">
        <v>9</v>
      </c>
      <c r="AA381" s="127">
        <v>30</v>
      </c>
      <c r="AB381" s="127"/>
      <c r="AC381" s="127"/>
      <c r="AD381" s="127"/>
      <c r="AE381" s="127"/>
      <c r="AF381" s="127"/>
      <c r="AG381" s="127"/>
      <c r="AH381" s="127"/>
      <c r="AI381" s="127"/>
      <c r="AJ381" s="127"/>
      <c r="AK381" s="127"/>
      <c r="AL381" s="127">
        <v>30</v>
      </c>
      <c r="AM381" s="127"/>
      <c r="AN381" s="127"/>
      <c r="AO381" s="127"/>
      <c r="AP381" s="127"/>
      <c r="AQ381" s="127"/>
      <c r="AR381" s="127"/>
      <c r="AS381" s="127"/>
      <c r="AT381" s="127"/>
      <c r="AU381" s="127"/>
      <c r="AV381" s="125" t="s">
        <v>9</v>
      </c>
    </row>
    <row r="382" spans="1:48" ht="33.4" customHeight="1">
      <c r="A382" s="125" t="s">
        <v>624</v>
      </c>
      <c r="B382" s="118"/>
      <c r="C382" s="118" t="s">
        <v>623</v>
      </c>
      <c r="D382" s="118"/>
      <c r="E382" s="118" t="s">
        <v>625</v>
      </c>
      <c r="F382" s="118"/>
      <c r="G382" s="118"/>
      <c r="H382" s="118"/>
      <c r="I382" s="118"/>
      <c r="J382" s="118"/>
      <c r="K382" s="118"/>
      <c r="L382" s="118"/>
      <c r="M382" s="118"/>
      <c r="N382" s="118"/>
      <c r="O382" s="118"/>
      <c r="P382" s="118"/>
      <c r="Q382" s="118"/>
      <c r="R382" s="118"/>
      <c r="S382" s="118"/>
      <c r="T382" s="118"/>
      <c r="U382" s="118"/>
      <c r="V382" s="126"/>
      <c r="W382" s="126"/>
      <c r="X382" s="126"/>
      <c r="Y382" s="126"/>
      <c r="Z382" s="125" t="s">
        <v>624</v>
      </c>
      <c r="AA382" s="127">
        <v>30</v>
      </c>
      <c r="AB382" s="127"/>
      <c r="AC382" s="127"/>
      <c r="AD382" s="127"/>
      <c r="AE382" s="127"/>
      <c r="AF382" s="127"/>
      <c r="AG382" s="127"/>
      <c r="AH382" s="127"/>
      <c r="AI382" s="127"/>
      <c r="AJ382" s="127"/>
      <c r="AK382" s="127"/>
      <c r="AL382" s="127">
        <v>30</v>
      </c>
      <c r="AM382" s="127"/>
      <c r="AN382" s="127"/>
      <c r="AO382" s="127"/>
      <c r="AP382" s="127"/>
      <c r="AQ382" s="127"/>
      <c r="AR382" s="127"/>
      <c r="AS382" s="127"/>
      <c r="AT382" s="127"/>
      <c r="AU382" s="127"/>
      <c r="AV382" s="125" t="s">
        <v>624</v>
      </c>
    </row>
    <row r="383" spans="1:48" ht="50.1" customHeight="1">
      <c r="A383" s="125" t="s">
        <v>760</v>
      </c>
      <c r="B383" s="118"/>
      <c r="C383" s="118" t="s">
        <v>623</v>
      </c>
      <c r="D383" s="118"/>
      <c r="E383" s="118" t="s">
        <v>761</v>
      </c>
      <c r="F383" s="118"/>
      <c r="G383" s="118"/>
      <c r="H383" s="118"/>
      <c r="I383" s="118"/>
      <c r="J383" s="118"/>
      <c r="K383" s="118"/>
      <c r="L383" s="118"/>
      <c r="M383" s="118"/>
      <c r="N383" s="118"/>
      <c r="O383" s="118"/>
      <c r="P383" s="118"/>
      <c r="Q383" s="118"/>
      <c r="R383" s="118"/>
      <c r="S383" s="118"/>
      <c r="T383" s="118"/>
      <c r="U383" s="118"/>
      <c r="V383" s="126"/>
      <c r="W383" s="126"/>
      <c r="X383" s="126"/>
      <c r="Y383" s="126"/>
      <c r="Z383" s="125" t="s">
        <v>760</v>
      </c>
      <c r="AA383" s="127">
        <v>30</v>
      </c>
      <c r="AB383" s="127"/>
      <c r="AC383" s="127"/>
      <c r="AD383" s="127"/>
      <c r="AE383" s="127"/>
      <c r="AF383" s="127"/>
      <c r="AG383" s="127"/>
      <c r="AH383" s="127"/>
      <c r="AI383" s="127"/>
      <c r="AJ383" s="127"/>
      <c r="AK383" s="127"/>
      <c r="AL383" s="127">
        <v>30</v>
      </c>
      <c r="AM383" s="127"/>
      <c r="AN383" s="127"/>
      <c r="AO383" s="127"/>
      <c r="AP383" s="127"/>
      <c r="AQ383" s="127"/>
      <c r="AR383" s="127"/>
      <c r="AS383" s="127"/>
      <c r="AT383" s="127"/>
      <c r="AU383" s="127"/>
      <c r="AV383" s="125" t="s">
        <v>760</v>
      </c>
    </row>
    <row r="384" spans="1:48" ht="50.1" customHeight="1">
      <c r="A384" s="125" t="s">
        <v>762</v>
      </c>
      <c r="B384" s="118"/>
      <c r="C384" s="118" t="s">
        <v>623</v>
      </c>
      <c r="D384" s="118"/>
      <c r="E384" s="118" t="s">
        <v>763</v>
      </c>
      <c r="F384" s="118"/>
      <c r="G384" s="118"/>
      <c r="H384" s="118"/>
      <c r="I384" s="118"/>
      <c r="J384" s="118"/>
      <c r="K384" s="118"/>
      <c r="L384" s="118"/>
      <c r="M384" s="118"/>
      <c r="N384" s="118"/>
      <c r="O384" s="118"/>
      <c r="P384" s="118"/>
      <c r="Q384" s="118"/>
      <c r="R384" s="118"/>
      <c r="S384" s="118"/>
      <c r="T384" s="118"/>
      <c r="U384" s="118"/>
      <c r="V384" s="126"/>
      <c r="W384" s="126"/>
      <c r="X384" s="126"/>
      <c r="Y384" s="126"/>
      <c r="Z384" s="125" t="s">
        <v>762</v>
      </c>
      <c r="AA384" s="127">
        <v>3</v>
      </c>
      <c r="AB384" s="127"/>
      <c r="AC384" s="127"/>
      <c r="AD384" s="127"/>
      <c r="AE384" s="127"/>
      <c r="AF384" s="127"/>
      <c r="AG384" s="127"/>
      <c r="AH384" s="127"/>
      <c r="AI384" s="127"/>
      <c r="AJ384" s="127"/>
      <c r="AK384" s="127"/>
      <c r="AL384" s="127">
        <v>3</v>
      </c>
      <c r="AM384" s="127"/>
      <c r="AN384" s="127"/>
      <c r="AO384" s="127"/>
      <c r="AP384" s="127"/>
      <c r="AQ384" s="127"/>
      <c r="AR384" s="127"/>
      <c r="AS384" s="127"/>
      <c r="AT384" s="127"/>
      <c r="AU384" s="127"/>
      <c r="AV384" s="125" t="s">
        <v>762</v>
      </c>
    </row>
    <row r="385" spans="1:49" ht="66.95" customHeight="1">
      <c r="A385" s="125" t="s">
        <v>493</v>
      </c>
      <c r="B385" s="118"/>
      <c r="C385" s="118" t="s">
        <v>623</v>
      </c>
      <c r="D385" s="118"/>
      <c r="E385" s="118" t="s">
        <v>763</v>
      </c>
      <c r="F385" s="118"/>
      <c r="G385" s="118"/>
      <c r="H385" s="118"/>
      <c r="I385" s="118"/>
      <c r="J385" s="118"/>
      <c r="K385" s="118"/>
      <c r="L385" s="118"/>
      <c r="M385" s="118"/>
      <c r="N385" s="118"/>
      <c r="O385" s="118"/>
      <c r="P385" s="118"/>
      <c r="Q385" s="118"/>
      <c r="R385" s="118"/>
      <c r="S385" s="118"/>
      <c r="T385" s="118" t="s">
        <v>494</v>
      </c>
      <c r="U385" s="118"/>
      <c r="V385" s="126"/>
      <c r="W385" s="126"/>
      <c r="X385" s="126"/>
      <c r="Y385" s="126"/>
      <c r="Z385" s="125" t="s">
        <v>493</v>
      </c>
      <c r="AA385" s="127">
        <v>3</v>
      </c>
      <c r="AB385" s="127"/>
      <c r="AC385" s="127"/>
      <c r="AD385" s="127"/>
      <c r="AE385" s="127"/>
      <c r="AF385" s="127"/>
      <c r="AG385" s="127"/>
      <c r="AH385" s="127"/>
      <c r="AI385" s="127"/>
      <c r="AJ385" s="127"/>
      <c r="AK385" s="127"/>
      <c r="AL385" s="127">
        <v>3</v>
      </c>
      <c r="AM385" s="127"/>
      <c r="AN385" s="127"/>
      <c r="AO385" s="127"/>
      <c r="AP385" s="127"/>
      <c r="AQ385" s="127"/>
      <c r="AR385" s="127"/>
      <c r="AS385" s="127"/>
      <c r="AT385" s="127"/>
      <c r="AU385" s="127"/>
      <c r="AV385" s="125" t="s">
        <v>493</v>
      </c>
    </row>
    <row r="386" spans="1:49" ht="100.35" customHeight="1">
      <c r="A386" s="125" t="s">
        <v>764</v>
      </c>
      <c r="B386" s="118"/>
      <c r="C386" s="118" t="s">
        <v>623</v>
      </c>
      <c r="D386" s="118"/>
      <c r="E386" s="118" t="s">
        <v>765</v>
      </c>
      <c r="F386" s="118"/>
      <c r="G386" s="118"/>
      <c r="H386" s="118"/>
      <c r="I386" s="118"/>
      <c r="J386" s="118"/>
      <c r="K386" s="118"/>
      <c r="L386" s="118"/>
      <c r="M386" s="118"/>
      <c r="N386" s="118"/>
      <c r="O386" s="118"/>
      <c r="P386" s="118"/>
      <c r="Q386" s="118"/>
      <c r="R386" s="118"/>
      <c r="S386" s="118"/>
      <c r="T386" s="118"/>
      <c r="U386" s="118"/>
      <c r="V386" s="126"/>
      <c r="W386" s="126"/>
      <c r="X386" s="126"/>
      <c r="Y386" s="126"/>
      <c r="Z386" s="125" t="s">
        <v>764</v>
      </c>
      <c r="AA386" s="127">
        <v>22</v>
      </c>
      <c r="AB386" s="127"/>
      <c r="AC386" s="127"/>
      <c r="AD386" s="127"/>
      <c r="AE386" s="127"/>
      <c r="AF386" s="127"/>
      <c r="AG386" s="127"/>
      <c r="AH386" s="127"/>
      <c r="AI386" s="127"/>
      <c r="AJ386" s="127"/>
      <c r="AK386" s="127"/>
      <c r="AL386" s="127">
        <v>22</v>
      </c>
      <c r="AM386" s="127"/>
      <c r="AN386" s="127"/>
      <c r="AO386" s="127"/>
      <c r="AP386" s="127"/>
      <c r="AQ386" s="127"/>
      <c r="AR386" s="127"/>
      <c r="AS386" s="127"/>
      <c r="AT386" s="127"/>
      <c r="AU386" s="127"/>
      <c r="AV386" s="125" t="s">
        <v>764</v>
      </c>
    </row>
    <row r="387" spans="1:49" ht="66.95" customHeight="1">
      <c r="A387" s="125" t="s">
        <v>493</v>
      </c>
      <c r="B387" s="118"/>
      <c r="C387" s="118" t="s">
        <v>623</v>
      </c>
      <c r="D387" s="118"/>
      <c r="E387" s="118" t="s">
        <v>765</v>
      </c>
      <c r="F387" s="118"/>
      <c r="G387" s="118"/>
      <c r="H387" s="118"/>
      <c r="I387" s="118"/>
      <c r="J387" s="118"/>
      <c r="K387" s="118"/>
      <c r="L387" s="118"/>
      <c r="M387" s="118"/>
      <c r="N387" s="118"/>
      <c r="O387" s="118"/>
      <c r="P387" s="118"/>
      <c r="Q387" s="118"/>
      <c r="R387" s="118"/>
      <c r="S387" s="118"/>
      <c r="T387" s="118" t="s">
        <v>494</v>
      </c>
      <c r="U387" s="118"/>
      <c r="V387" s="126"/>
      <c r="W387" s="126"/>
      <c r="X387" s="126"/>
      <c r="Y387" s="126"/>
      <c r="Z387" s="125" t="s">
        <v>493</v>
      </c>
      <c r="AA387" s="127">
        <v>22</v>
      </c>
      <c r="AB387" s="127"/>
      <c r="AC387" s="127"/>
      <c r="AD387" s="127"/>
      <c r="AE387" s="127"/>
      <c r="AF387" s="127"/>
      <c r="AG387" s="127"/>
      <c r="AH387" s="127"/>
      <c r="AI387" s="127"/>
      <c r="AJ387" s="127"/>
      <c r="AK387" s="127"/>
      <c r="AL387" s="127">
        <v>22</v>
      </c>
      <c r="AM387" s="127"/>
      <c r="AN387" s="127"/>
      <c r="AO387" s="127"/>
      <c r="AP387" s="127"/>
      <c r="AQ387" s="127"/>
      <c r="AR387" s="127"/>
      <c r="AS387" s="127"/>
      <c r="AT387" s="127"/>
      <c r="AU387" s="127"/>
      <c r="AV387" s="125" t="s">
        <v>493</v>
      </c>
    </row>
    <row r="388" spans="1:49" ht="50.1" customHeight="1">
      <c r="A388" s="125" t="s">
        <v>766</v>
      </c>
      <c r="B388" s="118"/>
      <c r="C388" s="118" t="s">
        <v>623</v>
      </c>
      <c r="D388" s="118"/>
      <c r="E388" s="118" t="s">
        <v>767</v>
      </c>
      <c r="F388" s="118"/>
      <c r="G388" s="118"/>
      <c r="H388" s="118"/>
      <c r="I388" s="118"/>
      <c r="J388" s="118"/>
      <c r="K388" s="118"/>
      <c r="L388" s="118"/>
      <c r="M388" s="118"/>
      <c r="N388" s="118"/>
      <c r="O388" s="118"/>
      <c r="P388" s="118"/>
      <c r="Q388" s="118"/>
      <c r="R388" s="118"/>
      <c r="S388" s="118"/>
      <c r="T388" s="118"/>
      <c r="U388" s="118"/>
      <c r="V388" s="126"/>
      <c r="W388" s="126"/>
      <c r="X388" s="126"/>
      <c r="Y388" s="126"/>
      <c r="Z388" s="125" t="s">
        <v>766</v>
      </c>
      <c r="AA388" s="127">
        <v>5</v>
      </c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>
        <v>5</v>
      </c>
      <c r="AM388" s="127"/>
      <c r="AN388" s="127"/>
      <c r="AO388" s="127"/>
      <c r="AP388" s="127"/>
      <c r="AQ388" s="127"/>
      <c r="AR388" s="127"/>
      <c r="AS388" s="127"/>
      <c r="AT388" s="127"/>
      <c r="AU388" s="127"/>
      <c r="AV388" s="125" t="s">
        <v>766</v>
      </c>
    </row>
    <row r="389" spans="1:49" ht="66.95" customHeight="1">
      <c r="A389" s="125" t="s">
        <v>493</v>
      </c>
      <c r="B389" s="118"/>
      <c r="C389" s="118" t="s">
        <v>623</v>
      </c>
      <c r="D389" s="118"/>
      <c r="E389" s="118" t="s">
        <v>767</v>
      </c>
      <c r="F389" s="118"/>
      <c r="G389" s="118"/>
      <c r="H389" s="118"/>
      <c r="I389" s="118"/>
      <c r="J389" s="118"/>
      <c r="K389" s="118"/>
      <c r="L389" s="118"/>
      <c r="M389" s="118"/>
      <c r="N389" s="118"/>
      <c r="O389" s="118"/>
      <c r="P389" s="118"/>
      <c r="Q389" s="118"/>
      <c r="R389" s="118"/>
      <c r="S389" s="118"/>
      <c r="T389" s="118" t="s">
        <v>494</v>
      </c>
      <c r="U389" s="118"/>
      <c r="V389" s="126"/>
      <c r="W389" s="126"/>
      <c r="X389" s="126"/>
      <c r="Y389" s="126"/>
      <c r="Z389" s="125" t="s">
        <v>493</v>
      </c>
      <c r="AA389" s="127">
        <v>5</v>
      </c>
      <c r="AB389" s="127"/>
      <c r="AC389" s="127"/>
      <c r="AD389" s="127"/>
      <c r="AE389" s="127"/>
      <c r="AF389" s="127"/>
      <c r="AG389" s="127"/>
      <c r="AH389" s="127"/>
      <c r="AI389" s="127"/>
      <c r="AJ389" s="127"/>
      <c r="AK389" s="127"/>
      <c r="AL389" s="127">
        <v>5</v>
      </c>
      <c r="AM389" s="127"/>
      <c r="AN389" s="127"/>
      <c r="AO389" s="127"/>
      <c r="AP389" s="127"/>
      <c r="AQ389" s="127"/>
      <c r="AR389" s="127"/>
      <c r="AS389" s="127"/>
      <c r="AT389" s="127"/>
      <c r="AU389" s="127"/>
      <c r="AV389" s="125" t="s">
        <v>493</v>
      </c>
    </row>
    <row r="390" spans="1:49" ht="16.7" customHeight="1">
      <c r="A390" s="125" t="s">
        <v>630</v>
      </c>
      <c r="B390" s="118"/>
      <c r="C390" s="118" t="s">
        <v>631</v>
      </c>
      <c r="D390" s="118"/>
      <c r="E390" s="118"/>
      <c r="F390" s="118"/>
      <c r="G390" s="118"/>
      <c r="H390" s="118"/>
      <c r="I390" s="118"/>
      <c r="J390" s="118"/>
      <c r="K390" s="118"/>
      <c r="L390" s="118"/>
      <c r="M390" s="118"/>
      <c r="N390" s="118"/>
      <c r="O390" s="118"/>
      <c r="P390" s="118"/>
      <c r="Q390" s="118"/>
      <c r="R390" s="118"/>
      <c r="S390" s="118"/>
      <c r="T390" s="118"/>
      <c r="U390" s="118"/>
      <c r="V390" s="126"/>
      <c r="W390" s="126"/>
      <c r="X390" s="126"/>
      <c r="Y390" s="126"/>
      <c r="Z390" s="125" t="s">
        <v>630</v>
      </c>
      <c r="AA390" s="127">
        <f>AA391+AA403++AA432+AA441+AA448</f>
        <v>335657.99974999996</v>
      </c>
      <c r="AB390" s="127"/>
      <c r="AC390" s="127"/>
      <c r="AD390" s="127"/>
      <c r="AE390" s="127"/>
      <c r="AF390" s="127"/>
      <c r="AG390" s="127"/>
      <c r="AH390" s="127"/>
      <c r="AI390" s="127"/>
      <c r="AJ390" s="127"/>
      <c r="AK390" s="127"/>
      <c r="AL390" s="127">
        <v>312410.73</v>
      </c>
      <c r="AM390" s="127"/>
      <c r="AN390" s="127">
        <v>214168.7</v>
      </c>
      <c r="AO390" s="127">
        <v>419.15</v>
      </c>
      <c r="AP390" s="127"/>
      <c r="AQ390" s="127">
        <v>314090.5</v>
      </c>
      <c r="AR390" s="127"/>
      <c r="AS390" s="127">
        <v>216088.8</v>
      </c>
      <c r="AT390" s="127">
        <v>412.44</v>
      </c>
      <c r="AU390" s="127"/>
      <c r="AV390" s="125" t="s">
        <v>630</v>
      </c>
    </row>
    <row r="391" spans="1:49" ht="16.7" customHeight="1">
      <c r="A391" s="125" t="s">
        <v>632</v>
      </c>
      <c r="B391" s="118"/>
      <c r="C391" s="118" t="s">
        <v>633</v>
      </c>
      <c r="D391" s="118"/>
      <c r="E391" s="118"/>
      <c r="F391" s="118"/>
      <c r="G391" s="118"/>
      <c r="H391" s="118"/>
      <c r="I391" s="118"/>
      <c r="J391" s="118"/>
      <c r="K391" s="118"/>
      <c r="L391" s="118"/>
      <c r="M391" s="118"/>
      <c r="N391" s="118"/>
      <c r="O391" s="118"/>
      <c r="P391" s="118"/>
      <c r="Q391" s="118"/>
      <c r="R391" s="118"/>
      <c r="S391" s="118"/>
      <c r="T391" s="118"/>
      <c r="U391" s="118"/>
      <c r="V391" s="126"/>
      <c r="W391" s="126"/>
      <c r="X391" s="126"/>
      <c r="Y391" s="126"/>
      <c r="Z391" s="125" t="s">
        <v>632</v>
      </c>
      <c r="AA391" s="127">
        <f>AA392</f>
        <v>105759.88</v>
      </c>
      <c r="AB391" s="127"/>
      <c r="AC391" s="127"/>
      <c r="AD391" s="127"/>
      <c r="AE391" s="127"/>
      <c r="AF391" s="127"/>
      <c r="AG391" s="127"/>
      <c r="AH391" s="127"/>
      <c r="AI391" s="127"/>
      <c r="AJ391" s="127"/>
      <c r="AK391" s="127"/>
      <c r="AL391" s="127">
        <v>102516.4</v>
      </c>
      <c r="AM391" s="127"/>
      <c r="AN391" s="127">
        <v>67670.399999999994</v>
      </c>
      <c r="AO391" s="127"/>
      <c r="AP391" s="127"/>
      <c r="AQ391" s="127">
        <v>100856.7</v>
      </c>
      <c r="AR391" s="127"/>
      <c r="AS391" s="127">
        <v>66704.899999999994</v>
      </c>
      <c r="AT391" s="127"/>
      <c r="AU391" s="127"/>
      <c r="AV391" s="125" t="s">
        <v>632</v>
      </c>
      <c r="AW391" s="128"/>
    </row>
    <row r="392" spans="1:49" ht="37.5" customHeight="1">
      <c r="A392" s="125" t="s">
        <v>768</v>
      </c>
      <c r="B392" s="118"/>
      <c r="C392" s="118" t="s">
        <v>633</v>
      </c>
      <c r="D392" s="118"/>
      <c r="E392" s="118" t="s">
        <v>769</v>
      </c>
      <c r="F392" s="118"/>
      <c r="G392" s="118"/>
      <c r="H392" s="118"/>
      <c r="I392" s="118"/>
      <c r="J392" s="118"/>
      <c r="K392" s="118"/>
      <c r="L392" s="118"/>
      <c r="M392" s="118"/>
      <c r="N392" s="118"/>
      <c r="O392" s="118"/>
      <c r="P392" s="118"/>
      <c r="Q392" s="118"/>
      <c r="R392" s="118"/>
      <c r="S392" s="118"/>
      <c r="T392" s="118"/>
      <c r="U392" s="118"/>
      <c r="V392" s="126"/>
      <c r="W392" s="126"/>
      <c r="X392" s="126"/>
      <c r="Y392" s="126"/>
      <c r="Z392" s="125" t="s">
        <v>768</v>
      </c>
      <c r="AA392" s="127">
        <f>AA393</f>
        <v>105759.88</v>
      </c>
      <c r="AB392" s="127"/>
      <c r="AC392" s="127"/>
      <c r="AD392" s="127"/>
      <c r="AE392" s="127"/>
      <c r="AF392" s="127"/>
      <c r="AG392" s="127"/>
      <c r="AH392" s="127"/>
      <c r="AI392" s="127"/>
      <c r="AJ392" s="127"/>
      <c r="AK392" s="127"/>
      <c r="AL392" s="127">
        <v>102516.4</v>
      </c>
      <c r="AM392" s="127"/>
      <c r="AN392" s="127">
        <v>67670.399999999994</v>
      </c>
      <c r="AO392" s="127"/>
      <c r="AP392" s="127"/>
      <c r="AQ392" s="127">
        <v>100856.7</v>
      </c>
      <c r="AR392" s="127"/>
      <c r="AS392" s="127">
        <v>66704.899999999994</v>
      </c>
      <c r="AT392" s="127"/>
      <c r="AU392" s="127"/>
      <c r="AV392" s="125" t="s">
        <v>768</v>
      </c>
    </row>
    <row r="393" spans="1:49" ht="66.95" customHeight="1">
      <c r="A393" s="125" t="s">
        <v>770</v>
      </c>
      <c r="B393" s="118"/>
      <c r="C393" s="118" t="s">
        <v>633</v>
      </c>
      <c r="D393" s="118"/>
      <c r="E393" s="118" t="s">
        <v>771</v>
      </c>
      <c r="F393" s="118"/>
      <c r="G393" s="118"/>
      <c r="H393" s="118"/>
      <c r="I393" s="118"/>
      <c r="J393" s="118"/>
      <c r="K393" s="118"/>
      <c r="L393" s="118"/>
      <c r="M393" s="118"/>
      <c r="N393" s="118"/>
      <c r="O393" s="118"/>
      <c r="P393" s="118"/>
      <c r="Q393" s="118"/>
      <c r="R393" s="118"/>
      <c r="S393" s="118"/>
      <c r="T393" s="118"/>
      <c r="U393" s="118"/>
      <c r="V393" s="126"/>
      <c r="W393" s="126"/>
      <c r="X393" s="126"/>
      <c r="Y393" s="126"/>
      <c r="Z393" s="125" t="s">
        <v>770</v>
      </c>
      <c r="AA393" s="127">
        <f>AA394+AA397+AA400</f>
        <v>105759.88</v>
      </c>
      <c r="AB393" s="127"/>
      <c r="AC393" s="127"/>
      <c r="AD393" s="127"/>
      <c r="AE393" s="127"/>
      <c r="AF393" s="127"/>
      <c r="AG393" s="127"/>
      <c r="AH393" s="127"/>
      <c r="AI393" s="127"/>
      <c r="AJ393" s="127"/>
      <c r="AK393" s="127"/>
      <c r="AL393" s="127">
        <v>102516.4</v>
      </c>
      <c r="AM393" s="127"/>
      <c r="AN393" s="127">
        <v>67670.399999999994</v>
      </c>
      <c r="AO393" s="127"/>
      <c r="AP393" s="127"/>
      <c r="AQ393" s="127">
        <v>100856.7</v>
      </c>
      <c r="AR393" s="127"/>
      <c r="AS393" s="127">
        <v>66704.899999999994</v>
      </c>
      <c r="AT393" s="127"/>
      <c r="AU393" s="127"/>
      <c r="AV393" s="125" t="s">
        <v>770</v>
      </c>
    </row>
    <row r="394" spans="1:49" ht="83.65" customHeight="1">
      <c r="A394" s="125" t="s">
        <v>772</v>
      </c>
      <c r="B394" s="118"/>
      <c r="C394" s="118" t="s">
        <v>633</v>
      </c>
      <c r="D394" s="118"/>
      <c r="E394" s="118" t="s">
        <v>773</v>
      </c>
      <c r="F394" s="118"/>
      <c r="G394" s="118"/>
      <c r="H394" s="118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26"/>
      <c r="W394" s="126"/>
      <c r="X394" s="126"/>
      <c r="Y394" s="126"/>
      <c r="Z394" s="125" t="s">
        <v>772</v>
      </c>
      <c r="AA394" s="127">
        <v>36446.58</v>
      </c>
      <c r="AB394" s="127"/>
      <c r="AC394" s="127"/>
      <c r="AD394" s="127"/>
      <c r="AE394" s="127"/>
      <c r="AF394" s="127"/>
      <c r="AG394" s="127"/>
      <c r="AH394" s="127"/>
      <c r="AI394" s="127"/>
      <c r="AJ394" s="127"/>
      <c r="AK394" s="127"/>
      <c r="AL394" s="127">
        <v>34846</v>
      </c>
      <c r="AM394" s="127"/>
      <c r="AN394" s="127"/>
      <c r="AO394" s="127"/>
      <c r="AP394" s="127"/>
      <c r="AQ394" s="127">
        <v>34151.800000000003</v>
      </c>
      <c r="AR394" s="127"/>
      <c r="AS394" s="127"/>
      <c r="AT394" s="127"/>
      <c r="AU394" s="127"/>
      <c r="AV394" s="125" t="s">
        <v>772</v>
      </c>
    </row>
    <row r="395" spans="1:49" ht="66.95" customHeight="1">
      <c r="A395" s="125" t="s">
        <v>569</v>
      </c>
      <c r="B395" s="118"/>
      <c r="C395" s="118" t="s">
        <v>633</v>
      </c>
      <c r="D395" s="118"/>
      <c r="E395" s="118" t="s">
        <v>774</v>
      </c>
      <c r="F395" s="118"/>
      <c r="G395" s="118"/>
      <c r="H395" s="118"/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26"/>
      <c r="W395" s="126"/>
      <c r="X395" s="126"/>
      <c r="Y395" s="126"/>
      <c r="Z395" s="125" t="s">
        <v>569</v>
      </c>
      <c r="AA395" s="127">
        <v>36446.58</v>
      </c>
      <c r="AB395" s="127"/>
      <c r="AC395" s="127"/>
      <c r="AD395" s="127"/>
      <c r="AE395" s="127"/>
      <c r="AF395" s="127"/>
      <c r="AG395" s="127"/>
      <c r="AH395" s="127"/>
      <c r="AI395" s="127"/>
      <c r="AJ395" s="127"/>
      <c r="AK395" s="127"/>
      <c r="AL395" s="127">
        <v>34846</v>
      </c>
      <c r="AM395" s="127"/>
      <c r="AN395" s="127"/>
      <c r="AO395" s="127"/>
      <c r="AP395" s="127"/>
      <c r="AQ395" s="127">
        <v>34151.800000000003</v>
      </c>
      <c r="AR395" s="127"/>
      <c r="AS395" s="127"/>
      <c r="AT395" s="127"/>
      <c r="AU395" s="127"/>
      <c r="AV395" s="125" t="s">
        <v>569</v>
      </c>
    </row>
    <row r="396" spans="1:49" ht="66.95" customHeight="1">
      <c r="A396" s="125" t="s">
        <v>493</v>
      </c>
      <c r="B396" s="118"/>
      <c r="C396" s="118" t="s">
        <v>633</v>
      </c>
      <c r="D396" s="118"/>
      <c r="E396" s="118" t="s">
        <v>774</v>
      </c>
      <c r="F396" s="118"/>
      <c r="G396" s="118"/>
      <c r="H396" s="118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 t="s">
        <v>494</v>
      </c>
      <c r="U396" s="118"/>
      <c r="V396" s="126"/>
      <c r="W396" s="126"/>
      <c r="X396" s="126"/>
      <c r="Y396" s="126"/>
      <c r="Z396" s="125" t="s">
        <v>493</v>
      </c>
      <c r="AA396" s="127">
        <v>36446.58</v>
      </c>
      <c r="AB396" s="127"/>
      <c r="AC396" s="127"/>
      <c r="AD396" s="127"/>
      <c r="AE396" s="127"/>
      <c r="AF396" s="127"/>
      <c r="AG396" s="127"/>
      <c r="AH396" s="127"/>
      <c r="AI396" s="127"/>
      <c r="AJ396" s="127"/>
      <c r="AK396" s="127"/>
      <c r="AL396" s="127">
        <v>34846</v>
      </c>
      <c r="AM396" s="127"/>
      <c r="AN396" s="127"/>
      <c r="AO396" s="127"/>
      <c r="AP396" s="127"/>
      <c r="AQ396" s="127">
        <v>34151.800000000003</v>
      </c>
      <c r="AR396" s="127"/>
      <c r="AS396" s="127"/>
      <c r="AT396" s="127"/>
      <c r="AU396" s="127"/>
      <c r="AV396" s="125" t="s">
        <v>493</v>
      </c>
    </row>
    <row r="397" spans="1:49" ht="83.65" customHeight="1">
      <c r="A397" s="125" t="s">
        <v>775</v>
      </c>
      <c r="B397" s="118"/>
      <c r="C397" s="118" t="s">
        <v>633</v>
      </c>
      <c r="D397" s="118"/>
      <c r="E397" s="118" t="s">
        <v>776</v>
      </c>
      <c r="F397" s="118"/>
      <c r="G397" s="118"/>
      <c r="H397" s="118"/>
      <c r="I397" s="118"/>
      <c r="J397" s="118"/>
      <c r="K397" s="118"/>
      <c r="L397" s="118"/>
      <c r="M397" s="118"/>
      <c r="N397" s="118"/>
      <c r="O397" s="118"/>
      <c r="P397" s="118"/>
      <c r="Q397" s="118"/>
      <c r="R397" s="118"/>
      <c r="S397" s="118"/>
      <c r="T397" s="118"/>
      <c r="U397" s="118"/>
      <c r="V397" s="126"/>
      <c r="W397" s="126"/>
      <c r="X397" s="126"/>
      <c r="Y397" s="126"/>
      <c r="Z397" s="125" t="s">
        <v>775</v>
      </c>
      <c r="AA397" s="127">
        <v>260</v>
      </c>
      <c r="AB397" s="127"/>
      <c r="AC397" s="127"/>
      <c r="AD397" s="127"/>
      <c r="AE397" s="127"/>
      <c r="AF397" s="127"/>
      <c r="AG397" s="127"/>
      <c r="AH397" s="127"/>
      <c r="AI397" s="127"/>
      <c r="AJ397" s="127"/>
      <c r="AK397" s="127"/>
      <c r="AL397" s="127"/>
      <c r="AM397" s="127"/>
      <c r="AN397" s="127"/>
      <c r="AO397" s="127"/>
      <c r="AP397" s="127"/>
      <c r="AQ397" s="127"/>
      <c r="AR397" s="127"/>
      <c r="AS397" s="127"/>
      <c r="AT397" s="127"/>
      <c r="AU397" s="127"/>
      <c r="AV397" s="125" t="s">
        <v>775</v>
      </c>
    </row>
    <row r="398" spans="1:49" ht="66.95" customHeight="1">
      <c r="A398" s="125" t="s">
        <v>777</v>
      </c>
      <c r="B398" s="118"/>
      <c r="C398" s="118" t="s">
        <v>633</v>
      </c>
      <c r="D398" s="118"/>
      <c r="E398" s="118" t="s">
        <v>778</v>
      </c>
      <c r="F398" s="118"/>
      <c r="G398" s="118"/>
      <c r="H398" s="118"/>
      <c r="I398" s="118"/>
      <c r="J398" s="118"/>
      <c r="K398" s="118"/>
      <c r="L398" s="118"/>
      <c r="M398" s="118"/>
      <c r="N398" s="118"/>
      <c r="O398" s="118"/>
      <c r="P398" s="118"/>
      <c r="Q398" s="118"/>
      <c r="R398" s="118"/>
      <c r="S398" s="118"/>
      <c r="T398" s="118"/>
      <c r="U398" s="118"/>
      <c r="V398" s="126"/>
      <c r="W398" s="126"/>
      <c r="X398" s="126"/>
      <c r="Y398" s="126"/>
      <c r="Z398" s="125" t="s">
        <v>777</v>
      </c>
      <c r="AA398" s="127">
        <v>260</v>
      </c>
      <c r="AB398" s="127"/>
      <c r="AC398" s="127"/>
      <c r="AD398" s="127"/>
      <c r="AE398" s="127"/>
      <c r="AF398" s="127"/>
      <c r="AG398" s="127"/>
      <c r="AH398" s="127"/>
      <c r="AI398" s="127"/>
      <c r="AJ398" s="127"/>
      <c r="AK398" s="127"/>
      <c r="AL398" s="127"/>
      <c r="AM398" s="127"/>
      <c r="AN398" s="127"/>
      <c r="AO398" s="127"/>
      <c r="AP398" s="127"/>
      <c r="AQ398" s="127"/>
      <c r="AR398" s="127"/>
      <c r="AS398" s="127"/>
      <c r="AT398" s="127"/>
      <c r="AU398" s="127"/>
      <c r="AV398" s="125" t="s">
        <v>777</v>
      </c>
    </row>
    <row r="399" spans="1:49" ht="33.4" customHeight="1">
      <c r="A399" s="125" t="s">
        <v>447</v>
      </c>
      <c r="B399" s="118"/>
      <c r="C399" s="118" t="s">
        <v>633</v>
      </c>
      <c r="D399" s="118"/>
      <c r="E399" s="118" t="s">
        <v>778</v>
      </c>
      <c r="F399" s="118"/>
      <c r="G399" s="118"/>
      <c r="H399" s="118"/>
      <c r="I399" s="118"/>
      <c r="J399" s="118"/>
      <c r="K399" s="118"/>
      <c r="L399" s="118"/>
      <c r="M399" s="118"/>
      <c r="N399" s="118"/>
      <c r="O399" s="118"/>
      <c r="P399" s="118"/>
      <c r="Q399" s="118"/>
      <c r="R399" s="118"/>
      <c r="S399" s="118"/>
      <c r="T399" s="118" t="s">
        <v>448</v>
      </c>
      <c r="U399" s="118"/>
      <c r="V399" s="126"/>
      <c r="W399" s="126"/>
      <c r="X399" s="126"/>
      <c r="Y399" s="126"/>
      <c r="Z399" s="125" t="s">
        <v>447</v>
      </c>
      <c r="AA399" s="127">
        <v>260</v>
      </c>
      <c r="AB399" s="127"/>
      <c r="AC399" s="127"/>
      <c r="AD399" s="127"/>
      <c r="AE399" s="127"/>
      <c r="AF399" s="127"/>
      <c r="AG399" s="127"/>
      <c r="AH399" s="127"/>
      <c r="AI399" s="127"/>
      <c r="AJ399" s="127"/>
      <c r="AK399" s="127"/>
      <c r="AL399" s="127"/>
      <c r="AM399" s="127"/>
      <c r="AN399" s="127"/>
      <c r="AO399" s="127"/>
      <c r="AP399" s="127"/>
      <c r="AQ399" s="127"/>
      <c r="AR399" s="127"/>
      <c r="AS399" s="127"/>
      <c r="AT399" s="127"/>
      <c r="AU399" s="127"/>
      <c r="AV399" s="125" t="s">
        <v>447</v>
      </c>
    </row>
    <row r="400" spans="1:49" ht="83.65" customHeight="1">
      <c r="A400" s="166" t="s">
        <v>779</v>
      </c>
      <c r="B400" s="118"/>
      <c r="C400" s="118" t="s">
        <v>633</v>
      </c>
      <c r="D400" s="118"/>
      <c r="E400" s="118" t="s">
        <v>780</v>
      </c>
      <c r="F400" s="118"/>
      <c r="G400" s="118"/>
      <c r="H400" s="118"/>
      <c r="I400" s="118"/>
      <c r="J400" s="118"/>
      <c r="K400" s="118"/>
      <c r="L400" s="118"/>
      <c r="M400" s="118"/>
      <c r="N400" s="118"/>
      <c r="O400" s="118"/>
      <c r="P400" s="118"/>
      <c r="Q400" s="118"/>
      <c r="R400" s="118"/>
      <c r="S400" s="118"/>
      <c r="T400" s="118"/>
      <c r="U400" s="118"/>
      <c r="V400" s="126"/>
      <c r="W400" s="126"/>
      <c r="X400" s="126"/>
      <c r="Y400" s="126"/>
      <c r="Z400" s="125" t="s">
        <v>779</v>
      </c>
      <c r="AA400" s="127">
        <f>AA401</f>
        <v>69053.3</v>
      </c>
      <c r="AB400" s="127"/>
      <c r="AC400" s="127"/>
      <c r="AD400" s="127"/>
      <c r="AE400" s="127"/>
      <c r="AF400" s="127"/>
      <c r="AG400" s="127"/>
      <c r="AH400" s="127"/>
      <c r="AI400" s="127"/>
      <c r="AJ400" s="127"/>
      <c r="AK400" s="127"/>
      <c r="AL400" s="127">
        <v>67670.399999999994</v>
      </c>
      <c r="AM400" s="127"/>
      <c r="AN400" s="127">
        <v>67670.399999999994</v>
      </c>
      <c r="AO400" s="127"/>
      <c r="AP400" s="127"/>
      <c r="AQ400" s="127">
        <v>66704.899999999994</v>
      </c>
      <c r="AR400" s="127"/>
      <c r="AS400" s="127">
        <v>66704.899999999994</v>
      </c>
      <c r="AT400" s="127"/>
      <c r="AU400" s="127"/>
      <c r="AV400" s="125" t="s">
        <v>779</v>
      </c>
    </row>
    <row r="401" spans="1:48" ht="66.95" customHeight="1">
      <c r="A401" s="166" t="s">
        <v>781</v>
      </c>
      <c r="B401" s="118"/>
      <c r="C401" s="118" t="s">
        <v>633</v>
      </c>
      <c r="D401" s="118"/>
      <c r="E401" s="118" t="s">
        <v>782</v>
      </c>
      <c r="F401" s="118"/>
      <c r="G401" s="118"/>
      <c r="H401" s="118"/>
      <c r="I401" s="118"/>
      <c r="J401" s="118"/>
      <c r="K401" s="118"/>
      <c r="L401" s="118"/>
      <c r="M401" s="118"/>
      <c r="N401" s="118"/>
      <c r="O401" s="118"/>
      <c r="P401" s="118"/>
      <c r="Q401" s="118"/>
      <c r="R401" s="118"/>
      <c r="S401" s="118"/>
      <c r="T401" s="118"/>
      <c r="U401" s="118"/>
      <c r="V401" s="126"/>
      <c r="W401" s="126"/>
      <c r="X401" s="126"/>
      <c r="Y401" s="126"/>
      <c r="Z401" s="125" t="s">
        <v>781</v>
      </c>
      <c r="AA401" s="127">
        <f>AA402</f>
        <v>69053.3</v>
      </c>
      <c r="AB401" s="127"/>
      <c r="AC401" s="127"/>
      <c r="AD401" s="127"/>
      <c r="AE401" s="127"/>
      <c r="AF401" s="127"/>
      <c r="AG401" s="127"/>
      <c r="AH401" s="127"/>
      <c r="AI401" s="127"/>
      <c r="AJ401" s="127"/>
      <c r="AK401" s="127"/>
      <c r="AL401" s="127">
        <v>67670.399999999994</v>
      </c>
      <c r="AM401" s="127"/>
      <c r="AN401" s="127">
        <v>67670.399999999994</v>
      </c>
      <c r="AO401" s="127"/>
      <c r="AP401" s="127"/>
      <c r="AQ401" s="127">
        <v>66704.899999999994</v>
      </c>
      <c r="AR401" s="127"/>
      <c r="AS401" s="127">
        <v>66704.899999999994</v>
      </c>
      <c r="AT401" s="127"/>
      <c r="AU401" s="127"/>
      <c r="AV401" s="125" t="s">
        <v>781</v>
      </c>
    </row>
    <row r="402" spans="1:48" ht="66.95" customHeight="1">
      <c r="A402" s="166" t="s">
        <v>493</v>
      </c>
      <c r="B402" s="118"/>
      <c r="C402" s="118" t="s">
        <v>633</v>
      </c>
      <c r="D402" s="118"/>
      <c r="E402" s="118" t="s">
        <v>782</v>
      </c>
      <c r="F402" s="118"/>
      <c r="G402" s="118"/>
      <c r="H402" s="118"/>
      <c r="I402" s="118"/>
      <c r="J402" s="118"/>
      <c r="K402" s="118"/>
      <c r="L402" s="118"/>
      <c r="M402" s="118"/>
      <c r="N402" s="118"/>
      <c r="O402" s="118"/>
      <c r="P402" s="118"/>
      <c r="Q402" s="118"/>
      <c r="R402" s="118"/>
      <c r="S402" s="118"/>
      <c r="T402" s="118" t="s">
        <v>494</v>
      </c>
      <c r="U402" s="118"/>
      <c r="V402" s="126"/>
      <c r="W402" s="126"/>
      <c r="X402" s="126"/>
      <c r="Y402" s="126"/>
      <c r="Z402" s="125" t="s">
        <v>493</v>
      </c>
      <c r="AA402" s="127">
        <v>69053.3</v>
      </c>
      <c r="AB402" s="127"/>
      <c r="AC402" s="127"/>
      <c r="AD402" s="127"/>
      <c r="AE402" s="127"/>
      <c r="AF402" s="127"/>
      <c r="AG402" s="127"/>
      <c r="AH402" s="127"/>
      <c r="AI402" s="127"/>
      <c r="AJ402" s="127"/>
      <c r="AK402" s="127"/>
      <c r="AL402" s="127">
        <v>67670.399999999994</v>
      </c>
      <c r="AM402" s="127"/>
      <c r="AN402" s="127">
        <v>67670.399999999994</v>
      </c>
      <c r="AO402" s="127"/>
      <c r="AP402" s="127"/>
      <c r="AQ402" s="127">
        <v>66704.899999999994</v>
      </c>
      <c r="AR402" s="127"/>
      <c r="AS402" s="127">
        <v>66704.899999999994</v>
      </c>
      <c r="AT402" s="127"/>
      <c r="AU402" s="127"/>
      <c r="AV402" s="125" t="s">
        <v>493</v>
      </c>
    </row>
    <row r="403" spans="1:48" ht="16.7" customHeight="1">
      <c r="A403" s="166" t="s">
        <v>783</v>
      </c>
      <c r="B403" s="118"/>
      <c r="C403" s="118" t="s">
        <v>784</v>
      </c>
      <c r="D403" s="118"/>
      <c r="E403" s="118"/>
      <c r="F403" s="118"/>
      <c r="G403" s="118"/>
      <c r="H403" s="118"/>
      <c r="I403" s="118"/>
      <c r="J403" s="118"/>
      <c r="K403" s="118"/>
      <c r="L403" s="118"/>
      <c r="M403" s="118"/>
      <c r="N403" s="118"/>
      <c r="O403" s="118"/>
      <c r="P403" s="118"/>
      <c r="Q403" s="118"/>
      <c r="R403" s="118"/>
      <c r="S403" s="118"/>
      <c r="T403" s="118"/>
      <c r="U403" s="118"/>
      <c r="V403" s="126"/>
      <c r="W403" s="126"/>
      <c r="X403" s="126"/>
      <c r="Y403" s="126"/>
      <c r="Z403" s="125" t="s">
        <v>783</v>
      </c>
      <c r="AA403" s="127">
        <f>AA404+AA409+AA427</f>
        <v>197727.41975</v>
      </c>
      <c r="AB403" s="127"/>
      <c r="AC403" s="127"/>
      <c r="AD403" s="127"/>
      <c r="AE403" s="127"/>
      <c r="AF403" s="127"/>
      <c r="AG403" s="127"/>
      <c r="AH403" s="127"/>
      <c r="AI403" s="127"/>
      <c r="AJ403" s="127"/>
      <c r="AK403" s="127"/>
      <c r="AL403" s="127">
        <v>178877.13</v>
      </c>
      <c r="AM403" s="127"/>
      <c r="AN403" s="127">
        <v>142222.20000000001</v>
      </c>
      <c r="AO403" s="127">
        <v>419.15</v>
      </c>
      <c r="AP403" s="127"/>
      <c r="AQ403" s="127">
        <v>182041.5</v>
      </c>
      <c r="AR403" s="127"/>
      <c r="AS403" s="127">
        <v>145090.79999999999</v>
      </c>
      <c r="AT403" s="127">
        <v>412.44</v>
      </c>
      <c r="AU403" s="127"/>
      <c r="AV403" s="125" t="s">
        <v>783</v>
      </c>
    </row>
    <row r="404" spans="1:48" ht="50.1" customHeight="1">
      <c r="A404" s="166" t="s">
        <v>485</v>
      </c>
      <c r="B404" s="118"/>
      <c r="C404" s="118" t="s">
        <v>784</v>
      </c>
      <c r="D404" s="118"/>
      <c r="E404" s="118" t="s">
        <v>486</v>
      </c>
      <c r="F404" s="118"/>
      <c r="G404" s="118"/>
      <c r="H404" s="118"/>
      <c r="I404" s="118"/>
      <c r="J404" s="118"/>
      <c r="K404" s="118"/>
      <c r="L404" s="118"/>
      <c r="M404" s="118"/>
      <c r="N404" s="118"/>
      <c r="O404" s="118"/>
      <c r="P404" s="118"/>
      <c r="Q404" s="118"/>
      <c r="R404" s="118"/>
      <c r="S404" s="118"/>
      <c r="T404" s="118"/>
      <c r="U404" s="118"/>
      <c r="V404" s="126"/>
      <c r="W404" s="126"/>
      <c r="X404" s="126"/>
      <c r="Y404" s="126"/>
      <c r="Z404" s="125" t="s">
        <v>485</v>
      </c>
      <c r="AA404" s="127">
        <f>AA405</f>
        <v>2000</v>
      </c>
      <c r="AB404" s="127"/>
      <c r="AC404" s="127"/>
      <c r="AD404" s="127"/>
      <c r="AE404" s="127"/>
      <c r="AF404" s="127"/>
      <c r="AG404" s="127"/>
      <c r="AH404" s="127"/>
      <c r="AI404" s="127"/>
      <c r="AJ404" s="127"/>
      <c r="AK404" s="127"/>
      <c r="AL404" s="127"/>
      <c r="AM404" s="127"/>
      <c r="AN404" s="127"/>
      <c r="AO404" s="127"/>
      <c r="AP404" s="127"/>
      <c r="AQ404" s="127"/>
      <c r="AR404" s="127"/>
      <c r="AS404" s="127"/>
      <c r="AT404" s="127"/>
      <c r="AU404" s="127"/>
      <c r="AV404" s="125" t="s">
        <v>485</v>
      </c>
    </row>
    <row r="405" spans="1:48" ht="33.4" customHeight="1">
      <c r="A405" s="166" t="s">
        <v>785</v>
      </c>
      <c r="B405" s="118"/>
      <c r="C405" s="118" t="s">
        <v>784</v>
      </c>
      <c r="D405" s="118"/>
      <c r="E405" s="118" t="s">
        <v>786</v>
      </c>
      <c r="F405" s="118"/>
      <c r="G405" s="118"/>
      <c r="H405" s="118"/>
      <c r="I405" s="118"/>
      <c r="J405" s="118"/>
      <c r="K405" s="118"/>
      <c r="L405" s="118"/>
      <c r="M405" s="118"/>
      <c r="N405" s="118"/>
      <c r="O405" s="118"/>
      <c r="P405" s="118"/>
      <c r="Q405" s="118"/>
      <c r="R405" s="118"/>
      <c r="S405" s="118"/>
      <c r="T405" s="118"/>
      <c r="U405" s="118"/>
      <c r="V405" s="126"/>
      <c r="W405" s="126"/>
      <c r="X405" s="126"/>
      <c r="Y405" s="126"/>
      <c r="Z405" s="125" t="s">
        <v>785</v>
      </c>
      <c r="AA405" s="127">
        <f>AA406</f>
        <v>2000</v>
      </c>
      <c r="AB405" s="127"/>
      <c r="AC405" s="127"/>
      <c r="AD405" s="127"/>
      <c r="AE405" s="127"/>
      <c r="AF405" s="127"/>
      <c r="AG405" s="127"/>
      <c r="AH405" s="127"/>
      <c r="AI405" s="127"/>
      <c r="AJ405" s="127"/>
      <c r="AK405" s="127"/>
      <c r="AL405" s="127"/>
      <c r="AM405" s="127"/>
      <c r="AN405" s="127"/>
      <c r="AO405" s="127"/>
      <c r="AP405" s="127"/>
      <c r="AQ405" s="127"/>
      <c r="AR405" s="127"/>
      <c r="AS405" s="127"/>
      <c r="AT405" s="127"/>
      <c r="AU405" s="127"/>
      <c r="AV405" s="125" t="s">
        <v>785</v>
      </c>
    </row>
    <row r="406" spans="1:48" ht="66.95" customHeight="1">
      <c r="A406" s="166" t="s">
        <v>787</v>
      </c>
      <c r="B406" s="118"/>
      <c r="C406" s="118" t="s">
        <v>784</v>
      </c>
      <c r="D406" s="118"/>
      <c r="E406" s="118" t="s">
        <v>788</v>
      </c>
      <c r="F406" s="118"/>
      <c r="G406" s="118"/>
      <c r="H406" s="118"/>
      <c r="I406" s="118"/>
      <c r="J406" s="118"/>
      <c r="K406" s="118"/>
      <c r="L406" s="118"/>
      <c r="M406" s="118"/>
      <c r="N406" s="118"/>
      <c r="O406" s="118"/>
      <c r="P406" s="118"/>
      <c r="Q406" s="118"/>
      <c r="R406" s="118"/>
      <c r="S406" s="118"/>
      <c r="T406" s="118"/>
      <c r="U406" s="118"/>
      <c r="V406" s="126"/>
      <c r="W406" s="126"/>
      <c r="X406" s="126"/>
      <c r="Y406" s="126"/>
      <c r="Z406" s="125" t="s">
        <v>787</v>
      </c>
      <c r="AA406" s="127">
        <f>AA407</f>
        <v>2000</v>
      </c>
      <c r="AB406" s="127"/>
      <c r="AC406" s="127"/>
      <c r="AD406" s="127"/>
      <c r="AE406" s="127"/>
      <c r="AF406" s="127"/>
      <c r="AG406" s="127"/>
      <c r="AH406" s="127"/>
      <c r="AI406" s="127"/>
      <c r="AJ406" s="127"/>
      <c r="AK406" s="127"/>
      <c r="AL406" s="127"/>
      <c r="AM406" s="127"/>
      <c r="AN406" s="127"/>
      <c r="AO406" s="127"/>
      <c r="AP406" s="127"/>
      <c r="AQ406" s="127"/>
      <c r="AR406" s="127"/>
      <c r="AS406" s="127"/>
      <c r="AT406" s="127"/>
      <c r="AU406" s="127"/>
      <c r="AV406" s="125" t="s">
        <v>787</v>
      </c>
    </row>
    <row r="407" spans="1:48" ht="66.95" customHeight="1">
      <c r="A407" s="166" t="s">
        <v>789</v>
      </c>
      <c r="B407" s="118"/>
      <c r="C407" s="118" t="s">
        <v>784</v>
      </c>
      <c r="D407" s="118"/>
      <c r="E407" s="118" t="s">
        <v>790</v>
      </c>
      <c r="F407" s="118"/>
      <c r="G407" s="118"/>
      <c r="H407" s="118"/>
      <c r="I407" s="118"/>
      <c r="J407" s="118"/>
      <c r="K407" s="118"/>
      <c r="L407" s="118"/>
      <c r="M407" s="118"/>
      <c r="N407" s="118"/>
      <c r="O407" s="118"/>
      <c r="P407" s="118"/>
      <c r="Q407" s="118"/>
      <c r="R407" s="118"/>
      <c r="S407" s="118"/>
      <c r="T407" s="118"/>
      <c r="U407" s="118"/>
      <c r="V407" s="126"/>
      <c r="W407" s="126"/>
      <c r="X407" s="126"/>
      <c r="Y407" s="126"/>
      <c r="Z407" s="125" t="s">
        <v>789</v>
      </c>
      <c r="AA407" s="127">
        <f>AA408</f>
        <v>2000</v>
      </c>
      <c r="AB407" s="127"/>
      <c r="AC407" s="127"/>
      <c r="AD407" s="127"/>
      <c r="AE407" s="127"/>
      <c r="AF407" s="127"/>
      <c r="AG407" s="127"/>
      <c r="AH407" s="127"/>
      <c r="AI407" s="127"/>
      <c r="AJ407" s="127"/>
      <c r="AK407" s="127"/>
      <c r="AL407" s="127"/>
      <c r="AM407" s="127"/>
      <c r="AN407" s="127"/>
      <c r="AO407" s="127"/>
      <c r="AP407" s="127"/>
      <c r="AQ407" s="127"/>
      <c r="AR407" s="127"/>
      <c r="AS407" s="127"/>
      <c r="AT407" s="127"/>
      <c r="AU407" s="127"/>
      <c r="AV407" s="125" t="s">
        <v>789</v>
      </c>
    </row>
    <row r="408" spans="1:48" ht="66.95" customHeight="1">
      <c r="A408" s="166" t="s">
        <v>493</v>
      </c>
      <c r="B408" s="118"/>
      <c r="C408" s="118" t="s">
        <v>784</v>
      </c>
      <c r="D408" s="118"/>
      <c r="E408" s="118" t="s">
        <v>790</v>
      </c>
      <c r="F408" s="118"/>
      <c r="G408" s="118"/>
      <c r="H408" s="118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 t="s">
        <v>494</v>
      </c>
      <c r="U408" s="118"/>
      <c r="V408" s="126"/>
      <c r="W408" s="126"/>
      <c r="X408" s="126"/>
      <c r="Y408" s="126"/>
      <c r="Z408" s="125" t="s">
        <v>493</v>
      </c>
      <c r="AA408" s="127">
        <v>2000</v>
      </c>
      <c r="AB408" s="127"/>
      <c r="AC408" s="127"/>
      <c r="AD408" s="127"/>
      <c r="AE408" s="127"/>
      <c r="AF408" s="127"/>
      <c r="AG408" s="127"/>
      <c r="AH408" s="127"/>
      <c r="AI408" s="127"/>
      <c r="AJ408" s="127"/>
      <c r="AK408" s="127"/>
      <c r="AL408" s="127"/>
      <c r="AM408" s="127"/>
      <c r="AN408" s="127"/>
      <c r="AO408" s="127"/>
      <c r="AP408" s="127"/>
      <c r="AQ408" s="127"/>
      <c r="AR408" s="127"/>
      <c r="AS408" s="127"/>
      <c r="AT408" s="127"/>
      <c r="AU408" s="127"/>
      <c r="AV408" s="125" t="s">
        <v>493</v>
      </c>
    </row>
    <row r="409" spans="1:48" ht="40.5" customHeight="1">
      <c r="A409" s="125" t="s">
        <v>768</v>
      </c>
      <c r="B409" s="118"/>
      <c r="C409" s="118" t="s">
        <v>784</v>
      </c>
      <c r="D409" s="118"/>
      <c r="E409" s="118" t="s">
        <v>769</v>
      </c>
      <c r="F409" s="118"/>
      <c r="G409" s="118"/>
      <c r="H409" s="118"/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26"/>
      <c r="W409" s="126"/>
      <c r="X409" s="126"/>
      <c r="Y409" s="126"/>
      <c r="Z409" s="125" t="s">
        <v>768</v>
      </c>
      <c r="AA409" s="127">
        <f>AA410</f>
        <v>195677.41975</v>
      </c>
      <c r="AB409" s="127"/>
      <c r="AC409" s="127"/>
      <c r="AD409" s="127"/>
      <c r="AE409" s="127"/>
      <c r="AF409" s="127"/>
      <c r="AG409" s="127"/>
      <c r="AH409" s="127"/>
      <c r="AI409" s="127"/>
      <c r="AJ409" s="127"/>
      <c r="AK409" s="127"/>
      <c r="AL409" s="127">
        <v>178827.13</v>
      </c>
      <c r="AM409" s="127"/>
      <c r="AN409" s="127">
        <v>142222.20000000001</v>
      </c>
      <c r="AO409" s="127">
        <v>419.15</v>
      </c>
      <c r="AP409" s="127"/>
      <c r="AQ409" s="127">
        <v>181991.5</v>
      </c>
      <c r="AR409" s="127"/>
      <c r="AS409" s="127">
        <v>145090.79999999999</v>
      </c>
      <c r="AT409" s="127">
        <v>412.44</v>
      </c>
      <c r="AU409" s="127"/>
      <c r="AV409" s="125" t="s">
        <v>768</v>
      </c>
    </row>
    <row r="410" spans="1:48" ht="83.65" customHeight="1">
      <c r="A410" s="125" t="s">
        <v>791</v>
      </c>
      <c r="B410" s="118"/>
      <c r="C410" s="118" t="s">
        <v>784</v>
      </c>
      <c r="D410" s="118"/>
      <c r="E410" s="118" t="s">
        <v>792</v>
      </c>
      <c r="F410" s="118"/>
      <c r="G410" s="118"/>
      <c r="H410" s="118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26"/>
      <c r="W410" s="126"/>
      <c r="X410" s="126"/>
      <c r="Y410" s="126"/>
      <c r="Z410" s="125" t="s">
        <v>791</v>
      </c>
      <c r="AA410" s="127">
        <f>AA411+AA414+AA421+AA424</f>
        <v>195677.41975</v>
      </c>
      <c r="AB410" s="127"/>
      <c r="AC410" s="127"/>
      <c r="AD410" s="127"/>
      <c r="AE410" s="127"/>
      <c r="AF410" s="127"/>
      <c r="AG410" s="127"/>
      <c r="AH410" s="127"/>
      <c r="AI410" s="127"/>
      <c r="AJ410" s="127"/>
      <c r="AK410" s="127"/>
      <c r="AL410" s="127">
        <v>178827.13</v>
      </c>
      <c r="AM410" s="127"/>
      <c r="AN410" s="127">
        <v>142222.20000000001</v>
      </c>
      <c r="AO410" s="127">
        <v>419.15</v>
      </c>
      <c r="AP410" s="127"/>
      <c r="AQ410" s="127">
        <v>181991.5</v>
      </c>
      <c r="AR410" s="127"/>
      <c r="AS410" s="127">
        <v>145090.79999999999</v>
      </c>
      <c r="AT410" s="127">
        <v>412.44</v>
      </c>
      <c r="AU410" s="127"/>
      <c r="AV410" s="125" t="s">
        <v>791</v>
      </c>
    </row>
    <row r="411" spans="1:48" ht="150.4" customHeight="1">
      <c r="A411" s="125" t="s">
        <v>793</v>
      </c>
      <c r="B411" s="118"/>
      <c r="C411" s="118" t="s">
        <v>784</v>
      </c>
      <c r="D411" s="118"/>
      <c r="E411" s="118" t="s">
        <v>794</v>
      </c>
      <c r="F411" s="118"/>
      <c r="G411" s="118"/>
      <c r="H411" s="118"/>
      <c r="I411" s="118"/>
      <c r="J411" s="118"/>
      <c r="K411" s="118"/>
      <c r="L411" s="118"/>
      <c r="M411" s="118"/>
      <c r="N411" s="118"/>
      <c r="O411" s="118"/>
      <c r="P411" s="118"/>
      <c r="Q411" s="118"/>
      <c r="R411" s="118"/>
      <c r="S411" s="118"/>
      <c r="T411" s="118"/>
      <c r="U411" s="118"/>
      <c r="V411" s="126"/>
      <c r="W411" s="126"/>
      <c r="X411" s="126"/>
      <c r="Y411" s="126"/>
      <c r="Z411" s="125" t="s">
        <v>793</v>
      </c>
      <c r="AA411" s="127">
        <f>AA412</f>
        <v>38464.489000000001</v>
      </c>
      <c r="AB411" s="127"/>
      <c r="AC411" s="127"/>
      <c r="AD411" s="127"/>
      <c r="AE411" s="127"/>
      <c r="AF411" s="127"/>
      <c r="AG411" s="127"/>
      <c r="AH411" s="127"/>
      <c r="AI411" s="127"/>
      <c r="AJ411" s="127"/>
      <c r="AK411" s="127"/>
      <c r="AL411" s="127">
        <v>36185.78</v>
      </c>
      <c r="AM411" s="127"/>
      <c r="AN411" s="127"/>
      <c r="AO411" s="127"/>
      <c r="AP411" s="127"/>
      <c r="AQ411" s="127">
        <v>36488.26</v>
      </c>
      <c r="AR411" s="127"/>
      <c r="AS411" s="127"/>
      <c r="AT411" s="127"/>
      <c r="AU411" s="127"/>
      <c r="AV411" s="125" t="s">
        <v>793</v>
      </c>
    </row>
    <row r="412" spans="1:48" ht="66.95" customHeight="1">
      <c r="A412" s="125" t="s">
        <v>569</v>
      </c>
      <c r="B412" s="118"/>
      <c r="C412" s="118" t="s">
        <v>784</v>
      </c>
      <c r="D412" s="118"/>
      <c r="E412" s="118" t="s">
        <v>795</v>
      </c>
      <c r="F412" s="118"/>
      <c r="G412" s="118"/>
      <c r="H412" s="118"/>
      <c r="I412" s="118"/>
      <c r="J412" s="118"/>
      <c r="K412" s="118"/>
      <c r="L412" s="118"/>
      <c r="M412" s="118"/>
      <c r="N412" s="118"/>
      <c r="O412" s="118"/>
      <c r="P412" s="118"/>
      <c r="Q412" s="118"/>
      <c r="R412" s="118"/>
      <c r="S412" s="118"/>
      <c r="T412" s="118"/>
      <c r="U412" s="118"/>
      <c r="V412" s="126"/>
      <c r="W412" s="126"/>
      <c r="X412" s="126"/>
      <c r="Y412" s="126"/>
      <c r="Z412" s="125" t="s">
        <v>569</v>
      </c>
      <c r="AA412" s="127">
        <f>AA413</f>
        <v>38464.489000000001</v>
      </c>
      <c r="AB412" s="127"/>
      <c r="AC412" s="127"/>
      <c r="AD412" s="127"/>
      <c r="AE412" s="127"/>
      <c r="AF412" s="127"/>
      <c r="AG412" s="127"/>
      <c r="AH412" s="127"/>
      <c r="AI412" s="127"/>
      <c r="AJ412" s="127"/>
      <c r="AK412" s="127"/>
      <c r="AL412" s="127">
        <v>36185.78</v>
      </c>
      <c r="AM412" s="127"/>
      <c r="AN412" s="127"/>
      <c r="AO412" s="127"/>
      <c r="AP412" s="127"/>
      <c r="AQ412" s="127">
        <v>36488.26</v>
      </c>
      <c r="AR412" s="127"/>
      <c r="AS412" s="127"/>
      <c r="AT412" s="127"/>
      <c r="AU412" s="127"/>
      <c r="AV412" s="125" t="s">
        <v>569</v>
      </c>
    </row>
    <row r="413" spans="1:48" ht="66.95" customHeight="1">
      <c r="A413" s="125" t="s">
        <v>493</v>
      </c>
      <c r="B413" s="118"/>
      <c r="C413" s="118" t="s">
        <v>784</v>
      </c>
      <c r="D413" s="118"/>
      <c r="E413" s="118" t="s">
        <v>795</v>
      </c>
      <c r="F413" s="118"/>
      <c r="G413" s="118"/>
      <c r="H413" s="118"/>
      <c r="I413" s="118"/>
      <c r="J413" s="118"/>
      <c r="K413" s="118"/>
      <c r="L413" s="118"/>
      <c r="M413" s="118"/>
      <c r="N413" s="118"/>
      <c r="O413" s="118"/>
      <c r="P413" s="118"/>
      <c r="Q413" s="118"/>
      <c r="R413" s="118"/>
      <c r="S413" s="118"/>
      <c r="T413" s="118" t="s">
        <v>494</v>
      </c>
      <c r="U413" s="118"/>
      <c r="V413" s="126"/>
      <c r="W413" s="126"/>
      <c r="X413" s="126"/>
      <c r="Y413" s="126"/>
      <c r="Z413" s="125" t="s">
        <v>493</v>
      </c>
      <c r="AA413" s="127">
        <v>38464.489000000001</v>
      </c>
      <c r="AB413" s="127"/>
      <c r="AC413" s="127"/>
      <c r="AD413" s="127"/>
      <c r="AE413" s="127"/>
      <c r="AF413" s="127"/>
      <c r="AG413" s="127"/>
      <c r="AH413" s="127"/>
      <c r="AI413" s="127"/>
      <c r="AJ413" s="127"/>
      <c r="AK413" s="127"/>
      <c r="AL413" s="127">
        <v>36185.78</v>
      </c>
      <c r="AM413" s="127"/>
      <c r="AN413" s="127"/>
      <c r="AO413" s="127"/>
      <c r="AP413" s="127"/>
      <c r="AQ413" s="127">
        <v>36488.26</v>
      </c>
      <c r="AR413" s="127"/>
      <c r="AS413" s="127"/>
      <c r="AT413" s="127"/>
      <c r="AU413" s="127"/>
      <c r="AV413" s="125" t="s">
        <v>493</v>
      </c>
    </row>
    <row r="414" spans="1:48" ht="66.95" customHeight="1">
      <c r="A414" s="125" t="s">
        <v>796</v>
      </c>
      <c r="B414" s="118"/>
      <c r="C414" s="118" t="s">
        <v>784</v>
      </c>
      <c r="D414" s="118"/>
      <c r="E414" s="118" t="s">
        <v>797</v>
      </c>
      <c r="F414" s="118"/>
      <c r="G414" s="118"/>
      <c r="H414" s="118"/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26"/>
      <c r="W414" s="126"/>
      <c r="X414" s="126"/>
      <c r="Y414" s="126"/>
      <c r="Z414" s="125" t="s">
        <v>796</v>
      </c>
      <c r="AA414" s="127">
        <f>AA415+AA417+AA419</f>
        <v>12539.019749999999</v>
      </c>
      <c r="AB414" s="127"/>
      <c r="AC414" s="127"/>
      <c r="AD414" s="127"/>
      <c r="AE414" s="127"/>
      <c r="AF414" s="127"/>
      <c r="AG414" s="127"/>
      <c r="AH414" s="127"/>
      <c r="AI414" s="127"/>
      <c r="AJ414" s="127"/>
      <c r="AK414" s="127"/>
      <c r="AL414" s="127"/>
      <c r="AM414" s="127"/>
      <c r="AN414" s="127"/>
      <c r="AO414" s="127"/>
      <c r="AP414" s="127"/>
      <c r="AQ414" s="127"/>
      <c r="AR414" s="127"/>
      <c r="AS414" s="127"/>
      <c r="AT414" s="127"/>
      <c r="AU414" s="127"/>
      <c r="AV414" s="125" t="s">
        <v>796</v>
      </c>
    </row>
    <row r="415" spans="1:48" ht="50.1" customHeight="1">
      <c r="A415" s="125" t="s">
        <v>798</v>
      </c>
      <c r="B415" s="118"/>
      <c r="C415" s="118" t="s">
        <v>784</v>
      </c>
      <c r="D415" s="118"/>
      <c r="E415" s="118" t="s">
        <v>799</v>
      </c>
      <c r="F415" s="118"/>
      <c r="G415" s="118"/>
      <c r="H415" s="118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26"/>
      <c r="W415" s="126"/>
      <c r="X415" s="126"/>
      <c r="Y415" s="126"/>
      <c r="Z415" s="125" t="s">
        <v>798</v>
      </c>
      <c r="AA415" s="127">
        <v>1020</v>
      </c>
      <c r="AB415" s="127"/>
      <c r="AC415" s="127"/>
      <c r="AD415" s="127"/>
      <c r="AE415" s="127"/>
      <c r="AF415" s="127"/>
      <c r="AG415" s="127"/>
      <c r="AH415" s="127"/>
      <c r="AI415" s="127"/>
      <c r="AJ415" s="127"/>
      <c r="AK415" s="127"/>
      <c r="AL415" s="127"/>
      <c r="AM415" s="127"/>
      <c r="AN415" s="127"/>
      <c r="AO415" s="127"/>
      <c r="AP415" s="127"/>
      <c r="AQ415" s="127"/>
      <c r="AR415" s="127"/>
      <c r="AS415" s="127"/>
      <c r="AT415" s="127"/>
      <c r="AU415" s="127"/>
      <c r="AV415" s="125" t="s">
        <v>798</v>
      </c>
    </row>
    <row r="416" spans="1:48" ht="33.4" customHeight="1">
      <c r="A416" s="125" t="s">
        <v>447</v>
      </c>
      <c r="B416" s="118"/>
      <c r="C416" s="118" t="s">
        <v>784</v>
      </c>
      <c r="D416" s="118"/>
      <c r="E416" s="118" t="s">
        <v>799</v>
      </c>
      <c r="F416" s="118"/>
      <c r="G416" s="118"/>
      <c r="H416" s="118"/>
      <c r="I416" s="118"/>
      <c r="J416" s="118"/>
      <c r="K416" s="118"/>
      <c r="L416" s="118"/>
      <c r="M416" s="118"/>
      <c r="N416" s="118"/>
      <c r="O416" s="118"/>
      <c r="P416" s="118"/>
      <c r="Q416" s="118"/>
      <c r="R416" s="118"/>
      <c r="S416" s="118"/>
      <c r="T416" s="118" t="s">
        <v>448</v>
      </c>
      <c r="U416" s="118"/>
      <c r="V416" s="126"/>
      <c r="W416" s="126"/>
      <c r="X416" s="126"/>
      <c r="Y416" s="126"/>
      <c r="Z416" s="125" t="s">
        <v>447</v>
      </c>
      <c r="AA416" s="127">
        <v>1020</v>
      </c>
      <c r="AB416" s="127"/>
      <c r="AC416" s="127"/>
      <c r="AD416" s="127"/>
      <c r="AE416" s="127"/>
      <c r="AF416" s="127"/>
      <c r="AG416" s="127"/>
      <c r="AH416" s="127"/>
      <c r="AI416" s="127"/>
      <c r="AJ416" s="127"/>
      <c r="AK416" s="127"/>
      <c r="AL416" s="127"/>
      <c r="AM416" s="127"/>
      <c r="AN416" s="127"/>
      <c r="AO416" s="127"/>
      <c r="AP416" s="127"/>
      <c r="AQ416" s="127"/>
      <c r="AR416" s="127"/>
      <c r="AS416" s="127"/>
      <c r="AT416" s="127"/>
      <c r="AU416" s="127"/>
      <c r="AV416" s="125" t="s">
        <v>447</v>
      </c>
    </row>
    <row r="417" spans="1:48" ht="33.4" customHeight="1">
      <c r="A417" s="125"/>
      <c r="B417" s="118"/>
      <c r="C417" s="118" t="s">
        <v>784</v>
      </c>
      <c r="D417" s="118"/>
      <c r="E417" s="118" t="s">
        <v>932</v>
      </c>
      <c r="F417" s="118"/>
      <c r="G417" s="118"/>
      <c r="H417" s="118"/>
      <c r="I417" s="118"/>
      <c r="J417" s="118"/>
      <c r="K417" s="118"/>
      <c r="L417" s="118"/>
      <c r="M417" s="118"/>
      <c r="N417" s="118"/>
      <c r="O417" s="118"/>
      <c r="P417" s="118"/>
      <c r="Q417" s="118"/>
      <c r="R417" s="118"/>
      <c r="S417" s="118"/>
      <c r="T417" s="118"/>
      <c r="U417" s="118"/>
      <c r="V417" s="126"/>
      <c r="W417" s="126"/>
      <c r="X417" s="126"/>
      <c r="Y417" s="126"/>
      <c r="Z417" s="125" t="s">
        <v>933</v>
      </c>
      <c r="AA417" s="127">
        <f>AA418</f>
        <v>18.027139999999999</v>
      </c>
      <c r="AB417" s="127"/>
      <c r="AC417" s="127"/>
      <c r="AD417" s="127"/>
      <c r="AE417" s="127"/>
      <c r="AF417" s="127"/>
      <c r="AG417" s="127"/>
      <c r="AH417" s="127"/>
      <c r="AI417" s="127"/>
      <c r="AJ417" s="127"/>
      <c r="AK417" s="127"/>
      <c r="AL417" s="127"/>
      <c r="AM417" s="127"/>
      <c r="AN417" s="127"/>
      <c r="AO417" s="127"/>
      <c r="AP417" s="127"/>
      <c r="AQ417" s="127"/>
      <c r="AR417" s="127"/>
      <c r="AS417" s="127"/>
      <c r="AT417" s="127"/>
      <c r="AU417" s="127"/>
      <c r="AV417" s="125"/>
    </row>
    <row r="418" spans="1:48" ht="33.4" customHeight="1">
      <c r="A418" s="125"/>
      <c r="B418" s="118"/>
      <c r="C418" s="118" t="s">
        <v>784</v>
      </c>
      <c r="D418" s="118"/>
      <c r="E418" s="118" t="s">
        <v>932</v>
      </c>
      <c r="F418" s="118"/>
      <c r="G418" s="118"/>
      <c r="H418" s="118"/>
      <c r="I418" s="118"/>
      <c r="J418" s="118"/>
      <c r="K418" s="118"/>
      <c r="L418" s="118"/>
      <c r="M418" s="118"/>
      <c r="N418" s="118"/>
      <c r="O418" s="118"/>
      <c r="P418" s="118"/>
      <c r="Q418" s="118"/>
      <c r="R418" s="118"/>
      <c r="S418" s="118"/>
      <c r="T418" s="118" t="s">
        <v>448</v>
      </c>
      <c r="U418" s="118"/>
      <c r="V418" s="126"/>
      <c r="W418" s="126"/>
      <c r="X418" s="126"/>
      <c r="Y418" s="126"/>
      <c r="Z418" s="125" t="s">
        <v>447</v>
      </c>
      <c r="AA418" s="127">
        <v>18.027139999999999</v>
      </c>
      <c r="AB418" s="127"/>
      <c r="AC418" s="127"/>
      <c r="AD418" s="127"/>
      <c r="AE418" s="127"/>
      <c r="AF418" s="127"/>
      <c r="AG418" s="127"/>
      <c r="AH418" s="127"/>
      <c r="AI418" s="127"/>
      <c r="AJ418" s="127"/>
      <c r="AK418" s="127"/>
      <c r="AL418" s="127"/>
      <c r="AM418" s="127"/>
      <c r="AN418" s="127"/>
      <c r="AO418" s="127"/>
      <c r="AP418" s="127"/>
      <c r="AQ418" s="127"/>
      <c r="AR418" s="127"/>
      <c r="AS418" s="127"/>
      <c r="AT418" s="127"/>
      <c r="AU418" s="127"/>
      <c r="AV418" s="125"/>
    </row>
    <row r="419" spans="1:48" ht="100.35" customHeight="1">
      <c r="A419" s="125" t="s">
        <v>800</v>
      </c>
      <c r="B419" s="118"/>
      <c r="C419" s="118" t="s">
        <v>784</v>
      </c>
      <c r="D419" s="118"/>
      <c r="E419" s="118" t="s">
        <v>801</v>
      </c>
      <c r="F419" s="118"/>
      <c r="G419" s="118"/>
      <c r="H419" s="118"/>
      <c r="I419" s="118"/>
      <c r="J419" s="118"/>
      <c r="K419" s="118"/>
      <c r="L419" s="118"/>
      <c r="M419" s="118"/>
      <c r="N419" s="118"/>
      <c r="O419" s="118"/>
      <c r="P419" s="118"/>
      <c r="Q419" s="118"/>
      <c r="R419" s="118"/>
      <c r="S419" s="118"/>
      <c r="T419" s="118"/>
      <c r="U419" s="118"/>
      <c r="V419" s="126"/>
      <c r="W419" s="126"/>
      <c r="X419" s="126"/>
      <c r="Y419" s="126"/>
      <c r="Z419" s="125" t="s">
        <v>800</v>
      </c>
      <c r="AA419" s="127">
        <f>AA420</f>
        <v>11500.992609999999</v>
      </c>
      <c r="AB419" s="127"/>
      <c r="AC419" s="127"/>
      <c r="AD419" s="127"/>
      <c r="AE419" s="127"/>
      <c r="AF419" s="127"/>
      <c r="AG419" s="127"/>
      <c r="AH419" s="127"/>
      <c r="AI419" s="127"/>
      <c r="AJ419" s="127"/>
      <c r="AK419" s="127"/>
      <c r="AL419" s="127"/>
      <c r="AM419" s="127"/>
      <c r="AN419" s="127"/>
      <c r="AO419" s="127"/>
      <c r="AP419" s="127"/>
      <c r="AQ419" s="127"/>
      <c r="AR419" s="127"/>
      <c r="AS419" s="127"/>
      <c r="AT419" s="127"/>
      <c r="AU419" s="127"/>
      <c r="AV419" s="125" t="s">
        <v>800</v>
      </c>
    </row>
    <row r="420" spans="1:48" ht="66.95" customHeight="1">
      <c r="A420" s="125" t="s">
        <v>493</v>
      </c>
      <c r="B420" s="118"/>
      <c r="C420" s="118" t="s">
        <v>784</v>
      </c>
      <c r="D420" s="118"/>
      <c r="E420" s="118" t="s">
        <v>801</v>
      </c>
      <c r="F420" s="118"/>
      <c r="G420" s="118"/>
      <c r="H420" s="118"/>
      <c r="I420" s="118"/>
      <c r="J420" s="118"/>
      <c r="K420" s="118"/>
      <c r="L420" s="118"/>
      <c r="M420" s="118"/>
      <c r="N420" s="118"/>
      <c r="O420" s="118"/>
      <c r="P420" s="118"/>
      <c r="Q420" s="118"/>
      <c r="R420" s="118"/>
      <c r="S420" s="118"/>
      <c r="T420" s="118" t="s">
        <v>494</v>
      </c>
      <c r="U420" s="118"/>
      <c r="V420" s="126"/>
      <c r="W420" s="126"/>
      <c r="X420" s="126"/>
      <c r="Y420" s="126"/>
      <c r="Z420" s="125" t="s">
        <v>493</v>
      </c>
      <c r="AA420" s="127">
        <v>11500.992609999999</v>
      </c>
      <c r="AB420" s="127"/>
      <c r="AC420" s="127"/>
      <c r="AD420" s="127"/>
      <c r="AE420" s="127"/>
      <c r="AF420" s="127"/>
      <c r="AG420" s="127"/>
      <c r="AH420" s="127"/>
      <c r="AI420" s="127"/>
      <c r="AJ420" s="127"/>
      <c r="AK420" s="127"/>
      <c r="AL420" s="127"/>
      <c r="AM420" s="127"/>
      <c r="AN420" s="127"/>
      <c r="AO420" s="127"/>
      <c r="AP420" s="127"/>
      <c r="AQ420" s="127"/>
      <c r="AR420" s="127"/>
      <c r="AS420" s="127"/>
      <c r="AT420" s="127"/>
      <c r="AU420" s="127"/>
      <c r="AV420" s="125" t="s">
        <v>493</v>
      </c>
    </row>
    <row r="421" spans="1:48" ht="83.65" customHeight="1">
      <c r="A421" s="125" t="s">
        <v>779</v>
      </c>
      <c r="B421" s="118"/>
      <c r="C421" s="118" t="s">
        <v>784</v>
      </c>
      <c r="D421" s="118"/>
      <c r="E421" s="118" t="s">
        <v>802</v>
      </c>
      <c r="F421" s="118"/>
      <c r="G421" s="118"/>
      <c r="H421" s="118"/>
      <c r="I421" s="118"/>
      <c r="J421" s="118"/>
      <c r="K421" s="118"/>
      <c r="L421" s="118"/>
      <c r="M421" s="118"/>
      <c r="N421" s="118"/>
      <c r="O421" s="118"/>
      <c r="P421" s="118"/>
      <c r="Q421" s="118"/>
      <c r="R421" s="118"/>
      <c r="S421" s="118"/>
      <c r="T421" s="118"/>
      <c r="U421" s="118"/>
      <c r="V421" s="126"/>
      <c r="W421" s="126"/>
      <c r="X421" s="126"/>
      <c r="Y421" s="126"/>
      <c r="Z421" s="125" t="s">
        <v>779</v>
      </c>
      <c r="AA421" s="127">
        <f>AA422</f>
        <v>138791.1</v>
      </c>
      <c r="AB421" s="127"/>
      <c r="AC421" s="127"/>
      <c r="AD421" s="127"/>
      <c r="AE421" s="127"/>
      <c r="AF421" s="127"/>
      <c r="AG421" s="127"/>
      <c r="AH421" s="127"/>
      <c r="AI421" s="127"/>
      <c r="AJ421" s="127"/>
      <c r="AK421" s="127"/>
      <c r="AL421" s="127">
        <v>136780.6</v>
      </c>
      <c r="AM421" s="127"/>
      <c r="AN421" s="127">
        <v>136780.6</v>
      </c>
      <c r="AO421" s="127"/>
      <c r="AP421" s="127"/>
      <c r="AQ421" s="127">
        <v>139649.20000000001</v>
      </c>
      <c r="AR421" s="127"/>
      <c r="AS421" s="127">
        <v>139649.20000000001</v>
      </c>
      <c r="AT421" s="127"/>
      <c r="AU421" s="127"/>
      <c r="AV421" s="125" t="s">
        <v>779</v>
      </c>
    </row>
    <row r="422" spans="1:48" ht="66.95" customHeight="1">
      <c r="A422" s="125" t="s">
        <v>781</v>
      </c>
      <c r="B422" s="118"/>
      <c r="C422" s="118" t="s">
        <v>784</v>
      </c>
      <c r="D422" s="118"/>
      <c r="E422" s="118" t="s">
        <v>803</v>
      </c>
      <c r="F422" s="118"/>
      <c r="G422" s="118"/>
      <c r="H422" s="118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26"/>
      <c r="W422" s="126"/>
      <c r="X422" s="126"/>
      <c r="Y422" s="126"/>
      <c r="Z422" s="125" t="s">
        <v>781</v>
      </c>
      <c r="AA422" s="127">
        <f>AA423</f>
        <v>138791.1</v>
      </c>
      <c r="AB422" s="127"/>
      <c r="AC422" s="127"/>
      <c r="AD422" s="127"/>
      <c r="AE422" s="127"/>
      <c r="AF422" s="127"/>
      <c r="AG422" s="127"/>
      <c r="AH422" s="127"/>
      <c r="AI422" s="127"/>
      <c r="AJ422" s="127"/>
      <c r="AK422" s="127"/>
      <c r="AL422" s="127">
        <v>136780.6</v>
      </c>
      <c r="AM422" s="127"/>
      <c r="AN422" s="127">
        <v>136780.6</v>
      </c>
      <c r="AO422" s="127"/>
      <c r="AP422" s="127"/>
      <c r="AQ422" s="127">
        <v>139649.20000000001</v>
      </c>
      <c r="AR422" s="127"/>
      <c r="AS422" s="127">
        <v>139649.20000000001</v>
      </c>
      <c r="AT422" s="127"/>
      <c r="AU422" s="127"/>
      <c r="AV422" s="125" t="s">
        <v>781</v>
      </c>
    </row>
    <row r="423" spans="1:48" ht="66.95" customHeight="1">
      <c r="A423" s="125" t="s">
        <v>493</v>
      </c>
      <c r="B423" s="118"/>
      <c r="C423" s="118" t="s">
        <v>784</v>
      </c>
      <c r="D423" s="118"/>
      <c r="E423" s="118" t="s">
        <v>803</v>
      </c>
      <c r="F423" s="118"/>
      <c r="G423" s="118"/>
      <c r="H423" s="118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 t="s">
        <v>494</v>
      </c>
      <c r="U423" s="118"/>
      <c r="V423" s="126"/>
      <c r="W423" s="126"/>
      <c r="X423" s="126"/>
      <c r="Y423" s="126"/>
      <c r="Z423" s="125" t="s">
        <v>493</v>
      </c>
      <c r="AA423" s="127">
        <v>138791.1</v>
      </c>
      <c r="AB423" s="127"/>
      <c r="AC423" s="127"/>
      <c r="AD423" s="127"/>
      <c r="AE423" s="127"/>
      <c r="AF423" s="127"/>
      <c r="AG423" s="127"/>
      <c r="AH423" s="127"/>
      <c r="AI423" s="127"/>
      <c r="AJ423" s="127"/>
      <c r="AK423" s="127"/>
      <c r="AL423" s="127">
        <v>136780.6</v>
      </c>
      <c r="AM423" s="127"/>
      <c r="AN423" s="127">
        <v>136780.6</v>
      </c>
      <c r="AO423" s="127"/>
      <c r="AP423" s="127"/>
      <c r="AQ423" s="127">
        <v>139649.20000000001</v>
      </c>
      <c r="AR423" s="127"/>
      <c r="AS423" s="127">
        <v>139649.20000000001</v>
      </c>
      <c r="AT423" s="127"/>
      <c r="AU423" s="127"/>
      <c r="AV423" s="125" t="s">
        <v>493</v>
      </c>
    </row>
    <row r="424" spans="1:48" ht="324" customHeight="1">
      <c r="A424" s="104" t="s">
        <v>804</v>
      </c>
      <c r="B424" s="118"/>
      <c r="C424" s="118" t="s">
        <v>784</v>
      </c>
      <c r="D424" s="118"/>
      <c r="E424" s="118" t="s">
        <v>805</v>
      </c>
      <c r="F424" s="118"/>
      <c r="G424" s="118"/>
      <c r="H424" s="118"/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26"/>
      <c r="W424" s="126"/>
      <c r="X424" s="126"/>
      <c r="Y424" s="126"/>
      <c r="Z424" s="104" t="s">
        <v>804</v>
      </c>
      <c r="AA424" s="127">
        <f>AA425</f>
        <v>5882.8109999999997</v>
      </c>
      <c r="AB424" s="127"/>
      <c r="AC424" s="127"/>
      <c r="AD424" s="127"/>
      <c r="AE424" s="127"/>
      <c r="AF424" s="127"/>
      <c r="AG424" s="127"/>
      <c r="AH424" s="127"/>
      <c r="AI424" s="127"/>
      <c r="AJ424" s="127"/>
      <c r="AK424" s="127"/>
      <c r="AL424" s="127">
        <v>5860.75</v>
      </c>
      <c r="AM424" s="127"/>
      <c r="AN424" s="127">
        <v>5441.6</v>
      </c>
      <c r="AO424" s="127">
        <v>419.15</v>
      </c>
      <c r="AP424" s="127"/>
      <c r="AQ424" s="127">
        <v>5854.04</v>
      </c>
      <c r="AR424" s="127"/>
      <c r="AS424" s="127">
        <v>5441.6</v>
      </c>
      <c r="AT424" s="127">
        <v>412.44</v>
      </c>
      <c r="AU424" s="127"/>
      <c r="AV424" s="104" t="s">
        <v>804</v>
      </c>
    </row>
    <row r="425" spans="1:48" ht="339.75" customHeight="1">
      <c r="A425" s="104" t="s">
        <v>806</v>
      </c>
      <c r="B425" s="118"/>
      <c r="C425" s="118" t="s">
        <v>784</v>
      </c>
      <c r="D425" s="118"/>
      <c r="E425" s="118" t="s">
        <v>807</v>
      </c>
      <c r="F425" s="118"/>
      <c r="G425" s="118"/>
      <c r="H425" s="118"/>
      <c r="I425" s="118"/>
      <c r="J425" s="118"/>
      <c r="K425" s="118"/>
      <c r="L425" s="118"/>
      <c r="M425" s="118"/>
      <c r="N425" s="118"/>
      <c r="O425" s="118"/>
      <c r="P425" s="118"/>
      <c r="Q425" s="118"/>
      <c r="R425" s="118"/>
      <c r="S425" s="118"/>
      <c r="T425" s="118"/>
      <c r="U425" s="118"/>
      <c r="V425" s="126"/>
      <c r="W425" s="126"/>
      <c r="X425" s="126"/>
      <c r="Y425" s="126"/>
      <c r="Z425" s="104" t="s">
        <v>806</v>
      </c>
      <c r="AA425" s="127">
        <f>AA426</f>
        <v>5882.8109999999997</v>
      </c>
      <c r="AB425" s="127"/>
      <c r="AC425" s="127"/>
      <c r="AD425" s="127"/>
      <c r="AE425" s="127"/>
      <c r="AF425" s="127"/>
      <c r="AG425" s="127"/>
      <c r="AH425" s="127"/>
      <c r="AI425" s="127"/>
      <c r="AJ425" s="127"/>
      <c r="AK425" s="127"/>
      <c r="AL425" s="127">
        <v>5860.75</v>
      </c>
      <c r="AM425" s="127"/>
      <c r="AN425" s="127">
        <v>5441.6</v>
      </c>
      <c r="AO425" s="127">
        <v>419.15</v>
      </c>
      <c r="AP425" s="127"/>
      <c r="AQ425" s="127">
        <v>5854.04</v>
      </c>
      <c r="AR425" s="127"/>
      <c r="AS425" s="127">
        <v>5441.6</v>
      </c>
      <c r="AT425" s="127">
        <v>412.44</v>
      </c>
      <c r="AU425" s="127"/>
      <c r="AV425" s="104" t="s">
        <v>806</v>
      </c>
    </row>
    <row r="426" spans="1:48" ht="66.95" customHeight="1">
      <c r="A426" s="125" t="s">
        <v>493</v>
      </c>
      <c r="B426" s="118"/>
      <c r="C426" s="118" t="s">
        <v>784</v>
      </c>
      <c r="D426" s="118"/>
      <c r="E426" s="118" t="s">
        <v>807</v>
      </c>
      <c r="F426" s="118"/>
      <c r="G426" s="118"/>
      <c r="H426" s="118"/>
      <c r="I426" s="118"/>
      <c r="J426" s="118"/>
      <c r="K426" s="118"/>
      <c r="L426" s="118"/>
      <c r="M426" s="118"/>
      <c r="N426" s="118"/>
      <c r="O426" s="118"/>
      <c r="P426" s="118"/>
      <c r="Q426" s="118"/>
      <c r="R426" s="118"/>
      <c r="S426" s="118"/>
      <c r="T426" s="118" t="s">
        <v>494</v>
      </c>
      <c r="U426" s="118"/>
      <c r="V426" s="126"/>
      <c r="W426" s="126"/>
      <c r="X426" s="126"/>
      <c r="Y426" s="126"/>
      <c r="Z426" s="125" t="s">
        <v>493</v>
      </c>
      <c r="AA426" s="127">
        <v>5882.8109999999997</v>
      </c>
      <c r="AB426" s="127"/>
      <c r="AC426" s="127"/>
      <c r="AD426" s="127"/>
      <c r="AE426" s="127"/>
      <c r="AF426" s="127"/>
      <c r="AG426" s="127"/>
      <c r="AH426" s="127"/>
      <c r="AI426" s="127"/>
      <c r="AJ426" s="127"/>
      <c r="AK426" s="127"/>
      <c r="AL426" s="127">
        <v>5860.75</v>
      </c>
      <c r="AM426" s="127"/>
      <c r="AN426" s="127">
        <v>5441.6</v>
      </c>
      <c r="AO426" s="127">
        <v>419.15</v>
      </c>
      <c r="AP426" s="127"/>
      <c r="AQ426" s="127">
        <v>5854.04</v>
      </c>
      <c r="AR426" s="127"/>
      <c r="AS426" s="127">
        <v>5441.6</v>
      </c>
      <c r="AT426" s="127">
        <v>412.44</v>
      </c>
      <c r="AU426" s="127"/>
      <c r="AV426" s="125" t="s">
        <v>493</v>
      </c>
    </row>
    <row r="427" spans="1:48" ht="83.65" customHeight="1">
      <c r="A427" s="125" t="s">
        <v>579</v>
      </c>
      <c r="B427" s="118"/>
      <c r="C427" s="118" t="s">
        <v>784</v>
      </c>
      <c r="D427" s="118"/>
      <c r="E427" s="118" t="s">
        <v>580</v>
      </c>
      <c r="F427" s="118"/>
      <c r="G427" s="118"/>
      <c r="H427" s="118"/>
      <c r="I427" s="118"/>
      <c r="J427" s="118"/>
      <c r="K427" s="118"/>
      <c r="L427" s="118"/>
      <c r="M427" s="118"/>
      <c r="N427" s="118"/>
      <c r="O427" s="118"/>
      <c r="P427" s="118"/>
      <c r="Q427" s="118"/>
      <c r="R427" s="118"/>
      <c r="S427" s="118"/>
      <c r="T427" s="118"/>
      <c r="U427" s="118"/>
      <c r="V427" s="126"/>
      <c r="W427" s="126"/>
      <c r="X427" s="126"/>
      <c r="Y427" s="126"/>
      <c r="Z427" s="125" t="s">
        <v>579</v>
      </c>
      <c r="AA427" s="127">
        <v>50</v>
      </c>
      <c r="AB427" s="127"/>
      <c r="AC427" s="127"/>
      <c r="AD427" s="127"/>
      <c r="AE427" s="127"/>
      <c r="AF427" s="127"/>
      <c r="AG427" s="127"/>
      <c r="AH427" s="127"/>
      <c r="AI427" s="127"/>
      <c r="AJ427" s="127"/>
      <c r="AK427" s="127"/>
      <c r="AL427" s="127">
        <v>50</v>
      </c>
      <c r="AM427" s="127"/>
      <c r="AN427" s="127"/>
      <c r="AO427" s="127"/>
      <c r="AP427" s="127"/>
      <c r="AQ427" s="127">
        <v>50</v>
      </c>
      <c r="AR427" s="127"/>
      <c r="AS427" s="127"/>
      <c r="AT427" s="127"/>
      <c r="AU427" s="127"/>
      <c r="AV427" s="125" t="s">
        <v>579</v>
      </c>
    </row>
    <row r="428" spans="1:48" ht="33.4" customHeight="1">
      <c r="A428" s="125" t="s">
        <v>808</v>
      </c>
      <c r="B428" s="118"/>
      <c r="C428" s="118" t="s">
        <v>784</v>
      </c>
      <c r="D428" s="118"/>
      <c r="E428" s="118" t="s">
        <v>809</v>
      </c>
      <c r="F428" s="118"/>
      <c r="G428" s="118"/>
      <c r="H428" s="118"/>
      <c r="I428" s="118"/>
      <c r="J428" s="118"/>
      <c r="K428" s="118"/>
      <c r="L428" s="118"/>
      <c r="M428" s="118"/>
      <c r="N428" s="118"/>
      <c r="O428" s="118"/>
      <c r="P428" s="118"/>
      <c r="Q428" s="118"/>
      <c r="R428" s="118"/>
      <c r="S428" s="118"/>
      <c r="T428" s="118"/>
      <c r="U428" s="118"/>
      <c r="V428" s="126"/>
      <c r="W428" s="126"/>
      <c r="X428" s="126"/>
      <c r="Y428" s="126"/>
      <c r="Z428" s="125" t="s">
        <v>808</v>
      </c>
      <c r="AA428" s="127">
        <v>50</v>
      </c>
      <c r="AB428" s="127"/>
      <c r="AC428" s="127"/>
      <c r="AD428" s="127"/>
      <c r="AE428" s="127"/>
      <c r="AF428" s="127"/>
      <c r="AG428" s="127"/>
      <c r="AH428" s="127"/>
      <c r="AI428" s="127"/>
      <c r="AJ428" s="127"/>
      <c r="AK428" s="127"/>
      <c r="AL428" s="127">
        <v>50</v>
      </c>
      <c r="AM428" s="127"/>
      <c r="AN428" s="127"/>
      <c r="AO428" s="127"/>
      <c r="AP428" s="127"/>
      <c r="AQ428" s="127">
        <v>50</v>
      </c>
      <c r="AR428" s="127"/>
      <c r="AS428" s="127"/>
      <c r="AT428" s="127"/>
      <c r="AU428" s="127"/>
      <c r="AV428" s="125" t="s">
        <v>808</v>
      </c>
    </row>
    <row r="429" spans="1:48" ht="50.1" customHeight="1">
      <c r="A429" s="125" t="s">
        <v>810</v>
      </c>
      <c r="B429" s="118"/>
      <c r="C429" s="118" t="s">
        <v>784</v>
      </c>
      <c r="D429" s="118"/>
      <c r="E429" s="118" t="s">
        <v>811</v>
      </c>
      <c r="F429" s="118"/>
      <c r="G429" s="118"/>
      <c r="H429" s="118"/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26"/>
      <c r="W429" s="126"/>
      <c r="X429" s="126"/>
      <c r="Y429" s="126"/>
      <c r="Z429" s="125" t="s">
        <v>810</v>
      </c>
      <c r="AA429" s="127">
        <v>50</v>
      </c>
      <c r="AB429" s="127"/>
      <c r="AC429" s="127"/>
      <c r="AD429" s="127"/>
      <c r="AE429" s="127"/>
      <c r="AF429" s="127"/>
      <c r="AG429" s="127"/>
      <c r="AH429" s="127"/>
      <c r="AI429" s="127"/>
      <c r="AJ429" s="127"/>
      <c r="AK429" s="127"/>
      <c r="AL429" s="127">
        <v>50</v>
      </c>
      <c r="AM429" s="127"/>
      <c r="AN429" s="127"/>
      <c r="AO429" s="127"/>
      <c r="AP429" s="127"/>
      <c r="AQ429" s="127">
        <v>50</v>
      </c>
      <c r="AR429" s="127"/>
      <c r="AS429" s="127"/>
      <c r="AT429" s="127"/>
      <c r="AU429" s="127"/>
      <c r="AV429" s="125" t="s">
        <v>810</v>
      </c>
    </row>
    <row r="430" spans="1:48" ht="83.65" customHeight="1">
      <c r="A430" s="125" t="s">
        <v>812</v>
      </c>
      <c r="B430" s="118"/>
      <c r="C430" s="118" t="s">
        <v>784</v>
      </c>
      <c r="D430" s="118"/>
      <c r="E430" s="118" t="s">
        <v>813</v>
      </c>
      <c r="F430" s="118"/>
      <c r="G430" s="118"/>
      <c r="H430" s="118"/>
      <c r="I430" s="118"/>
      <c r="J430" s="118"/>
      <c r="K430" s="118"/>
      <c r="L430" s="118"/>
      <c r="M430" s="118"/>
      <c r="N430" s="118"/>
      <c r="O430" s="118"/>
      <c r="P430" s="118"/>
      <c r="Q430" s="118"/>
      <c r="R430" s="118"/>
      <c r="S430" s="118"/>
      <c r="T430" s="118"/>
      <c r="U430" s="118"/>
      <c r="V430" s="126"/>
      <c r="W430" s="126"/>
      <c r="X430" s="126"/>
      <c r="Y430" s="126"/>
      <c r="Z430" s="125" t="s">
        <v>812</v>
      </c>
      <c r="AA430" s="127">
        <v>50</v>
      </c>
      <c r="AB430" s="127"/>
      <c r="AC430" s="127"/>
      <c r="AD430" s="127"/>
      <c r="AE430" s="127"/>
      <c r="AF430" s="127"/>
      <c r="AG430" s="127"/>
      <c r="AH430" s="127"/>
      <c r="AI430" s="127"/>
      <c r="AJ430" s="127"/>
      <c r="AK430" s="127"/>
      <c r="AL430" s="127">
        <v>50</v>
      </c>
      <c r="AM430" s="127"/>
      <c r="AN430" s="127"/>
      <c r="AO430" s="127"/>
      <c r="AP430" s="127"/>
      <c r="AQ430" s="127">
        <v>50</v>
      </c>
      <c r="AR430" s="127"/>
      <c r="AS430" s="127"/>
      <c r="AT430" s="127"/>
      <c r="AU430" s="127"/>
      <c r="AV430" s="125" t="s">
        <v>812</v>
      </c>
    </row>
    <row r="431" spans="1:48" ht="66.95" customHeight="1">
      <c r="A431" s="125" t="s">
        <v>493</v>
      </c>
      <c r="B431" s="118"/>
      <c r="C431" s="118" t="s">
        <v>784</v>
      </c>
      <c r="D431" s="118"/>
      <c r="E431" s="118" t="s">
        <v>813</v>
      </c>
      <c r="F431" s="118"/>
      <c r="G431" s="118"/>
      <c r="H431" s="118"/>
      <c r="I431" s="118"/>
      <c r="J431" s="118"/>
      <c r="K431" s="118"/>
      <c r="L431" s="118"/>
      <c r="M431" s="118"/>
      <c r="N431" s="118"/>
      <c r="O431" s="118"/>
      <c r="P431" s="118"/>
      <c r="Q431" s="118"/>
      <c r="R431" s="118"/>
      <c r="S431" s="118"/>
      <c r="T431" s="118" t="s">
        <v>494</v>
      </c>
      <c r="U431" s="118"/>
      <c r="V431" s="126"/>
      <c r="W431" s="126"/>
      <c r="X431" s="126"/>
      <c r="Y431" s="126"/>
      <c r="Z431" s="125" t="s">
        <v>493</v>
      </c>
      <c r="AA431" s="127">
        <v>50</v>
      </c>
      <c r="AB431" s="127"/>
      <c r="AC431" s="127"/>
      <c r="AD431" s="127"/>
      <c r="AE431" s="127"/>
      <c r="AF431" s="127"/>
      <c r="AG431" s="127"/>
      <c r="AH431" s="127"/>
      <c r="AI431" s="127"/>
      <c r="AJ431" s="127"/>
      <c r="AK431" s="127"/>
      <c r="AL431" s="127">
        <v>50</v>
      </c>
      <c r="AM431" s="127"/>
      <c r="AN431" s="127"/>
      <c r="AO431" s="127"/>
      <c r="AP431" s="127"/>
      <c r="AQ431" s="127">
        <v>50</v>
      </c>
      <c r="AR431" s="127"/>
      <c r="AS431" s="127"/>
      <c r="AT431" s="127"/>
      <c r="AU431" s="127"/>
      <c r="AV431" s="125" t="s">
        <v>493</v>
      </c>
    </row>
    <row r="432" spans="1:48" ht="16.7" customHeight="1">
      <c r="A432" s="125" t="s">
        <v>814</v>
      </c>
      <c r="B432" s="118"/>
      <c r="C432" s="118" t="s">
        <v>815</v>
      </c>
      <c r="D432" s="118"/>
      <c r="E432" s="118"/>
      <c r="F432" s="118"/>
      <c r="G432" s="118"/>
      <c r="H432" s="118"/>
      <c r="I432" s="118"/>
      <c r="J432" s="118"/>
      <c r="K432" s="118"/>
      <c r="L432" s="118"/>
      <c r="M432" s="118"/>
      <c r="N432" s="118"/>
      <c r="O432" s="118"/>
      <c r="P432" s="118"/>
      <c r="Q432" s="118"/>
      <c r="R432" s="118"/>
      <c r="S432" s="118"/>
      <c r="T432" s="118"/>
      <c r="U432" s="118"/>
      <c r="V432" s="126"/>
      <c r="W432" s="126"/>
      <c r="X432" s="126"/>
      <c r="Y432" s="126"/>
      <c r="Z432" s="125" t="s">
        <v>814</v>
      </c>
      <c r="AA432" s="127">
        <v>19441</v>
      </c>
      <c r="AB432" s="127"/>
      <c r="AC432" s="127"/>
      <c r="AD432" s="127"/>
      <c r="AE432" s="127"/>
      <c r="AF432" s="127"/>
      <c r="AG432" s="127"/>
      <c r="AH432" s="127"/>
      <c r="AI432" s="127"/>
      <c r="AJ432" s="127"/>
      <c r="AK432" s="127"/>
      <c r="AL432" s="127">
        <v>18578</v>
      </c>
      <c r="AM432" s="127"/>
      <c r="AN432" s="127"/>
      <c r="AO432" s="127"/>
      <c r="AP432" s="127"/>
      <c r="AQ432" s="127">
        <v>18656.099999999999</v>
      </c>
      <c r="AR432" s="127"/>
      <c r="AS432" s="127"/>
      <c r="AT432" s="127"/>
      <c r="AU432" s="127"/>
      <c r="AV432" s="125" t="s">
        <v>814</v>
      </c>
    </row>
    <row r="433" spans="1:48" ht="33.4" customHeight="1">
      <c r="A433" s="125" t="s">
        <v>768</v>
      </c>
      <c r="B433" s="118"/>
      <c r="C433" s="118" t="s">
        <v>815</v>
      </c>
      <c r="D433" s="118"/>
      <c r="E433" s="118" t="s">
        <v>769</v>
      </c>
      <c r="F433" s="118"/>
      <c r="G433" s="118"/>
      <c r="H433" s="118"/>
      <c r="I433" s="118"/>
      <c r="J433" s="118"/>
      <c r="K433" s="118"/>
      <c r="L433" s="118"/>
      <c r="M433" s="118"/>
      <c r="N433" s="118"/>
      <c r="O433" s="118"/>
      <c r="P433" s="118"/>
      <c r="Q433" s="118"/>
      <c r="R433" s="118"/>
      <c r="S433" s="118"/>
      <c r="T433" s="118"/>
      <c r="U433" s="118"/>
      <c r="V433" s="126"/>
      <c r="W433" s="126"/>
      <c r="X433" s="126"/>
      <c r="Y433" s="126"/>
      <c r="Z433" s="125" t="s">
        <v>768</v>
      </c>
      <c r="AA433" s="127">
        <v>19441</v>
      </c>
      <c r="AB433" s="127"/>
      <c r="AC433" s="127"/>
      <c r="AD433" s="127"/>
      <c r="AE433" s="127"/>
      <c r="AF433" s="127"/>
      <c r="AG433" s="127"/>
      <c r="AH433" s="127"/>
      <c r="AI433" s="127"/>
      <c r="AJ433" s="127"/>
      <c r="AK433" s="127"/>
      <c r="AL433" s="127">
        <v>18578</v>
      </c>
      <c r="AM433" s="127"/>
      <c r="AN433" s="127"/>
      <c r="AO433" s="127"/>
      <c r="AP433" s="127"/>
      <c r="AQ433" s="127">
        <v>18656.099999999999</v>
      </c>
      <c r="AR433" s="127"/>
      <c r="AS433" s="127"/>
      <c r="AT433" s="127"/>
      <c r="AU433" s="127"/>
      <c r="AV433" s="125" t="s">
        <v>768</v>
      </c>
    </row>
    <row r="434" spans="1:48" ht="83.65" customHeight="1">
      <c r="A434" s="125" t="s">
        <v>816</v>
      </c>
      <c r="B434" s="118"/>
      <c r="C434" s="118" t="s">
        <v>815</v>
      </c>
      <c r="D434" s="118"/>
      <c r="E434" s="118" t="s">
        <v>817</v>
      </c>
      <c r="F434" s="118"/>
      <c r="G434" s="118"/>
      <c r="H434" s="118"/>
      <c r="I434" s="118"/>
      <c r="J434" s="118"/>
      <c r="K434" s="118"/>
      <c r="L434" s="118"/>
      <c r="M434" s="118"/>
      <c r="N434" s="118"/>
      <c r="O434" s="118"/>
      <c r="P434" s="118"/>
      <c r="Q434" s="118"/>
      <c r="R434" s="118"/>
      <c r="S434" s="118"/>
      <c r="T434" s="118"/>
      <c r="U434" s="118"/>
      <c r="V434" s="126"/>
      <c r="W434" s="126"/>
      <c r="X434" s="126"/>
      <c r="Y434" s="126"/>
      <c r="Z434" s="125" t="s">
        <v>816</v>
      </c>
      <c r="AA434" s="127">
        <v>19441</v>
      </c>
      <c r="AB434" s="127"/>
      <c r="AC434" s="127"/>
      <c r="AD434" s="127"/>
      <c r="AE434" s="127"/>
      <c r="AF434" s="127"/>
      <c r="AG434" s="127"/>
      <c r="AH434" s="127"/>
      <c r="AI434" s="127"/>
      <c r="AJ434" s="127"/>
      <c r="AK434" s="127"/>
      <c r="AL434" s="127">
        <v>18578</v>
      </c>
      <c r="AM434" s="127"/>
      <c r="AN434" s="127"/>
      <c r="AO434" s="127"/>
      <c r="AP434" s="127"/>
      <c r="AQ434" s="127">
        <v>18656.099999999999</v>
      </c>
      <c r="AR434" s="127"/>
      <c r="AS434" s="127"/>
      <c r="AT434" s="127"/>
      <c r="AU434" s="127"/>
      <c r="AV434" s="125" t="s">
        <v>816</v>
      </c>
    </row>
    <row r="435" spans="1:48" ht="83.65" customHeight="1">
      <c r="A435" s="125" t="s">
        <v>818</v>
      </c>
      <c r="B435" s="118"/>
      <c r="C435" s="118" t="s">
        <v>815</v>
      </c>
      <c r="D435" s="118"/>
      <c r="E435" s="118" t="s">
        <v>819</v>
      </c>
      <c r="F435" s="118"/>
      <c r="G435" s="118"/>
      <c r="H435" s="118"/>
      <c r="I435" s="118"/>
      <c r="J435" s="118"/>
      <c r="K435" s="118"/>
      <c r="L435" s="118"/>
      <c r="M435" s="118"/>
      <c r="N435" s="118"/>
      <c r="O435" s="118"/>
      <c r="P435" s="118"/>
      <c r="Q435" s="118"/>
      <c r="R435" s="118"/>
      <c r="S435" s="118"/>
      <c r="T435" s="118"/>
      <c r="U435" s="118"/>
      <c r="V435" s="126"/>
      <c r="W435" s="126"/>
      <c r="X435" s="126"/>
      <c r="Y435" s="126"/>
      <c r="Z435" s="125" t="s">
        <v>818</v>
      </c>
      <c r="AA435" s="127">
        <v>19401</v>
      </c>
      <c r="AB435" s="127"/>
      <c r="AC435" s="127"/>
      <c r="AD435" s="127"/>
      <c r="AE435" s="127"/>
      <c r="AF435" s="127"/>
      <c r="AG435" s="127"/>
      <c r="AH435" s="127"/>
      <c r="AI435" s="127"/>
      <c r="AJ435" s="127"/>
      <c r="AK435" s="127"/>
      <c r="AL435" s="127">
        <v>18578</v>
      </c>
      <c r="AM435" s="127"/>
      <c r="AN435" s="127"/>
      <c r="AO435" s="127"/>
      <c r="AP435" s="127"/>
      <c r="AQ435" s="127">
        <v>18656.099999999999</v>
      </c>
      <c r="AR435" s="127"/>
      <c r="AS435" s="127"/>
      <c r="AT435" s="127"/>
      <c r="AU435" s="127"/>
      <c r="AV435" s="125" t="s">
        <v>818</v>
      </c>
    </row>
    <row r="436" spans="1:48" ht="66.95" customHeight="1">
      <c r="A436" s="125" t="s">
        <v>569</v>
      </c>
      <c r="B436" s="118"/>
      <c r="C436" s="118" t="s">
        <v>815</v>
      </c>
      <c r="D436" s="118"/>
      <c r="E436" s="118" t="s">
        <v>820</v>
      </c>
      <c r="F436" s="118"/>
      <c r="G436" s="118"/>
      <c r="H436" s="118"/>
      <c r="I436" s="118"/>
      <c r="J436" s="118"/>
      <c r="K436" s="118"/>
      <c r="L436" s="118"/>
      <c r="M436" s="118"/>
      <c r="N436" s="118"/>
      <c r="O436" s="118"/>
      <c r="P436" s="118"/>
      <c r="Q436" s="118"/>
      <c r="R436" s="118"/>
      <c r="S436" s="118"/>
      <c r="T436" s="118"/>
      <c r="U436" s="118"/>
      <c r="V436" s="126"/>
      <c r="W436" s="126"/>
      <c r="X436" s="126"/>
      <c r="Y436" s="126"/>
      <c r="Z436" s="125" t="s">
        <v>569</v>
      </c>
      <c r="AA436" s="127">
        <v>19401</v>
      </c>
      <c r="AB436" s="127"/>
      <c r="AC436" s="127"/>
      <c r="AD436" s="127"/>
      <c r="AE436" s="127"/>
      <c r="AF436" s="127"/>
      <c r="AG436" s="127"/>
      <c r="AH436" s="127"/>
      <c r="AI436" s="127"/>
      <c r="AJ436" s="127"/>
      <c r="AK436" s="127"/>
      <c r="AL436" s="127">
        <v>18578</v>
      </c>
      <c r="AM436" s="127"/>
      <c r="AN436" s="127"/>
      <c r="AO436" s="127"/>
      <c r="AP436" s="127"/>
      <c r="AQ436" s="127">
        <v>18656.099999999999</v>
      </c>
      <c r="AR436" s="127"/>
      <c r="AS436" s="127"/>
      <c r="AT436" s="127"/>
      <c r="AU436" s="127"/>
      <c r="AV436" s="125" t="s">
        <v>569</v>
      </c>
    </row>
    <row r="437" spans="1:48" ht="66.95" customHeight="1">
      <c r="A437" s="125" t="s">
        <v>493</v>
      </c>
      <c r="B437" s="118"/>
      <c r="C437" s="118" t="s">
        <v>815</v>
      </c>
      <c r="D437" s="118"/>
      <c r="E437" s="118" t="s">
        <v>820</v>
      </c>
      <c r="F437" s="118"/>
      <c r="G437" s="118"/>
      <c r="H437" s="118"/>
      <c r="I437" s="118"/>
      <c r="J437" s="118"/>
      <c r="K437" s="118"/>
      <c r="L437" s="118"/>
      <c r="M437" s="118"/>
      <c r="N437" s="118"/>
      <c r="O437" s="118"/>
      <c r="P437" s="118"/>
      <c r="Q437" s="118"/>
      <c r="R437" s="118"/>
      <c r="S437" s="118"/>
      <c r="T437" s="118" t="s">
        <v>494</v>
      </c>
      <c r="U437" s="118"/>
      <c r="V437" s="126"/>
      <c r="W437" s="126"/>
      <c r="X437" s="126"/>
      <c r="Y437" s="126"/>
      <c r="Z437" s="125" t="s">
        <v>493</v>
      </c>
      <c r="AA437" s="127">
        <v>19401</v>
      </c>
      <c r="AB437" s="127"/>
      <c r="AC437" s="127"/>
      <c r="AD437" s="127"/>
      <c r="AE437" s="127"/>
      <c r="AF437" s="127"/>
      <c r="AG437" s="127"/>
      <c r="AH437" s="127"/>
      <c r="AI437" s="127"/>
      <c r="AJ437" s="127"/>
      <c r="AK437" s="127"/>
      <c r="AL437" s="127">
        <v>18578</v>
      </c>
      <c r="AM437" s="127"/>
      <c r="AN437" s="127"/>
      <c r="AO437" s="127"/>
      <c r="AP437" s="127"/>
      <c r="AQ437" s="127">
        <v>18656.099999999999</v>
      </c>
      <c r="AR437" s="127"/>
      <c r="AS437" s="127"/>
      <c r="AT437" s="127"/>
      <c r="AU437" s="127"/>
      <c r="AV437" s="125" t="s">
        <v>493</v>
      </c>
    </row>
    <row r="438" spans="1:48" ht="50.1" customHeight="1">
      <c r="A438" s="125" t="s">
        <v>821</v>
      </c>
      <c r="B438" s="118"/>
      <c r="C438" s="118" t="s">
        <v>815</v>
      </c>
      <c r="D438" s="118"/>
      <c r="E438" s="118" t="s">
        <v>822</v>
      </c>
      <c r="F438" s="118"/>
      <c r="G438" s="118"/>
      <c r="H438" s="118"/>
      <c r="I438" s="118"/>
      <c r="J438" s="118"/>
      <c r="K438" s="118"/>
      <c r="L438" s="118"/>
      <c r="M438" s="118"/>
      <c r="N438" s="118"/>
      <c r="O438" s="118"/>
      <c r="P438" s="118"/>
      <c r="Q438" s="118"/>
      <c r="R438" s="118"/>
      <c r="S438" s="118"/>
      <c r="T438" s="118"/>
      <c r="U438" s="118"/>
      <c r="V438" s="126"/>
      <c r="W438" s="126"/>
      <c r="X438" s="126"/>
      <c r="Y438" s="126"/>
      <c r="Z438" s="125" t="s">
        <v>821</v>
      </c>
      <c r="AA438" s="127">
        <v>40</v>
      </c>
      <c r="AB438" s="127"/>
      <c r="AC438" s="127"/>
      <c r="AD438" s="127"/>
      <c r="AE438" s="127"/>
      <c r="AF438" s="127"/>
      <c r="AG438" s="127"/>
      <c r="AH438" s="127"/>
      <c r="AI438" s="127"/>
      <c r="AJ438" s="127"/>
      <c r="AK438" s="127"/>
      <c r="AL438" s="127"/>
      <c r="AM438" s="127"/>
      <c r="AN438" s="127"/>
      <c r="AO438" s="127"/>
      <c r="AP438" s="127"/>
      <c r="AQ438" s="127"/>
      <c r="AR438" s="127"/>
      <c r="AS438" s="127"/>
      <c r="AT438" s="127"/>
      <c r="AU438" s="127"/>
      <c r="AV438" s="125" t="s">
        <v>821</v>
      </c>
    </row>
    <row r="439" spans="1:48" ht="50.1" customHeight="1">
      <c r="A439" s="125" t="s">
        <v>823</v>
      </c>
      <c r="B439" s="118"/>
      <c r="C439" s="118" t="s">
        <v>815</v>
      </c>
      <c r="D439" s="118"/>
      <c r="E439" s="118" t="s">
        <v>824</v>
      </c>
      <c r="F439" s="118"/>
      <c r="G439" s="118"/>
      <c r="H439" s="118"/>
      <c r="I439" s="118"/>
      <c r="J439" s="118"/>
      <c r="K439" s="118"/>
      <c r="L439" s="118"/>
      <c r="M439" s="118"/>
      <c r="N439" s="118"/>
      <c r="O439" s="118"/>
      <c r="P439" s="118"/>
      <c r="Q439" s="118"/>
      <c r="R439" s="118"/>
      <c r="S439" s="118"/>
      <c r="T439" s="118"/>
      <c r="U439" s="118"/>
      <c r="V439" s="126"/>
      <c r="W439" s="126"/>
      <c r="X439" s="126"/>
      <c r="Y439" s="126"/>
      <c r="Z439" s="125" t="s">
        <v>823</v>
      </c>
      <c r="AA439" s="127">
        <v>40</v>
      </c>
      <c r="AB439" s="127"/>
      <c r="AC439" s="127"/>
      <c r="AD439" s="127"/>
      <c r="AE439" s="127"/>
      <c r="AF439" s="127"/>
      <c r="AG439" s="127"/>
      <c r="AH439" s="127"/>
      <c r="AI439" s="127"/>
      <c r="AJ439" s="127"/>
      <c r="AK439" s="127"/>
      <c r="AL439" s="127"/>
      <c r="AM439" s="127"/>
      <c r="AN439" s="127"/>
      <c r="AO439" s="127"/>
      <c r="AP439" s="127"/>
      <c r="AQ439" s="127"/>
      <c r="AR439" s="127"/>
      <c r="AS439" s="127"/>
      <c r="AT439" s="127"/>
      <c r="AU439" s="127"/>
      <c r="AV439" s="125" t="s">
        <v>823</v>
      </c>
    </row>
    <row r="440" spans="1:48" ht="33.4" customHeight="1">
      <c r="A440" s="125" t="s">
        <v>447</v>
      </c>
      <c r="B440" s="118"/>
      <c r="C440" s="118" t="s">
        <v>815</v>
      </c>
      <c r="D440" s="118"/>
      <c r="E440" s="118" t="s">
        <v>824</v>
      </c>
      <c r="F440" s="118"/>
      <c r="G440" s="118"/>
      <c r="H440" s="118"/>
      <c r="I440" s="118"/>
      <c r="J440" s="118"/>
      <c r="K440" s="118"/>
      <c r="L440" s="118"/>
      <c r="M440" s="118"/>
      <c r="N440" s="118"/>
      <c r="O440" s="118"/>
      <c r="P440" s="118"/>
      <c r="Q440" s="118"/>
      <c r="R440" s="118"/>
      <c r="S440" s="118"/>
      <c r="T440" s="118" t="s">
        <v>448</v>
      </c>
      <c r="U440" s="118"/>
      <c r="V440" s="126"/>
      <c r="W440" s="126"/>
      <c r="X440" s="126"/>
      <c r="Y440" s="126"/>
      <c r="Z440" s="125" t="s">
        <v>447</v>
      </c>
      <c r="AA440" s="127">
        <v>40</v>
      </c>
      <c r="AB440" s="127"/>
      <c r="AC440" s="127"/>
      <c r="AD440" s="127"/>
      <c r="AE440" s="127"/>
      <c r="AF440" s="127"/>
      <c r="AG440" s="127"/>
      <c r="AH440" s="127"/>
      <c r="AI440" s="127"/>
      <c r="AJ440" s="127"/>
      <c r="AK440" s="127"/>
      <c r="AL440" s="127"/>
      <c r="AM440" s="127"/>
      <c r="AN440" s="127"/>
      <c r="AO440" s="127"/>
      <c r="AP440" s="127"/>
      <c r="AQ440" s="127"/>
      <c r="AR440" s="127"/>
      <c r="AS440" s="127"/>
      <c r="AT440" s="127"/>
      <c r="AU440" s="127"/>
      <c r="AV440" s="125" t="s">
        <v>447</v>
      </c>
    </row>
    <row r="441" spans="1:48" ht="26.25" customHeight="1">
      <c r="A441" s="125" t="s">
        <v>638</v>
      </c>
      <c r="B441" s="118"/>
      <c r="C441" s="118" t="s">
        <v>639</v>
      </c>
      <c r="D441" s="118"/>
      <c r="E441" s="118"/>
      <c r="F441" s="118"/>
      <c r="G441" s="118"/>
      <c r="H441" s="118"/>
      <c r="I441" s="118"/>
      <c r="J441" s="118"/>
      <c r="K441" s="118"/>
      <c r="L441" s="118"/>
      <c r="M441" s="118"/>
      <c r="N441" s="118"/>
      <c r="O441" s="118"/>
      <c r="P441" s="118"/>
      <c r="Q441" s="118"/>
      <c r="R441" s="118"/>
      <c r="S441" s="118"/>
      <c r="T441" s="118"/>
      <c r="U441" s="118"/>
      <c r="V441" s="126"/>
      <c r="W441" s="126"/>
      <c r="X441" s="126"/>
      <c r="Y441" s="126"/>
      <c r="Z441" s="125" t="s">
        <v>638</v>
      </c>
      <c r="AA441" s="127">
        <v>6064.6</v>
      </c>
      <c r="AB441" s="127"/>
      <c r="AC441" s="127"/>
      <c r="AD441" s="127"/>
      <c r="AE441" s="127"/>
      <c r="AF441" s="127"/>
      <c r="AG441" s="127"/>
      <c r="AH441" s="127"/>
      <c r="AI441" s="127"/>
      <c r="AJ441" s="127"/>
      <c r="AK441" s="127"/>
      <c r="AL441" s="127">
        <v>6134.6</v>
      </c>
      <c r="AM441" s="127"/>
      <c r="AN441" s="127">
        <v>4014.6</v>
      </c>
      <c r="AO441" s="127"/>
      <c r="AP441" s="127"/>
      <c r="AQ441" s="127">
        <v>6214.6</v>
      </c>
      <c r="AR441" s="127"/>
      <c r="AS441" s="127">
        <v>4014.6</v>
      </c>
      <c r="AT441" s="127"/>
      <c r="AU441" s="127"/>
      <c r="AV441" s="125" t="s">
        <v>638</v>
      </c>
    </row>
    <row r="442" spans="1:48" ht="50.1" customHeight="1">
      <c r="A442" s="125" t="s">
        <v>393</v>
      </c>
      <c r="B442" s="118"/>
      <c r="C442" s="118" t="s">
        <v>639</v>
      </c>
      <c r="D442" s="118"/>
      <c r="E442" s="118" t="s">
        <v>394</v>
      </c>
      <c r="F442" s="118"/>
      <c r="G442" s="118"/>
      <c r="H442" s="118"/>
      <c r="I442" s="118"/>
      <c r="J442" s="118"/>
      <c r="K442" s="118"/>
      <c r="L442" s="118"/>
      <c r="M442" s="118"/>
      <c r="N442" s="118"/>
      <c r="O442" s="118"/>
      <c r="P442" s="118"/>
      <c r="Q442" s="118"/>
      <c r="R442" s="118"/>
      <c r="S442" s="118"/>
      <c r="T442" s="118"/>
      <c r="U442" s="118"/>
      <c r="V442" s="126"/>
      <c r="W442" s="126"/>
      <c r="X442" s="126"/>
      <c r="Y442" s="126"/>
      <c r="Z442" s="125" t="s">
        <v>393</v>
      </c>
      <c r="AA442" s="127">
        <v>6064.6</v>
      </c>
      <c r="AB442" s="127"/>
      <c r="AC442" s="127"/>
      <c r="AD442" s="127"/>
      <c r="AE442" s="127"/>
      <c r="AF442" s="127"/>
      <c r="AG442" s="127"/>
      <c r="AH442" s="127"/>
      <c r="AI442" s="127"/>
      <c r="AJ442" s="127"/>
      <c r="AK442" s="127"/>
      <c r="AL442" s="127">
        <v>6134.6</v>
      </c>
      <c r="AM442" s="127"/>
      <c r="AN442" s="127">
        <v>4014.6</v>
      </c>
      <c r="AO442" s="127"/>
      <c r="AP442" s="127"/>
      <c r="AQ442" s="127">
        <v>6214.6</v>
      </c>
      <c r="AR442" s="127"/>
      <c r="AS442" s="127">
        <v>4014.6</v>
      </c>
      <c r="AT442" s="127"/>
      <c r="AU442" s="127"/>
      <c r="AV442" s="125" t="s">
        <v>393</v>
      </c>
    </row>
    <row r="443" spans="1:48" ht="33.4" customHeight="1">
      <c r="A443" s="125" t="s">
        <v>825</v>
      </c>
      <c r="B443" s="118"/>
      <c r="C443" s="118" t="s">
        <v>639</v>
      </c>
      <c r="D443" s="118"/>
      <c r="E443" s="118" t="s">
        <v>826</v>
      </c>
      <c r="F443" s="118"/>
      <c r="G443" s="118"/>
      <c r="H443" s="118"/>
      <c r="I443" s="118"/>
      <c r="J443" s="118"/>
      <c r="K443" s="118"/>
      <c r="L443" s="118"/>
      <c r="M443" s="118"/>
      <c r="N443" s="118"/>
      <c r="O443" s="118"/>
      <c r="P443" s="118"/>
      <c r="Q443" s="118"/>
      <c r="R443" s="118"/>
      <c r="S443" s="118"/>
      <c r="T443" s="118"/>
      <c r="U443" s="118"/>
      <c r="V443" s="126"/>
      <c r="W443" s="126"/>
      <c r="X443" s="126"/>
      <c r="Y443" s="126"/>
      <c r="Z443" s="125" t="s">
        <v>825</v>
      </c>
      <c r="AA443" s="127">
        <v>4014.6</v>
      </c>
      <c r="AB443" s="127"/>
      <c r="AC443" s="127"/>
      <c r="AD443" s="127"/>
      <c r="AE443" s="127"/>
      <c r="AF443" s="127"/>
      <c r="AG443" s="127"/>
      <c r="AH443" s="127"/>
      <c r="AI443" s="127"/>
      <c r="AJ443" s="127"/>
      <c r="AK443" s="127"/>
      <c r="AL443" s="127">
        <v>4014.6</v>
      </c>
      <c r="AM443" s="127"/>
      <c r="AN443" s="127">
        <v>4014.6</v>
      </c>
      <c r="AO443" s="127"/>
      <c r="AP443" s="127"/>
      <c r="AQ443" s="127">
        <v>4014.6</v>
      </c>
      <c r="AR443" s="127"/>
      <c r="AS443" s="127">
        <v>4014.6</v>
      </c>
      <c r="AT443" s="127"/>
      <c r="AU443" s="127"/>
      <c r="AV443" s="125" t="s">
        <v>825</v>
      </c>
    </row>
    <row r="444" spans="1:48" ht="33.4" customHeight="1">
      <c r="A444" s="125" t="s">
        <v>483</v>
      </c>
      <c r="B444" s="118"/>
      <c r="C444" s="118" t="s">
        <v>639</v>
      </c>
      <c r="D444" s="118"/>
      <c r="E444" s="118" t="s">
        <v>826</v>
      </c>
      <c r="F444" s="118"/>
      <c r="G444" s="118"/>
      <c r="H444" s="118"/>
      <c r="I444" s="118"/>
      <c r="J444" s="118"/>
      <c r="K444" s="118"/>
      <c r="L444" s="118"/>
      <c r="M444" s="118"/>
      <c r="N444" s="118"/>
      <c r="O444" s="118"/>
      <c r="P444" s="118"/>
      <c r="Q444" s="118"/>
      <c r="R444" s="118"/>
      <c r="S444" s="118"/>
      <c r="T444" s="118" t="s">
        <v>484</v>
      </c>
      <c r="U444" s="118"/>
      <c r="V444" s="126"/>
      <c r="W444" s="126"/>
      <c r="X444" s="126"/>
      <c r="Y444" s="126"/>
      <c r="Z444" s="125" t="s">
        <v>483</v>
      </c>
      <c r="AA444" s="127">
        <v>588</v>
      </c>
      <c r="AB444" s="127"/>
      <c r="AC444" s="127"/>
      <c r="AD444" s="127"/>
      <c r="AE444" s="127"/>
      <c r="AF444" s="127"/>
      <c r="AG444" s="127"/>
      <c r="AH444" s="127"/>
      <c r="AI444" s="127"/>
      <c r="AJ444" s="127"/>
      <c r="AK444" s="127"/>
      <c r="AL444" s="127">
        <v>588</v>
      </c>
      <c r="AM444" s="127"/>
      <c r="AN444" s="127">
        <v>588</v>
      </c>
      <c r="AO444" s="127"/>
      <c r="AP444" s="127"/>
      <c r="AQ444" s="127">
        <v>588</v>
      </c>
      <c r="AR444" s="127"/>
      <c r="AS444" s="127">
        <v>588</v>
      </c>
      <c r="AT444" s="127"/>
      <c r="AU444" s="127"/>
      <c r="AV444" s="125" t="s">
        <v>483</v>
      </c>
    </row>
    <row r="445" spans="1:48" ht="66.95" customHeight="1">
      <c r="A445" s="125" t="s">
        <v>493</v>
      </c>
      <c r="B445" s="118"/>
      <c r="C445" s="118" t="s">
        <v>639</v>
      </c>
      <c r="D445" s="118"/>
      <c r="E445" s="118" t="s">
        <v>826</v>
      </c>
      <c r="F445" s="118"/>
      <c r="G445" s="118"/>
      <c r="H445" s="118"/>
      <c r="I445" s="118"/>
      <c r="J445" s="118"/>
      <c r="K445" s="118"/>
      <c r="L445" s="118"/>
      <c r="M445" s="118"/>
      <c r="N445" s="118"/>
      <c r="O445" s="118"/>
      <c r="P445" s="118"/>
      <c r="Q445" s="118"/>
      <c r="R445" s="118"/>
      <c r="S445" s="118"/>
      <c r="T445" s="118" t="s">
        <v>494</v>
      </c>
      <c r="U445" s="118"/>
      <c r="V445" s="126"/>
      <c r="W445" s="126"/>
      <c r="X445" s="126"/>
      <c r="Y445" s="126"/>
      <c r="Z445" s="125" t="s">
        <v>493</v>
      </c>
      <c r="AA445" s="127">
        <v>3426.6</v>
      </c>
      <c r="AB445" s="127"/>
      <c r="AC445" s="127"/>
      <c r="AD445" s="127"/>
      <c r="AE445" s="127"/>
      <c r="AF445" s="127"/>
      <c r="AG445" s="127"/>
      <c r="AH445" s="127"/>
      <c r="AI445" s="127"/>
      <c r="AJ445" s="127"/>
      <c r="AK445" s="127"/>
      <c r="AL445" s="127">
        <v>3426.6</v>
      </c>
      <c r="AM445" s="127"/>
      <c r="AN445" s="127">
        <v>3426.6</v>
      </c>
      <c r="AO445" s="127"/>
      <c r="AP445" s="127"/>
      <c r="AQ445" s="127">
        <v>3426.6</v>
      </c>
      <c r="AR445" s="127"/>
      <c r="AS445" s="127">
        <v>3426.6</v>
      </c>
      <c r="AT445" s="127"/>
      <c r="AU445" s="127"/>
      <c r="AV445" s="125" t="s">
        <v>493</v>
      </c>
    </row>
    <row r="446" spans="1:48" ht="33.4" customHeight="1">
      <c r="A446" s="125" t="s">
        <v>827</v>
      </c>
      <c r="B446" s="118"/>
      <c r="C446" s="118" t="s">
        <v>639</v>
      </c>
      <c r="D446" s="118"/>
      <c r="E446" s="118" t="s">
        <v>828</v>
      </c>
      <c r="F446" s="118"/>
      <c r="G446" s="118"/>
      <c r="H446" s="118"/>
      <c r="I446" s="118"/>
      <c r="J446" s="118"/>
      <c r="K446" s="118"/>
      <c r="L446" s="118"/>
      <c r="M446" s="118"/>
      <c r="N446" s="118"/>
      <c r="O446" s="118"/>
      <c r="P446" s="118"/>
      <c r="Q446" s="118"/>
      <c r="R446" s="118"/>
      <c r="S446" s="118"/>
      <c r="T446" s="118"/>
      <c r="U446" s="118"/>
      <c r="V446" s="126"/>
      <c r="W446" s="126"/>
      <c r="X446" s="126"/>
      <c r="Y446" s="126"/>
      <c r="Z446" s="125" t="s">
        <v>827</v>
      </c>
      <c r="AA446" s="127">
        <v>2050</v>
      </c>
      <c r="AB446" s="127"/>
      <c r="AC446" s="127"/>
      <c r="AD446" s="127"/>
      <c r="AE446" s="127"/>
      <c r="AF446" s="127"/>
      <c r="AG446" s="127"/>
      <c r="AH446" s="127"/>
      <c r="AI446" s="127"/>
      <c r="AJ446" s="127"/>
      <c r="AK446" s="127"/>
      <c r="AL446" s="127">
        <v>2120</v>
      </c>
      <c r="AM446" s="127"/>
      <c r="AN446" s="127"/>
      <c r="AO446" s="127"/>
      <c r="AP446" s="127"/>
      <c r="AQ446" s="127">
        <v>2200</v>
      </c>
      <c r="AR446" s="127"/>
      <c r="AS446" s="127"/>
      <c r="AT446" s="127"/>
      <c r="AU446" s="127"/>
      <c r="AV446" s="125" t="s">
        <v>827</v>
      </c>
    </row>
    <row r="447" spans="1:48" ht="66.95" customHeight="1">
      <c r="A447" s="125" t="s">
        <v>493</v>
      </c>
      <c r="B447" s="118"/>
      <c r="C447" s="118" t="s">
        <v>639</v>
      </c>
      <c r="D447" s="118"/>
      <c r="E447" s="118" t="s">
        <v>828</v>
      </c>
      <c r="F447" s="118"/>
      <c r="G447" s="118"/>
      <c r="H447" s="118"/>
      <c r="I447" s="118"/>
      <c r="J447" s="118"/>
      <c r="K447" s="118"/>
      <c r="L447" s="118"/>
      <c r="M447" s="118"/>
      <c r="N447" s="118"/>
      <c r="O447" s="118"/>
      <c r="P447" s="118"/>
      <c r="Q447" s="118"/>
      <c r="R447" s="118"/>
      <c r="S447" s="118"/>
      <c r="T447" s="118" t="s">
        <v>494</v>
      </c>
      <c r="U447" s="118"/>
      <c r="V447" s="126"/>
      <c r="W447" s="126"/>
      <c r="X447" s="126"/>
      <c r="Y447" s="126"/>
      <c r="Z447" s="125" t="s">
        <v>493</v>
      </c>
      <c r="AA447" s="127">
        <v>2050</v>
      </c>
      <c r="AB447" s="127"/>
      <c r="AC447" s="127"/>
      <c r="AD447" s="127"/>
      <c r="AE447" s="127"/>
      <c r="AF447" s="127"/>
      <c r="AG447" s="127"/>
      <c r="AH447" s="127"/>
      <c r="AI447" s="127"/>
      <c r="AJ447" s="127"/>
      <c r="AK447" s="127"/>
      <c r="AL447" s="127">
        <v>2120</v>
      </c>
      <c r="AM447" s="127"/>
      <c r="AN447" s="127"/>
      <c r="AO447" s="127"/>
      <c r="AP447" s="127"/>
      <c r="AQ447" s="127">
        <v>2200</v>
      </c>
      <c r="AR447" s="127"/>
      <c r="AS447" s="127"/>
      <c r="AT447" s="127"/>
      <c r="AU447" s="127"/>
      <c r="AV447" s="125" t="s">
        <v>493</v>
      </c>
    </row>
    <row r="448" spans="1:48" ht="33.4" customHeight="1">
      <c r="A448" s="125" t="s">
        <v>829</v>
      </c>
      <c r="B448" s="118"/>
      <c r="C448" s="118" t="s">
        <v>830</v>
      </c>
      <c r="D448" s="118"/>
      <c r="E448" s="118"/>
      <c r="F448" s="118"/>
      <c r="G448" s="118"/>
      <c r="H448" s="118"/>
      <c r="I448" s="118"/>
      <c r="J448" s="118"/>
      <c r="K448" s="118"/>
      <c r="L448" s="118"/>
      <c r="M448" s="118"/>
      <c r="N448" s="118"/>
      <c r="O448" s="118"/>
      <c r="P448" s="118"/>
      <c r="Q448" s="118"/>
      <c r="R448" s="118"/>
      <c r="S448" s="118"/>
      <c r="T448" s="118"/>
      <c r="U448" s="118"/>
      <c r="V448" s="126"/>
      <c r="W448" s="126"/>
      <c r="X448" s="126"/>
      <c r="Y448" s="126"/>
      <c r="Z448" s="125" t="s">
        <v>829</v>
      </c>
      <c r="AA448" s="127">
        <f>AA449+AA463</f>
        <v>6665.1</v>
      </c>
      <c r="AB448" s="127"/>
      <c r="AC448" s="127"/>
      <c r="AD448" s="127"/>
      <c r="AE448" s="127"/>
      <c r="AF448" s="127"/>
      <c r="AG448" s="127"/>
      <c r="AH448" s="127"/>
      <c r="AI448" s="127"/>
      <c r="AJ448" s="127"/>
      <c r="AK448" s="127"/>
      <c r="AL448" s="127">
        <v>6304.6</v>
      </c>
      <c r="AM448" s="127"/>
      <c r="AN448" s="127">
        <v>261.5</v>
      </c>
      <c r="AO448" s="127"/>
      <c r="AP448" s="127"/>
      <c r="AQ448" s="127">
        <v>6321.6</v>
      </c>
      <c r="AR448" s="127"/>
      <c r="AS448" s="127">
        <v>278.5</v>
      </c>
      <c r="AT448" s="127"/>
      <c r="AU448" s="127"/>
      <c r="AV448" s="125" t="s">
        <v>829</v>
      </c>
    </row>
    <row r="449" spans="1:48" ht="41.25" customHeight="1">
      <c r="A449" s="125" t="s">
        <v>768</v>
      </c>
      <c r="B449" s="118"/>
      <c r="C449" s="118" t="s">
        <v>830</v>
      </c>
      <c r="D449" s="118"/>
      <c r="E449" s="118" t="s">
        <v>769</v>
      </c>
      <c r="F449" s="118"/>
      <c r="G449" s="118"/>
      <c r="H449" s="118"/>
      <c r="I449" s="118"/>
      <c r="J449" s="118"/>
      <c r="K449" s="118"/>
      <c r="L449" s="118"/>
      <c r="M449" s="118"/>
      <c r="N449" s="118"/>
      <c r="O449" s="118"/>
      <c r="P449" s="118"/>
      <c r="Q449" s="118"/>
      <c r="R449" s="118"/>
      <c r="S449" s="118"/>
      <c r="T449" s="118"/>
      <c r="U449" s="118"/>
      <c r="V449" s="126"/>
      <c r="W449" s="126"/>
      <c r="X449" s="126"/>
      <c r="Y449" s="126"/>
      <c r="Z449" s="125" t="s">
        <v>768</v>
      </c>
      <c r="AA449" s="127">
        <f>AA450+AA457</f>
        <v>6602.1</v>
      </c>
      <c r="AB449" s="127"/>
      <c r="AC449" s="127"/>
      <c r="AD449" s="127"/>
      <c r="AE449" s="127"/>
      <c r="AF449" s="127"/>
      <c r="AG449" s="127"/>
      <c r="AH449" s="127"/>
      <c r="AI449" s="127"/>
      <c r="AJ449" s="127"/>
      <c r="AK449" s="127"/>
      <c r="AL449" s="127">
        <v>6241.6</v>
      </c>
      <c r="AM449" s="127"/>
      <c r="AN449" s="127">
        <v>198.5</v>
      </c>
      <c r="AO449" s="127"/>
      <c r="AP449" s="127"/>
      <c r="AQ449" s="127">
        <v>6258.6</v>
      </c>
      <c r="AR449" s="127"/>
      <c r="AS449" s="127">
        <v>215.5</v>
      </c>
      <c r="AT449" s="127"/>
      <c r="AU449" s="127"/>
      <c r="AV449" s="125" t="s">
        <v>768</v>
      </c>
    </row>
    <row r="450" spans="1:48" ht="50.1" customHeight="1">
      <c r="A450" s="125" t="s">
        <v>831</v>
      </c>
      <c r="B450" s="118"/>
      <c r="C450" s="118" t="s">
        <v>830</v>
      </c>
      <c r="D450" s="118"/>
      <c r="E450" s="118" t="s">
        <v>832</v>
      </c>
      <c r="F450" s="118"/>
      <c r="G450" s="118"/>
      <c r="H450" s="118"/>
      <c r="I450" s="118"/>
      <c r="J450" s="118"/>
      <c r="K450" s="118"/>
      <c r="L450" s="118"/>
      <c r="M450" s="118"/>
      <c r="N450" s="118"/>
      <c r="O450" s="118"/>
      <c r="P450" s="118"/>
      <c r="Q450" s="118"/>
      <c r="R450" s="118"/>
      <c r="S450" s="118"/>
      <c r="T450" s="118"/>
      <c r="U450" s="118"/>
      <c r="V450" s="126"/>
      <c r="W450" s="126"/>
      <c r="X450" s="126"/>
      <c r="Y450" s="126"/>
      <c r="Z450" s="125" t="s">
        <v>831</v>
      </c>
      <c r="AA450" s="127">
        <v>153</v>
      </c>
      <c r="AB450" s="127"/>
      <c r="AC450" s="127"/>
      <c r="AD450" s="127"/>
      <c r="AE450" s="127"/>
      <c r="AF450" s="127"/>
      <c r="AG450" s="127"/>
      <c r="AH450" s="127"/>
      <c r="AI450" s="127"/>
      <c r="AJ450" s="127"/>
      <c r="AK450" s="127"/>
      <c r="AL450" s="127">
        <v>153</v>
      </c>
      <c r="AM450" s="127"/>
      <c r="AN450" s="127"/>
      <c r="AO450" s="127"/>
      <c r="AP450" s="127"/>
      <c r="AQ450" s="127">
        <v>153</v>
      </c>
      <c r="AR450" s="127"/>
      <c r="AS450" s="127"/>
      <c r="AT450" s="127"/>
      <c r="AU450" s="127"/>
      <c r="AV450" s="125" t="s">
        <v>831</v>
      </c>
    </row>
    <row r="451" spans="1:48" ht="66.95" customHeight="1">
      <c r="A451" s="125" t="s">
        <v>833</v>
      </c>
      <c r="B451" s="118"/>
      <c r="C451" s="118" t="s">
        <v>830</v>
      </c>
      <c r="D451" s="118"/>
      <c r="E451" s="118" t="s">
        <v>834</v>
      </c>
      <c r="F451" s="118"/>
      <c r="G451" s="118"/>
      <c r="H451" s="118"/>
      <c r="I451" s="118"/>
      <c r="J451" s="118"/>
      <c r="K451" s="118"/>
      <c r="L451" s="118"/>
      <c r="M451" s="118"/>
      <c r="N451" s="118"/>
      <c r="O451" s="118"/>
      <c r="P451" s="118"/>
      <c r="Q451" s="118"/>
      <c r="R451" s="118"/>
      <c r="S451" s="118"/>
      <c r="T451" s="118"/>
      <c r="U451" s="118"/>
      <c r="V451" s="126"/>
      <c r="W451" s="126"/>
      <c r="X451" s="126"/>
      <c r="Y451" s="126"/>
      <c r="Z451" s="125" t="s">
        <v>833</v>
      </c>
      <c r="AA451" s="127">
        <v>45</v>
      </c>
      <c r="AB451" s="127"/>
      <c r="AC451" s="127"/>
      <c r="AD451" s="127"/>
      <c r="AE451" s="127"/>
      <c r="AF451" s="127"/>
      <c r="AG451" s="127"/>
      <c r="AH451" s="127"/>
      <c r="AI451" s="127"/>
      <c r="AJ451" s="127"/>
      <c r="AK451" s="127"/>
      <c r="AL451" s="127">
        <v>45</v>
      </c>
      <c r="AM451" s="127"/>
      <c r="AN451" s="127"/>
      <c r="AO451" s="127"/>
      <c r="AP451" s="127"/>
      <c r="AQ451" s="127">
        <v>45</v>
      </c>
      <c r="AR451" s="127"/>
      <c r="AS451" s="127"/>
      <c r="AT451" s="127"/>
      <c r="AU451" s="127"/>
      <c r="AV451" s="125" t="s">
        <v>833</v>
      </c>
    </row>
    <row r="452" spans="1:48" ht="41.25" customHeight="1">
      <c r="A452" s="125" t="s">
        <v>835</v>
      </c>
      <c r="B452" s="118"/>
      <c r="C452" s="118" t="s">
        <v>830</v>
      </c>
      <c r="D452" s="118"/>
      <c r="E452" s="118" t="s">
        <v>836</v>
      </c>
      <c r="F452" s="118"/>
      <c r="G452" s="118"/>
      <c r="H452" s="118"/>
      <c r="I452" s="118"/>
      <c r="J452" s="118"/>
      <c r="K452" s="118"/>
      <c r="L452" s="118"/>
      <c r="M452" s="118"/>
      <c r="N452" s="118"/>
      <c r="O452" s="118"/>
      <c r="P452" s="118"/>
      <c r="Q452" s="118"/>
      <c r="R452" s="118"/>
      <c r="S452" s="118"/>
      <c r="T452" s="118"/>
      <c r="U452" s="118"/>
      <c r="V452" s="126"/>
      <c r="W452" s="126"/>
      <c r="X452" s="126"/>
      <c r="Y452" s="126"/>
      <c r="Z452" s="125" t="s">
        <v>835</v>
      </c>
      <c r="AA452" s="127">
        <v>45</v>
      </c>
      <c r="AB452" s="127"/>
      <c r="AC452" s="127"/>
      <c r="AD452" s="127"/>
      <c r="AE452" s="127"/>
      <c r="AF452" s="127"/>
      <c r="AG452" s="127"/>
      <c r="AH452" s="127"/>
      <c r="AI452" s="127"/>
      <c r="AJ452" s="127"/>
      <c r="AK452" s="127"/>
      <c r="AL452" s="127">
        <v>45</v>
      </c>
      <c r="AM452" s="127"/>
      <c r="AN452" s="127"/>
      <c r="AO452" s="127"/>
      <c r="AP452" s="127"/>
      <c r="AQ452" s="127">
        <v>45</v>
      </c>
      <c r="AR452" s="127"/>
      <c r="AS452" s="127"/>
      <c r="AT452" s="127"/>
      <c r="AU452" s="127"/>
      <c r="AV452" s="125" t="s">
        <v>835</v>
      </c>
    </row>
    <row r="453" spans="1:48" ht="50.1" customHeight="1">
      <c r="A453" s="125" t="s">
        <v>389</v>
      </c>
      <c r="B453" s="118"/>
      <c r="C453" s="118" t="s">
        <v>830</v>
      </c>
      <c r="D453" s="118"/>
      <c r="E453" s="118" t="s">
        <v>836</v>
      </c>
      <c r="F453" s="118"/>
      <c r="G453" s="118"/>
      <c r="H453" s="118"/>
      <c r="I453" s="118"/>
      <c r="J453" s="118"/>
      <c r="K453" s="118"/>
      <c r="L453" s="118"/>
      <c r="M453" s="118"/>
      <c r="N453" s="118"/>
      <c r="O453" s="118"/>
      <c r="P453" s="118"/>
      <c r="Q453" s="118"/>
      <c r="R453" s="118"/>
      <c r="S453" s="118"/>
      <c r="T453" s="118" t="s">
        <v>390</v>
      </c>
      <c r="U453" s="118"/>
      <c r="V453" s="126"/>
      <c r="W453" s="126"/>
      <c r="X453" s="126"/>
      <c r="Y453" s="126"/>
      <c r="Z453" s="125" t="s">
        <v>389</v>
      </c>
      <c r="AA453" s="127">
        <v>45</v>
      </c>
      <c r="AB453" s="127"/>
      <c r="AC453" s="127"/>
      <c r="AD453" s="127"/>
      <c r="AE453" s="127"/>
      <c r="AF453" s="127"/>
      <c r="AG453" s="127"/>
      <c r="AH453" s="127"/>
      <c r="AI453" s="127"/>
      <c r="AJ453" s="127"/>
      <c r="AK453" s="127"/>
      <c r="AL453" s="127">
        <v>45</v>
      </c>
      <c r="AM453" s="127"/>
      <c r="AN453" s="127"/>
      <c r="AO453" s="127"/>
      <c r="AP453" s="127"/>
      <c r="AQ453" s="127">
        <v>45</v>
      </c>
      <c r="AR453" s="127"/>
      <c r="AS453" s="127"/>
      <c r="AT453" s="127"/>
      <c r="AU453" s="127"/>
      <c r="AV453" s="125" t="s">
        <v>389</v>
      </c>
    </row>
    <row r="454" spans="1:48" ht="66.95" customHeight="1">
      <c r="A454" s="125" t="s">
        <v>837</v>
      </c>
      <c r="B454" s="118"/>
      <c r="C454" s="118" t="s">
        <v>830</v>
      </c>
      <c r="D454" s="118"/>
      <c r="E454" s="118" t="s">
        <v>838</v>
      </c>
      <c r="F454" s="118"/>
      <c r="G454" s="118"/>
      <c r="H454" s="118"/>
      <c r="I454" s="118"/>
      <c r="J454" s="118"/>
      <c r="K454" s="118"/>
      <c r="L454" s="118"/>
      <c r="M454" s="118"/>
      <c r="N454" s="118"/>
      <c r="O454" s="118"/>
      <c r="P454" s="118"/>
      <c r="Q454" s="118"/>
      <c r="R454" s="118"/>
      <c r="S454" s="118"/>
      <c r="T454" s="118"/>
      <c r="U454" s="118"/>
      <c r="V454" s="126"/>
      <c r="W454" s="126"/>
      <c r="X454" s="126"/>
      <c r="Y454" s="126"/>
      <c r="Z454" s="125" t="s">
        <v>837</v>
      </c>
      <c r="AA454" s="127">
        <v>108</v>
      </c>
      <c r="AB454" s="127"/>
      <c r="AC454" s="127"/>
      <c r="AD454" s="127"/>
      <c r="AE454" s="127"/>
      <c r="AF454" s="127"/>
      <c r="AG454" s="127"/>
      <c r="AH454" s="127"/>
      <c r="AI454" s="127"/>
      <c r="AJ454" s="127"/>
      <c r="AK454" s="127"/>
      <c r="AL454" s="127">
        <v>108</v>
      </c>
      <c r="AM454" s="127"/>
      <c r="AN454" s="127"/>
      <c r="AO454" s="127"/>
      <c r="AP454" s="127"/>
      <c r="AQ454" s="127">
        <v>108</v>
      </c>
      <c r="AR454" s="127"/>
      <c r="AS454" s="127"/>
      <c r="AT454" s="127"/>
      <c r="AU454" s="127"/>
      <c r="AV454" s="125" t="s">
        <v>837</v>
      </c>
    </row>
    <row r="455" spans="1:48" ht="50.1" customHeight="1">
      <c r="A455" s="125" t="s">
        <v>839</v>
      </c>
      <c r="B455" s="118"/>
      <c r="C455" s="118" t="s">
        <v>830</v>
      </c>
      <c r="D455" s="118"/>
      <c r="E455" s="118" t="s">
        <v>840</v>
      </c>
      <c r="F455" s="118"/>
      <c r="G455" s="118"/>
      <c r="H455" s="118"/>
      <c r="I455" s="118"/>
      <c r="J455" s="118"/>
      <c r="K455" s="118"/>
      <c r="L455" s="118"/>
      <c r="M455" s="118"/>
      <c r="N455" s="118"/>
      <c r="O455" s="118"/>
      <c r="P455" s="118"/>
      <c r="Q455" s="118"/>
      <c r="R455" s="118"/>
      <c r="S455" s="118"/>
      <c r="T455" s="118"/>
      <c r="U455" s="118"/>
      <c r="V455" s="126"/>
      <c r="W455" s="126"/>
      <c r="X455" s="126"/>
      <c r="Y455" s="126"/>
      <c r="Z455" s="125" t="s">
        <v>839</v>
      </c>
      <c r="AA455" s="127">
        <v>108</v>
      </c>
      <c r="AB455" s="127"/>
      <c r="AC455" s="127"/>
      <c r="AD455" s="127"/>
      <c r="AE455" s="127"/>
      <c r="AF455" s="127"/>
      <c r="AG455" s="127"/>
      <c r="AH455" s="127"/>
      <c r="AI455" s="127"/>
      <c r="AJ455" s="127"/>
      <c r="AK455" s="127"/>
      <c r="AL455" s="127">
        <v>108</v>
      </c>
      <c r="AM455" s="127"/>
      <c r="AN455" s="127"/>
      <c r="AO455" s="127"/>
      <c r="AP455" s="127"/>
      <c r="AQ455" s="127">
        <v>108</v>
      </c>
      <c r="AR455" s="127"/>
      <c r="AS455" s="127"/>
      <c r="AT455" s="127"/>
      <c r="AU455" s="127"/>
      <c r="AV455" s="125" t="s">
        <v>839</v>
      </c>
    </row>
    <row r="456" spans="1:48" ht="66.95" customHeight="1">
      <c r="A456" s="125" t="s">
        <v>493</v>
      </c>
      <c r="B456" s="118"/>
      <c r="C456" s="118" t="s">
        <v>830</v>
      </c>
      <c r="D456" s="118"/>
      <c r="E456" s="118" t="s">
        <v>840</v>
      </c>
      <c r="F456" s="118"/>
      <c r="G456" s="118"/>
      <c r="H456" s="118"/>
      <c r="I456" s="118"/>
      <c r="J456" s="118"/>
      <c r="K456" s="118"/>
      <c r="L456" s="118"/>
      <c r="M456" s="118"/>
      <c r="N456" s="118"/>
      <c r="O456" s="118"/>
      <c r="P456" s="118"/>
      <c r="Q456" s="118"/>
      <c r="R456" s="118"/>
      <c r="S456" s="118"/>
      <c r="T456" s="118" t="s">
        <v>494</v>
      </c>
      <c r="U456" s="118"/>
      <c r="V456" s="126"/>
      <c r="W456" s="126"/>
      <c r="X456" s="126"/>
      <c r="Y456" s="126"/>
      <c r="Z456" s="125" t="s">
        <v>493</v>
      </c>
      <c r="AA456" s="127">
        <v>108</v>
      </c>
      <c r="AB456" s="127"/>
      <c r="AC456" s="127"/>
      <c r="AD456" s="127"/>
      <c r="AE456" s="127"/>
      <c r="AF456" s="127"/>
      <c r="AG456" s="127"/>
      <c r="AH456" s="127"/>
      <c r="AI456" s="127"/>
      <c r="AJ456" s="127"/>
      <c r="AK456" s="127"/>
      <c r="AL456" s="127">
        <v>108</v>
      </c>
      <c r="AM456" s="127"/>
      <c r="AN456" s="127"/>
      <c r="AO456" s="127"/>
      <c r="AP456" s="127"/>
      <c r="AQ456" s="127">
        <v>108</v>
      </c>
      <c r="AR456" s="127"/>
      <c r="AS456" s="127"/>
      <c r="AT456" s="127"/>
      <c r="AU456" s="127"/>
      <c r="AV456" s="125" t="s">
        <v>493</v>
      </c>
    </row>
    <row r="457" spans="1:48" ht="66.95" customHeight="1">
      <c r="A457" s="125" t="s">
        <v>841</v>
      </c>
      <c r="B457" s="118"/>
      <c r="C457" s="118" t="s">
        <v>830</v>
      </c>
      <c r="D457" s="118"/>
      <c r="E457" s="118" t="s">
        <v>842</v>
      </c>
      <c r="F457" s="118"/>
      <c r="G457" s="118"/>
      <c r="H457" s="118"/>
      <c r="I457" s="118"/>
      <c r="J457" s="118"/>
      <c r="K457" s="118"/>
      <c r="L457" s="118"/>
      <c r="M457" s="118"/>
      <c r="N457" s="118"/>
      <c r="O457" s="118"/>
      <c r="P457" s="118"/>
      <c r="Q457" s="118"/>
      <c r="R457" s="118"/>
      <c r="S457" s="118"/>
      <c r="T457" s="118"/>
      <c r="U457" s="118"/>
      <c r="V457" s="126"/>
      <c r="W457" s="126"/>
      <c r="X457" s="126"/>
      <c r="Y457" s="126"/>
      <c r="Z457" s="125" t="s">
        <v>841</v>
      </c>
      <c r="AA457" s="127">
        <f>AA458</f>
        <v>6449.1</v>
      </c>
      <c r="AB457" s="127"/>
      <c r="AC457" s="127"/>
      <c r="AD457" s="127"/>
      <c r="AE457" s="127"/>
      <c r="AF457" s="127"/>
      <c r="AG457" s="127"/>
      <c r="AH457" s="127"/>
      <c r="AI457" s="127"/>
      <c r="AJ457" s="127"/>
      <c r="AK457" s="127"/>
      <c r="AL457" s="127">
        <v>6088.6</v>
      </c>
      <c r="AM457" s="127"/>
      <c r="AN457" s="127">
        <v>198.5</v>
      </c>
      <c r="AO457" s="127"/>
      <c r="AP457" s="127"/>
      <c r="AQ457" s="127">
        <v>6105.6</v>
      </c>
      <c r="AR457" s="127"/>
      <c r="AS457" s="127">
        <v>215.5</v>
      </c>
      <c r="AT457" s="127"/>
      <c r="AU457" s="127"/>
      <c r="AV457" s="125" t="s">
        <v>841</v>
      </c>
    </row>
    <row r="458" spans="1:48" ht="50.1" customHeight="1">
      <c r="A458" s="125" t="s">
        <v>843</v>
      </c>
      <c r="B458" s="118"/>
      <c r="C458" s="118" t="s">
        <v>830</v>
      </c>
      <c r="D458" s="118"/>
      <c r="E458" s="118" t="s">
        <v>844</v>
      </c>
      <c r="F458" s="118"/>
      <c r="G458" s="118"/>
      <c r="H458" s="118"/>
      <c r="I458" s="118"/>
      <c r="J458" s="118"/>
      <c r="K458" s="118"/>
      <c r="L458" s="118"/>
      <c r="M458" s="118"/>
      <c r="N458" s="118"/>
      <c r="O458" s="118"/>
      <c r="P458" s="118"/>
      <c r="Q458" s="118"/>
      <c r="R458" s="118"/>
      <c r="S458" s="118"/>
      <c r="T458" s="118"/>
      <c r="U458" s="118"/>
      <c r="V458" s="126"/>
      <c r="W458" s="126"/>
      <c r="X458" s="126"/>
      <c r="Y458" s="126"/>
      <c r="Z458" s="125" t="s">
        <v>843</v>
      </c>
      <c r="AA458" s="127">
        <f>AA459</f>
        <v>6449.1</v>
      </c>
      <c r="AB458" s="127"/>
      <c r="AC458" s="127"/>
      <c r="AD458" s="127"/>
      <c r="AE458" s="127"/>
      <c r="AF458" s="127"/>
      <c r="AG458" s="127"/>
      <c r="AH458" s="127"/>
      <c r="AI458" s="127"/>
      <c r="AJ458" s="127"/>
      <c r="AK458" s="127"/>
      <c r="AL458" s="127">
        <v>5890.1</v>
      </c>
      <c r="AM458" s="127"/>
      <c r="AN458" s="127"/>
      <c r="AO458" s="127"/>
      <c r="AP458" s="127"/>
      <c r="AQ458" s="127">
        <v>5890.1</v>
      </c>
      <c r="AR458" s="127"/>
      <c r="AS458" s="127"/>
      <c r="AT458" s="127"/>
      <c r="AU458" s="127"/>
      <c r="AV458" s="125" t="s">
        <v>843</v>
      </c>
    </row>
    <row r="459" spans="1:48" ht="45" customHeight="1">
      <c r="A459" s="125" t="s">
        <v>387</v>
      </c>
      <c r="B459" s="118"/>
      <c r="C459" s="118" t="s">
        <v>830</v>
      </c>
      <c r="D459" s="118"/>
      <c r="E459" s="118" t="s">
        <v>845</v>
      </c>
      <c r="F459" s="118"/>
      <c r="G459" s="118"/>
      <c r="H459" s="118"/>
      <c r="I459" s="118"/>
      <c r="J459" s="118"/>
      <c r="K459" s="118"/>
      <c r="L459" s="118"/>
      <c r="M459" s="118"/>
      <c r="N459" s="118"/>
      <c r="O459" s="118"/>
      <c r="P459" s="118"/>
      <c r="Q459" s="118"/>
      <c r="R459" s="118"/>
      <c r="S459" s="118"/>
      <c r="T459" s="118"/>
      <c r="U459" s="118"/>
      <c r="V459" s="126"/>
      <c r="W459" s="126"/>
      <c r="X459" s="126"/>
      <c r="Y459" s="126"/>
      <c r="Z459" s="125" t="s">
        <v>387</v>
      </c>
      <c r="AA459" s="127">
        <f>AA460+AA461+AA462</f>
        <v>6449.1</v>
      </c>
      <c r="AB459" s="127"/>
      <c r="AC459" s="127"/>
      <c r="AD459" s="127"/>
      <c r="AE459" s="127"/>
      <c r="AF459" s="127"/>
      <c r="AG459" s="127"/>
      <c r="AH459" s="127"/>
      <c r="AI459" s="127"/>
      <c r="AJ459" s="127"/>
      <c r="AK459" s="127"/>
      <c r="AL459" s="127">
        <v>5890.1</v>
      </c>
      <c r="AM459" s="127"/>
      <c r="AN459" s="127"/>
      <c r="AO459" s="127"/>
      <c r="AP459" s="127"/>
      <c r="AQ459" s="127">
        <v>5890.1</v>
      </c>
      <c r="AR459" s="127"/>
      <c r="AS459" s="127"/>
      <c r="AT459" s="127"/>
      <c r="AU459" s="127"/>
      <c r="AV459" s="125" t="s">
        <v>387</v>
      </c>
    </row>
    <row r="460" spans="1:48" ht="123.75" customHeight="1">
      <c r="A460" s="125" t="s">
        <v>385</v>
      </c>
      <c r="B460" s="118"/>
      <c r="C460" s="118" t="s">
        <v>830</v>
      </c>
      <c r="D460" s="118"/>
      <c r="E460" s="118" t="s">
        <v>845</v>
      </c>
      <c r="F460" s="118"/>
      <c r="G460" s="118"/>
      <c r="H460" s="118"/>
      <c r="I460" s="118"/>
      <c r="J460" s="118"/>
      <c r="K460" s="118"/>
      <c r="L460" s="118"/>
      <c r="M460" s="118"/>
      <c r="N460" s="118"/>
      <c r="O460" s="118"/>
      <c r="P460" s="118"/>
      <c r="Q460" s="118"/>
      <c r="R460" s="118"/>
      <c r="S460" s="118"/>
      <c r="T460" s="118" t="s">
        <v>386</v>
      </c>
      <c r="U460" s="118"/>
      <c r="V460" s="126"/>
      <c r="W460" s="126"/>
      <c r="X460" s="126"/>
      <c r="Y460" s="126"/>
      <c r="Z460" s="125" t="s">
        <v>385</v>
      </c>
      <c r="AA460" s="127">
        <v>5335.66</v>
      </c>
      <c r="AB460" s="127"/>
      <c r="AC460" s="127"/>
      <c r="AD460" s="127"/>
      <c r="AE460" s="127"/>
      <c r="AF460" s="127"/>
      <c r="AG460" s="127"/>
      <c r="AH460" s="127"/>
      <c r="AI460" s="127"/>
      <c r="AJ460" s="127"/>
      <c r="AK460" s="127"/>
      <c r="AL460" s="127">
        <v>5335.66</v>
      </c>
      <c r="AM460" s="127"/>
      <c r="AN460" s="127"/>
      <c r="AO460" s="127"/>
      <c r="AP460" s="127"/>
      <c r="AQ460" s="127">
        <v>5335.66</v>
      </c>
      <c r="AR460" s="127"/>
      <c r="AS460" s="127"/>
      <c r="AT460" s="127"/>
      <c r="AU460" s="127"/>
      <c r="AV460" s="125" t="s">
        <v>385</v>
      </c>
    </row>
    <row r="461" spans="1:48" ht="50.1" customHeight="1">
      <c r="A461" s="125" t="s">
        <v>389</v>
      </c>
      <c r="B461" s="118"/>
      <c r="C461" s="118" t="s">
        <v>830</v>
      </c>
      <c r="D461" s="118"/>
      <c r="E461" s="118" t="s">
        <v>845</v>
      </c>
      <c r="F461" s="118"/>
      <c r="G461" s="118"/>
      <c r="H461" s="118"/>
      <c r="I461" s="118"/>
      <c r="J461" s="118"/>
      <c r="K461" s="118"/>
      <c r="L461" s="118"/>
      <c r="M461" s="118"/>
      <c r="N461" s="118"/>
      <c r="O461" s="118"/>
      <c r="P461" s="118"/>
      <c r="Q461" s="118"/>
      <c r="R461" s="118"/>
      <c r="S461" s="118"/>
      <c r="T461" s="118" t="s">
        <v>390</v>
      </c>
      <c r="U461" s="118"/>
      <c r="V461" s="126"/>
      <c r="W461" s="126"/>
      <c r="X461" s="126"/>
      <c r="Y461" s="126"/>
      <c r="Z461" s="125" t="s">
        <v>389</v>
      </c>
      <c r="AA461" s="127">
        <v>1111.8399999999999</v>
      </c>
      <c r="AB461" s="127"/>
      <c r="AC461" s="127"/>
      <c r="AD461" s="127"/>
      <c r="AE461" s="127"/>
      <c r="AF461" s="127"/>
      <c r="AG461" s="127"/>
      <c r="AH461" s="127"/>
      <c r="AI461" s="127"/>
      <c r="AJ461" s="127"/>
      <c r="AK461" s="127"/>
      <c r="AL461" s="127">
        <v>552.84</v>
      </c>
      <c r="AM461" s="127"/>
      <c r="AN461" s="127"/>
      <c r="AO461" s="127"/>
      <c r="AP461" s="127"/>
      <c r="AQ461" s="127">
        <v>552.84</v>
      </c>
      <c r="AR461" s="127"/>
      <c r="AS461" s="127"/>
      <c r="AT461" s="127"/>
      <c r="AU461" s="127"/>
      <c r="AV461" s="125" t="s">
        <v>389</v>
      </c>
    </row>
    <row r="462" spans="1:48" ht="33.4" customHeight="1">
      <c r="A462" s="125" t="s">
        <v>447</v>
      </c>
      <c r="B462" s="118"/>
      <c r="C462" s="118" t="s">
        <v>830</v>
      </c>
      <c r="D462" s="118"/>
      <c r="E462" s="118" t="s">
        <v>845</v>
      </c>
      <c r="F462" s="118"/>
      <c r="G462" s="118"/>
      <c r="H462" s="118"/>
      <c r="I462" s="118"/>
      <c r="J462" s="118"/>
      <c r="K462" s="118"/>
      <c r="L462" s="118"/>
      <c r="M462" s="118"/>
      <c r="N462" s="118"/>
      <c r="O462" s="118"/>
      <c r="P462" s="118"/>
      <c r="Q462" s="118"/>
      <c r="R462" s="118"/>
      <c r="S462" s="118"/>
      <c r="T462" s="118" t="s">
        <v>448</v>
      </c>
      <c r="U462" s="118"/>
      <c r="V462" s="126"/>
      <c r="W462" s="126"/>
      <c r="X462" s="126"/>
      <c r="Y462" s="126"/>
      <c r="Z462" s="125" t="s">
        <v>447</v>
      </c>
      <c r="AA462" s="127">
        <v>1.6</v>
      </c>
      <c r="AB462" s="127"/>
      <c r="AC462" s="127"/>
      <c r="AD462" s="127"/>
      <c r="AE462" s="127"/>
      <c r="AF462" s="127"/>
      <c r="AG462" s="127"/>
      <c r="AH462" s="127"/>
      <c r="AI462" s="127"/>
      <c r="AJ462" s="127"/>
      <c r="AK462" s="127"/>
      <c r="AL462" s="127">
        <v>1.6</v>
      </c>
      <c r="AM462" s="127"/>
      <c r="AN462" s="127"/>
      <c r="AO462" s="127"/>
      <c r="AP462" s="127"/>
      <c r="AQ462" s="127">
        <v>1.6</v>
      </c>
      <c r="AR462" s="127"/>
      <c r="AS462" s="127"/>
      <c r="AT462" s="127"/>
      <c r="AU462" s="127"/>
      <c r="AV462" s="125" t="s">
        <v>447</v>
      </c>
    </row>
    <row r="463" spans="1:48" ht="50.1" customHeight="1">
      <c r="A463" s="125" t="s">
        <v>393</v>
      </c>
      <c r="B463" s="118"/>
      <c r="C463" s="118" t="s">
        <v>830</v>
      </c>
      <c r="D463" s="118"/>
      <c r="E463" s="118" t="s">
        <v>394</v>
      </c>
      <c r="F463" s="118"/>
      <c r="G463" s="118"/>
      <c r="H463" s="118"/>
      <c r="I463" s="118"/>
      <c r="J463" s="118"/>
      <c r="K463" s="118"/>
      <c r="L463" s="118"/>
      <c r="M463" s="118"/>
      <c r="N463" s="118"/>
      <c r="O463" s="118"/>
      <c r="P463" s="118"/>
      <c r="Q463" s="118"/>
      <c r="R463" s="118"/>
      <c r="S463" s="118"/>
      <c r="T463" s="118"/>
      <c r="U463" s="118"/>
      <c r="V463" s="126"/>
      <c r="W463" s="126"/>
      <c r="X463" s="126"/>
      <c r="Y463" s="126"/>
      <c r="Z463" s="125" t="s">
        <v>393</v>
      </c>
      <c r="AA463" s="127">
        <v>63</v>
      </c>
      <c r="AB463" s="127"/>
      <c r="AC463" s="127"/>
      <c r="AD463" s="127"/>
      <c r="AE463" s="127"/>
      <c r="AF463" s="127"/>
      <c r="AG463" s="127"/>
      <c r="AH463" s="127"/>
      <c r="AI463" s="127"/>
      <c r="AJ463" s="127"/>
      <c r="AK463" s="127"/>
      <c r="AL463" s="127">
        <v>63</v>
      </c>
      <c r="AM463" s="127"/>
      <c r="AN463" s="127">
        <v>63</v>
      </c>
      <c r="AO463" s="127"/>
      <c r="AP463" s="127"/>
      <c r="AQ463" s="127">
        <v>63</v>
      </c>
      <c r="AR463" s="127"/>
      <c r="AS463" s="127">
        <v>63</v>
      </c>
      <c r="AT463" s="127"/>
      <c r="AU463" s="127"/>
      <c r="AV463" s="125" t="s">
        <v>393</v>
      </c>
    </row>
    <row r="464" spans="1:48" ht="33.4" customHeight="1">
      <c r="A464" s="125" t="s">
        <v>825</v>
      </c>
      <c r="B464" s="118"/>
      <c r="C464" s="118" t="s">
        <v>830</v>
      </c>
      <c r="D464" s="118"/>
      <c r="E464" s="118" t="s">
        <v>826</v>
      </c>
      <c r="F464" s="118"/>
      <c r="G464" s="118"/>
      <c r="H464" s="118"/>
      <c r="I464" s="118"/>
      <c r="J464" s="118"/>
      <c r="K464" s="118"/>
      <c r="L464" s="118"/>
      <c r="M464" s="118"/>
      <c r="N464" s="118"/>
      <c r="O464" s="118"/>
      <c r="P464" s="118"/>
      <c r="Q464" s="118"/>
      <c r="R464" s="118"/>
      <c r="S464" s="118"/>
      <c r="T464" s="118"/>
      <c r="U464" s="118"/>
      <c r="V464" s="126"/>
      <c r="W464" s="126"/>
      <c r="X464" s="126"/>
      <c r="Y464" s="126"/>
      <c r="Z464" s="125" t="s">
        <v>825</v>
      </c>
      <c r="AA464" s="127">
        <v>63</v>
      </c>
      <c r="AB464" s="127"/>
      <c r="AC464" s="127"/>
      <c r="AD464" s="127"/>
      <c r="AE464" s="127"/>
      <c r="AF464" s="127"/>
      <c r="AG464" s="127"/>
      <c r="AH464" s="127"/>
      <c r="AI464" s="127"/>
      <c r="AJ464" s="127"/>
      <c r="AK464" s="127"/>
      <c r="AL464" s="127">
        <v>63</v>
      </c>
      <c r="AM464" s="127"/>
      <c r="AN464" s="127">
        <v>63</v>
      </c>
      <c r="AO464" s="127"/>
      <c r="AP464" s="127"/>
      <c r="AQ464" s="127">
        <v>63</v>
      </c>
      <c r="AR464" s="127"/>
      <c r="AS464" s="127">
        <v>63</v>
      </c>
      <c r="AT464" s="127"/>
      <c r="AU464" s="127"/>
      <c r="AV464" s="125" t="s">
        <v>825</v>
      </c>
    </row>
    <row r="465" spans="1:48" ht="50.1" customHeight="1">
      <c r="A465" s="125" t="s">
        <v>389</v>
      </c>
      <c r="B465" s="118"/>
      <c r="C465" s="118" t="s">
        <v>830</v>
      </c>
      <c r="D465" s="118"/>
      <c r="E465" s="118" t="s">
        <v>826</v>
      </c>
      <c r="F465" s="118"/>
      <c r="G465" s="118"/>
      <c r="H465" s="118"/>
      <c r="I465" s="118"/>
      <c r="J465" s="118"/>
      <c r="K465" s="118"/>
      <c r="L465" s="118"/>
      <c r="M465" s="118"/>
      <c r="N465" s="118"/>
      <c r="O465" s="118"/>
      <c r="P465" s="118"/>
      <c r="Q465" s="118"/>
      <c r="R465" s="118"/>
      <c r="S465" s="118"/>
      <c r="T465" s="118" t="s">
        <v>390</v>
      </c>
      <c r="U465" s="118"/>
      <c r="V465" s="126"/>
      <c r="W465" s="126"/>
      <c r="X465" s="126"/>
      <c r="Y465" s="126"/>
      <c r="Z465" s="125" t="s">
        <v>389</v>
      </c>
      <c r="AA465" s="127">
        <v>63</v>
      </c>
      <c r="AB465" s="127"/>
      <c r="AC465" s="127"/>
      <c r="AD465" s="127"/>
      <c r="AE465" s="127"/>
      <c r="AF465" s="127"/>
      <c r="AG465" s="127"/>
      <c r="AH465" s="127"/>
      <c r="AI465" s="127"/>
      <c r="AJ465" s="127"/>
      <c r="AK465" s="127"/>
      <c r="AL465" s="127">
        <v>63</v>
      </c>
      <c r="AM465" s="127"/>
      <c r="AN465" s="127">
        <v>63</v>
      </c>
      <c r="AO465" s="127"/>
      <c r="AP465" s="127"/>
      <c r="AQ465" s="127">
        <v>63</v>
      </c>
      <c r="AR465" s="127"/>
      <c r="AS465" s="127">
        <v>63</v>
      </c>
      <c r="AT465" s="127"/>
      <c r="AU465" s="127"/>
      <c r="AV465" s="125" t="s">
        <v>389</v>
      </c>
    </row>
    <row r="466" spans="1:48" ht="16.7" customHeight="1">
      <c r="A466" s="125" t="s">
        <v>693</v>
      </c>
      <c r="B466" s="118"/>
      <c r="C466" s="118" t="s">
        <v>694</v>
      </c>
      <c r="D466" s="118"/>
      <c r="E466" s="118"/>
      <c r="F466" s="118"/>
      <c r="G466" s="118"/>
      <c r="H466" s="118"/>
      <c r="I466" s="118"/>
      <c r="J466" s="118"/>
      <c r="K466" s="118"/>
      <c r="L466" s="118"/>
      <c r="M466" s="118"/>
      <c r="N466" s="118"/>
      <c r="O466" s="118"/>
      <c r="P466" s="118"/>
      <c r="Q466" s="118"/>
      <c r="R466" s="118"/>
      <c r="S466" s="118"/>
      <c r="T466" s="118"/>
      <c r="U466" s="118"/>
      <c r="V466" s="126"/>
      <c r="W466" s="126"/>
      <c r="X466" s="126"/>
      <c r="Y466" s="126"/>
      <c r="Z466" s="125" t="s">
        <v>693</v>
      </c>
      <c r="AA466" s="127">
        <v>28575.4</v>
      </c>
      <c r="AB466" s="127"/>
      <c r="AC466" s="127"/>
      <c r="AD466" s="127"/>
      <c r="AE466" s="127"/>
      <c r="AF466" s="127"/>
      <c r="AG466" s="127"/>
      <c r="AH466" s="127"/>
      <c r="AI466" s="127"/>
      <c r="AJ466" s="127"/>
      <c r="AK466" s="127"/>
      <c r="AL466" s="127">
        <v>28739.8</v>
      </c>
      <c r="AM466" s="127"/>
      <c r="AN466" s="127">
        <v>28617.8</v>
      </c>
      <c r="AO466" s="127"/>
      <c r="AP466" s="127"/>
      <c r="AQ466" s="127">
        <v>30153.5</v>
      </c>
      <c r="AR466" s="127"/>
      <c r="AS466" s="127">
        <v>30153.5</v>
      </c>
      <c r="AT466" s="127"/>
      <c r="AU466" s="127"/>
      <c r="AV466" s="125" t="s">
        <v>693</v>
      </c>
    </row>
    <row r="467" spans="1:48" ht="16.7" customHeight="1">
      <c r="A467" s="125" t="s">
        <v>699</v>
      </c>
      <c r="B467" s="118"/>
      <c r="C467" s="118" t="s">
        <v>700</v>
      </c>
      <c r="D467" s="118"/>
      <c r="E467" s="118"/>
      <c r="F467" s="118"/>
      <c r="G467" s="118"/>
      <c r="H467" s="118"/>
      <c r="I467" s="118"/>
      <c r="J467" s="118"/>
      <c r="K467" s="118"/>
      <c r="L467" s="118"/>
      <c r="M467" s="118"/>
      <c r="N467" s="118"/>
      <c r="O467" s="118"/>
      <c r="P467" s="118"/>
      <c r="Q467" s="118"/>
      <c r="R467" s="118"/>
      <c r="S467" s="118"/>
      <c r="T467" s="118"/>
      <c r="U467" s="118"/>
      <c r="V467" s="126"/>
      <c r="W467" s="126"/>
      <c r="X467" s="126"/>
      <c r="Y467" s="126"/>
      <c r="Z467" s="125" t="s">
        <v>699</v>
      </c>
      <c r="AA467" s="127">
        <v>25438.7</v>
      </c>
      <c r="AB467" s="127"/>
      <c r="AC467" s="127"/>
      <c r="AD467" s="127"/>
      <c r="AE467" s="127"/>
      <c r="AF467" s="127"/>
      <c r="AG467" s="127"/>
      <c r="AH467" s="127"/>
      <c r="AI467" s="127"/>
      <c r="AJ467" s="127"/>
      <c r="AK467" s="127"/>
      <c r="AL467" s="127">
        <v>25557.7</v>
      </c>
      <c r="AM467" s="127"/>
      <c r="AN467" s="127">
        <v>25435.7</v>
      </c>
      <c r="AO467" s="127"/>
      <c r="AP467" s="127"/>
      <c r="AQ467" s="127">
        <v>26587.8</v>
      </c>
      <c r="AR467" s="127"/>
      <c r="AS467" s="127">
        <v>26587.8</v>
      </c>
      <c r="AT467" s="127"/>
      <c r="AU467" s="127"/>
      <c r="AV467" s="125" t="s">
        <v>699</v>
      </c>
    </row>
    <row r="468" spans="1:48" ht="33.4" customHeight="1">
      <c r="A468" s="125" t="s">
        <v>768</v>
      </c>
      <c r="B468" s="118"/>
      <c r="C468" s="118" t="s">
        <v>700</v>
      </c>
      <c r="D468" s="118"/>
      <c r="E468" s="118" t="s">
        <v>769</v>
      </c>
      <c r="F468" s="118"/>
      <c r="G468" s="118"/>
      <c r="H468" s="118"/>
      <c r="I468" s="118"/>
      <c r="J468" s="118"/>
      <c r="K468" s="118"/>
      <c r="L468" s="118"/>
      <c r="M468" s="118"/>
      <c r="N468" s="118"/>
      <c r="O468" s="118"/>
      <c r="P468" s="118"/>
      <c r="Q468" s="118"/>
      <c r="R468" s="118"/>
      <c r="S468" s="118"/>
      <c r="T468" s="118"/>
      <c r="U468" s="118"/>
      <c r="V468" s="126"/>
      <c r="W468" s="126"/>
      <c r="X468" s="126"/>
      <c r="Y468" s="126"/>
      <c r="Z468" s="125" t="s">
        <v>768</v>
      </c>
      <c r="AA468" s="127">
        <v>25243.5</v>
      </c>
      <c r="AB468" s="127"/>
      <c r="AC468" s="127"/>
      <c r="AD468" s="127"/>
      <c r="AE468" s="127"/>
      <c r="AF468" s="127"/>
      <c r="AG468" s="127"/>
      <c r="AH468" s="127"/>
      <c r="AI468" s="127"/>
      <c r="AJ468" s="127"/>
      <c r="AK468" s="127"/>
      <c r="AL468" s="127">
        <v>25435.7</v>
      </c>
      <c r="AM468" s="127"/>
      <c r="AN468" s="127">
        <v>25435.7</v>
      </c>
      <c r="AO468" s="127"/>
      <c r="AP468" s="127"/>
      <c r="AQ468" s="127">
        <v>26587.8</v>
      </c>
      <c r="AR468" s="127"/>
      <c r="AS468" s="127">
        <v>26587.8</v>
      </c>
      <c r="AT468" s="127"/>
      <c r="AU468" s="127"/>
      <c r="AV468" s="125" t="s">
        <v>768</v>
      </c>
    </row>
    <row r="469" spans="1:48" ht="66.95" customHeight="1">
      <c r="A469" s="125" t="s">
        <v>770</v>
      </c>
      <c r="B469" s="118"/>
      <c r="C469" s="118" t="s">
        <v>700</v>
      </c>
      <c r="D469" s="118"/>
      <c r="E469" s="118" t="s">
        <v>771</v>
      </c>
      <c r="F469" s="118"/>
      <c r="G469" s="118"/>
      <c r="H469" s="118"/>
      <c r="I469" s="118"/>
      <c r="J469" s="118"/>
      <c r="K469" s="118"/>
      <c r="L469" s="118"/>
      <c r="M469" s="118"/>
      <c r="N469" s="118"/>
      <c r="O469" s="118"/>
      <c r="P469" s="118"/>
      <c r="Q469" s="118"/>
      <c r="R469" s="118"/>
      <c r="S469" s="118"/>
      <c r="T469" s="118"/>
      <c r="U469" s="118"/>
      <c r="V469" s="126"/>
      <c r="W469" s="126"/>
      <c r="X469" s="126"/>
      <c r="Y469" s="126"/>
      <c r="Z469" s="125" t="s">
        <v>770</v>
      </c>
      <c r="AA469" s="127">
        <v>103.9</v>
      </c>
      <c r="AB469" s="127"/>
      <c r="AC469" s="127"/>
      <c r="AD469" s="127"/>
      <c r="AE469" s="127"/>
      <c r="AF469" s="127"/>
      <c r="AG469" s="127"/>
      <c r="AH469" s="127"/>
      <c r="AI469" s="127"/>
      <c r="AJ469" s="127"/>
      <c r="AK469" s="127"/>
      <c r="AL469" s="127">
        <v>103.9</v>
      </c>
      <c r="AM469" s="127"/>
      <c r="AN469" s="127">
        <v>103.9</v>
      </c>
      <c r="AO469" s="127"/>
      <c r="AP469" s="127"/>
      <c r="AQ469" s="127">
        <v>103.9</v>
      </c>
      <c r="AR469" s="127"/>
      <c r="AS469" s="127">
        <v>103.9</v>
      </c>
      <c r="AT469" s="127"/>
      <c r="AU469" s="127"/>
      <c r="AV469" s="125" t="s">
        <v>770</v>
      </c>
    </row>
    <row r="470" spans="1:48" ht="83.65" customHeight="1">
      <c r="A470" s="125" t="s">
        <v>779</v>
      </c>
      <c r="B470" s="118"/>
      <c r="C470" s="118" t="s">
        <v>700</v>
      </c>
      <c r="D470" s="118"/>
      <c r="E470" s="118" t="s">
        <v>780</v>
      </c>
      <c r="F470" s="118"/>
      <c r="G470" s="118"/>
      <c r="H470" s="118"/>
      <c r="I470" s="118"/>
      <c r="J470" s="118"/>
      <c r="K470" s="118"/>
      <c r="L470" s="118"/>
      <c r="M470" s="118"/>
      <c r="N470" s="118"/>
      <c r="O470" s="118"/>
      <c r="P470" s="118"/>
      <c r="Q470" s="118"/>
      <c r="R470" s="118"/>
      <c r="S470" s="118"/>
      <c r="T470" s="118"/>
      <c r="U470" s="118"/>
      <c r="V470" s="126"/>
      <c r="W470" s="126"/>
      <c r="X470" s="126"/>
      <c r="Y470" s="126"/>
      <c r="Z470" s="125" t="s">
        <v>779</v>
      </c>
      <c r="AA470" s="127">
        <v>103.9</v>
      </c>
      <c r="AB470" s="127"/>
      <c r="AC470" s="127"/>
      <c r="AD470" s="127"/>
      <c r="AE470" s="127"/>
      <c r="AF470" s="127"/>
      <c r="AG470" s="127"/>
      <c r="AH470" s="127"/>
      <c r="AI470" s="127"/>
      <c r="AJ470" s="127"/>
      <c r="AK470" s="127"/>
      <c r="AL470" s="127">
        <v>103.9</v>
      </c>
      <c r="AM470" s="127"/>
      <c r="AN470" s="127">
        <v>103.9</v>
      </c>
      <c r="AO470" s="127"/>
      <c r="AP470" s="127"/>
      <c r="AQ470" s="127">
        <v>103.9</v>
      </c>
      <c r="AR470" s="127"/>
      <c r="AS470" s="127">
        <v>103.9</v>
      </c>
      <c r="AT470" s="127"/>
      <c r="AU470" s="127"/>
      <c r="AV470" s="125" t="s">
        <v>779</v>
      </c>
    </row>
    <row r="471" spans="1:48" ht="66.95" customHeight="1">
      <c r="A471" s="125" t="s">
        <v>781</v>
      </c>
      <c r="B471" s="118"/>
      <c r="C471" s="118" t="s">
        <v>700</v>
      </c>
      <c r="D471" s="118"/>
      <c r="E471" s="118" t="s">
        <v>782</v>
      </c>
      <c r="F471" s="118"/>
      <c r="G471" s="118"/>
      <c r="H471" s="118"/>
      <c r="I471" s="118"/>
      <c r="J471" s="118"/>
      <c r="K471" s="118"/>
      <c r="L471" s="118"/>
      <c r="M471" s="118"/>
      <c r="N471" s="118"/>
      <c r="O471" s="118"/>
      <c r="P471" s="118"/>
      <c r="Q471" s="118"/>
      <c r="R471" s="118"/>
      <c r="S471" s="118"/>
      <c r="T471" s="118"/>
      <c r="U471" s="118"/>
      <c r="V471" s="126"/>
      <c r="W471" s="126"/>
      <c r="X471" s="126"/>
      <c r="Y471" s="126"/>
      <c r="Z471" s="125" t="s">
        <v>781</v>
      </c>
      <c r="AA471" s="127">
        <v>103.9</v>
      </c>
      <c r="AB471" s="127"/>
      <c r="AC471" s="127"/>
      <c r="AD471" s="127"/>
      <c r="AE471" s="127"/>
      <c r="AF471" s="127"/>
      <c r="AG471" s="127"/>
      <c r="AH471" s="127"/>
      <c r="AI471" s="127"/>
      <c r="AJ471" s="127"/>
      <c r="AK471" s="127"/>
      <c r="AL471" s="127">
        <v>103.9</v>
      </c>
      <c r="AM471" s="127"/>
      <c r="AN471" s="127">
        <v>103.9</v>
      </c>
      <c r="AO471" s="127"/>
      <c r="AP471" s="127"/>
      <c r="AQ471" s="127">
        <v>103.9</v>
      </c>
      <c r="AR471" s="127"/>
      <c r="AS471" s="127">
        <v>103.9</v>
      </c>
      <c r="AT471" s="127"/>
      <c r="AU471" s="127"/>
      <c r="AV471" s="125" t="s">
        <v>781</v>
      </c>
    </row>
    <row r="472" spans="1:48" ht="66.95" customHeight="1">
      <c r="A472" s="125" t="s">
        <v>493</v>
      </c>
      <c r="B472" s="118"/>
      <c r="C472" s="118" t="s">
        <v>700</v>
      </c>
      <c r="D472" s="118"/>
      <c r="E472" s="118" t="s">
        <v>782</v>
      </c>
      <c r="F472" s="118"/>
      <c r="G472" s="118"/>
      <c r="H472" s="118"/>
      <c r="I472" s="118"/>
      <c r="J472" s="118"/>
      <c r="K472" s="118"/>
      <c r="L472" s="118"/>
      <c r="M472" s="118"/>
      <c r="N472" s="118"/>
      <c r="O472" s="118"/>
      <c r="P472" s="118"/>
      <c r="Q472" s="118"/>
      <c r="R472" s="118"/>
      <c r="S472" s="118"/>
      <c r="T472" s="118" t="s">
        <v>494</v>
      </c>
      <c r="U472" s="118"/>
      <c r="V472" s="126"/>
      <c r="W472" s="126"/>
      <c r="X472" s="126"/>
      <c r="Y472" s="126"/>
      <c r="Z472" s="125" t="s">
        <v>493</v>
      </c>
      <c r="AA472" s="127">
        <v>103.9</v>
      </c>
      <c r="AB472" s="127"/>
      <c r="AC472" s="127"/>
      <c r="AD472" s="127"/>
      <c r="AE472" s="127"/>
      <c r="AF472" s="127"/>
      <c r="AG472" s="127"/>
      <c r="AH472" s="127"/>
      <c r="AI472" s="127"/>
      <c r="AJ472" s="127"/>
      <c r="AK472" s="127"/>
      <c r="AL472" s="127">
        <v>103.9</v>
      </c>
      <c r="AM472" s="127"/>
      <c r="AN472" s="127">
        <v>103.9</v>
      </c>
      <c r="AO472" s="127"/>
      <c r="AP472" s="127"/>
      <c r="AQ472" s="127">
        <v>103.9</v>
      </c>
      <c r="AR472" s="127"/>
      <c r="AS472" s="127">
        <v>103.9</v>
      </c>
      <c r="AT472" s="127"/>
      <c r="AU472" s="127"/>
      <c r="AV472" s="125" t="s">
        <v>493</v>
      </c>
    </row>
    <row r="473" spans="1:48" ht="83.65" customHeight="1">
      <c r="A473" s="125" t="s">
        <v>791</v>
      </c>
      <c r="B473" s="118"/>
      <c r="C473" s="118" t="s">
        <v>700</v>
      </c>
      <c r="D473" s="118"/>
      <c r="E473" s="118" t="s">
        <v>792</v>
      </c>
      <c r="F473" s="118"/>
      <c r="G473" s="118"/>
      <c r="H473" s="118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26"/>
      <c r="W473" s="126"/>
      <c r="X473" s="126"/>
      <c r="Y473" s="126"/>
      <c r="Z473" s="125" t="s">
        <v>791</v>
      </c>
      <c r="AA473" s="127">
        <v>17455.599999999999</v>
      </c>
      <c r="AB473" s="127"/>
      <c r="AC473" s="127"/>
      <c r="AD473" s="127"/>
      <c r="AE473" s="127"/>
      <c r="AF473" s="127"/>
      <c r="AG473" s="127"/>
      <c r="AH473" s="127"/>
      <c r="AI473" s="127"/>
      <c r="AJ473" s="127"/>
      <c r="AK473" s="127"/>
      <c r="AL473" s="127">
        <v>17660.400000000001</v>
      </c>
      <c r="AM473" s="127"/>
      <c r="AN473" s="127">
        <v>17660.400000000001</v>
      </c>
      <c r="AO473" s="127"/>
      <c r="AP473" s="127"/>
      <c r="AQ473" s="127">
        <v>18812.5</v>
      </c>
      <c r="AR473" s="127"/>
      <c r="AS473" s="127">
        <v>18812.5</v>
      </c>
      <c r="AT473" s="127"/>
      <c r="AU473" s="127"/>
      <c r="AV473" s="125" t="s">
        <v>791</v>
      </c>
    </row>
    <row r="474" spans="1:48" ht="83.65" customHeight="1">
      <c r="A474" s="125" t="s">
        <v>779</v>
      </c>
      <c r="B474" s="118"/>
      <c r="C474" s="118" t="s">
        <v>700</v>
      </c>
      <c r="D474" s="118"/>
      <c r="E474" s="118" t="s">
        <v>802</v>
      </c>
      <c r="F474" s="118"/>
      <c r="G474" s="118"/>
      <c r="H474" s="118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26"/>
      <c r="W474" s="126"/>
      <c r="X474" s="126"/>
      <c r="Y474" s="126"/>
      <c r="Z474" s="125" t="s">
        <v>779</v>
      </c>
      <c r="AA474" s="127">
        <v>17455.599999999999</v>
      </c>
      <c r="AB474" s="127"/>
      <c r="AC474" s="127"/>
      <c r="AD474" s="127"/>
      <c r="AE474" s="127"/>
      <c r="AF474" s="127"/>
      <c r="AG474" s="127"/>
      <c r="AH474" s="127"/>
      <c r="AI474" s="127"/>
      <c r="AJ474" s="127"/>
      <c r="AK474" s="127"/>
      <c r="AL474" s="127">
        <v>17660.400000000001</v>
      </c>
      <c r="AM474" s="127"/>
      <c r="AN474" s="127">
        <v>17660.400000000001</v>
      </c>
      <c r="AO474" s="127"/>
      <c r="AP474" s="127"/>
      <c r="AQ474" s="127">
        <v>18812.5</v>
      </c>
      <c r="AR474" s="127"/>
      <c r="AS474" s="127">
        <v>18812.5</v>
      </c>
      <c r="AT474" s="127"/>
      <c r="AU474" s="127"/>
      <c r="AV474" s="125" t="s">
        <v>779</v>
      </c>
    </row>
    <row r="475" spans="1:48" ht="66.95" customHeight="1">
      <c r="A475" s="125" t="s">
        <v>781</v>
      </c>
      <c r="B475" s="118"/>
      <c r="C475" s="118" t="s">
        <v>700</v>
      </c>
      <c r="D475" s="118"/>
      <c r="E475" s="118" t="s">
        <v>803</v>
      </c>
      <c r="F475" s="118"/>
      <c r="G475" s="118"/>
      <c r="H475" s="118"/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26"/>
      <c r="W475" s="126"/>
      <c r="X475" s="126"/>
      <c r="Y475" s="126"/>
      <c r="Z475" s="125" t="s">
        <v>781</v>
      </c>
      <c r="AA475" s="127">
        <v>17455.599999999999</v>
      </c>
      <c r="AB475" s="127"/>
      <c r="AC475" s="127"/>
      <c r="AD475" s="127"/>
      <c r="AE475" s="127"/>
      <c r="AF475" s="127"/>
      <c r="AG475" s="127"/>
      <c r="AH475" s="127"/>
      <c r="AI475" s="127"/>
      <c r="AJ475" s="127"/>
      <c r="AK475" s="127"/>
      <c r="AL475" s="127">
        <v>17660.400000000001</v>
      </c>
      <c r="AM475" s="127"/>
      <c r="AN475" s="127">
        <v>17660.400000000001</v>
      </c>
      <c r="AO475" s="127"/>
      <c r="AP475" s="127"/>
      <c r="AQ475" s="127">
        <v>18812.5</v>
      </c>
      <c r="AR475" s="127"/>
      <c r="AS475" s="127">
        <v>18812.5</v>
      </c>
      <c r="AT475" s="127"/>
      <c r="AU475" s="127"/>
      <c r="AV475" s="125" t="s">
        <v>781</v>
      </c>
    </row>
    <row r="476" spans="1:48" ht="66.95" customHeight="1">
      <c r="A476" s="125" t="s">
        <v>493</v>
      </c>
      <c r="B476" s="118"/>
      <c r="C476" s="118" t="s">
        <v>700</v>
      </c>
      <c r="D476" s="118"/>
      <c r="E476" s="118" t="s">
        <v>803</v>
      </c>
      <c r="F476" s="118"/>
      <c r="G476" s="118"/>
      <c r="H476" s="118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 t="s">
        <v>494</v>
      </c>
      <c r="U476" s="118"/>
      <c r="V476" s="126"/>
      <c r="W476" s="126"/>
      <c r="X476" s="126"/>
      <c r="Y476" s="126"/>
      <c r="Z476" s="125" t="s">
        <v>493</v>
      </c>
      <c r="AA476" s="127">
        <v>17455.599999999999</v>
      </c>
      <c r="AB476" s="127"/>
      <c r="AC476" s="127"/>
      <c r="AD476" s="127"/>
      <c r="AE476" s="127"/>
      <c r="AF476" s="127"/>
      <c r="AG476" s="127"/>
      <c r="AH476" s="127"/>
      <c r="AI476" s="127"/>
      <c r="AJ476" s="127"/>
      <c r="AK476" s="127"/>
      <c r="AL476" s="127">
        <v>17660.400000000001</v>
      </c>
      <c r="AM476" s="127"/>
      <c r="AN476" s="127">
        <v>17660.400000000001</v>
      </c>
      <c r="AO476" s="127"/>
      <c r="AP476" s="127"/>
      <c r="AQ476" s="127">
        <v>18812.5</v>
      </c>
      <c r="AR476" s="127"/>
      <c r="AS476" s="127">
        <v>18812.5</v>
      </c>
      <c r="AT476" s="127"/>
      <c r="AU476" s="127"/>
      <c r="AV476" s="125" t="s">
        <v>493</v>
      </c>
    </row>
    <row r="477" spans="1:48" ht="66.95" customHeight="1">
      <c r="A477" s="125" t="s">
        <v>841</v>
      </c>
      <c r="B477" s="118"/>
      <c r="C477" s="118" t="s">
        <v>700</v>
      </c>
      <c r="D477" s="118"/>
      <c r="E477" s="118" t="s">
        <v>842</v>
      </c>
      <c r="F477" s="118"/>
      <c r="G477" s="118"/>
      <c r="H477" s="118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26"/>
      <c r="W477" s="126"/>
      <c r="X477" s="126"/>
      <c r="Y477" s="126"/>
      <c r="Z477" s="125" t="s">
        <v>841</v>
      </c>
      <c r="AA477" s="127">
        <v>7684</v>
      </c>
      <c r="AB477" s="127"/>
      <c r="AC477" s="127"/>
      <c r="AD477" s="127"/>
      <c r="AE477" s="127"/>
      <c r="AF477" s="127"/>
      <c r="AG477" s="127"/>
      <c r="AH477" s="127"/>
      <c r="AI477" s="127"/>
      <c r="AJ477" s="127"/>
      <c r="AK477" s="127"/>
      <c r="AL477" s="127">
        <v>7671.4</v>
      </c>
      <c r="AM477" s="127"/>
      <c r="AN477" s="127">
        <v>7671.4</v>
      </c>
      <c r="AO477" s="127"/>
      <c r="AP477" s="127"/>
      <c r="AQ477" s="127">
        <v>7671.4</v>
      </c>
      <c r="AR477" s="127"/>
      <c r="AS477" s="127">
        <v>7671.4</v>
      </c>
      <c r="AT477" s="127"/>
      <c r="AU477" s="127"/>
      <c r="AV477" s="125" t="s">
        <v>841</v>
      </c>
    </row>
    <row r="478" spans="1:48" ht="83.65" customHeight="1">
      <c r="A478" s="125" t="s">
        <v>779</v>
      </c>
      <c r="B478" s="118"/>
      <c r="C478" s="118" t="s">
        <v>700</v>
      </c>
      <c r="D478" s="118"/>
      <c r="E478" s="118" t="s">
        <v>846</v>
      </c>
      <c r="F478" s="118"/>
      <c r="G478" s="118"/>
      <c r="H478" s="118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26"/>
      <c r="W478" s="126"/>
      <c r="X478" s="126"/>
      <c r="Y478" s="126"/>
      <c r="Z478" s="125" t="s">
        <v>779</v>
      </c>
      <c r="AA478" s="127">
        <v>237.5</v>
      </c>
      <c r="AB478" s="127"/>
      <c r="AC478" s="127"/>
      <c r="AD478" s="127"/>
      <c r="AE478" s="127"/>
      <c r="AF478" s="127"/>
      <c r="AG478" s="127"/>
      <c r="AH478" s="127"/>
      <c r="AI478" s="127"/>
      <c r="AJ478" s="127"/>
      <c r="AK478" s="127"/>
      <c r="AL478" s="127">
        <v>224.9</v>
      </c>
      <c r="AM478" s="127"/>
      <c r="AN478" s="127">
        <v>224.9</v>
      </c>
      <c r="AO478" s="127"/>
      <c r="AP478" s="127"/>
      <c r="AQ478" s="127">
        <v>224.9</v>
      </c>
      <c r="AR478" s="127"/>
      <c r="AS478" s="127">
        <v>224.9</v>
      </c>
      <c r="AT478" s="127"/>
      <c r="AU478" s="127"/>
      <c r="AV478" s="125" t="s">
        <v>779</v>
      </c>
    </row>
    <row r="479" spans="1:48" ht="66.95" customHeight="1">
      <c r="A479" s="125" t="s">
        <v>781</v>
      </c>
      <c r="B479" s="118"/>
      <c r="C479" s="118" t="s">
        <v>700</v>
      </c>
      <c r="D479" s="118"/>
      <c r="E479" s="118" t="s">
        <v>847</v>
      </c>
      <c r="F479" s="118"/>
      <c r="G479" s="118"/>
      <c r="H479" s="118"/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26"/>
      <c r="W479" s="126"/>
      <c r="X479" s="126"/>
      <c r="Y479" s="126"/>
      <c r="Z479" s="125" t="s">
        <v>781</v>
      </c>
      <c r="AA479" s="127">
        <v>237.5</v>
      </c>
      <c r="AB479" s="127"/>
      <c r="AC479" s="127"/>
      <c r="AD479" s="127"/>
      <c r="AE479" s="127"/>
      <c r="AF479" s="127"/>
      <c r="AG479" s="127"/>
      <c r="AH479" s="127"/>
      <c r="AI479" s="127"/>
      <c r="AJ479" s="127"/>
      <c r="AK479" s="127"/>
      <c r="AL479" s="127">
        <v>224.9</v>
      </c>
      <c r="AM479" s="127"/>
      <c r="AN479" s="127">
        <v>224.9</v>
      </c>
      <c r="AO479" s="127"/>
      <c r="AP479" s="127"/>
      <c r="AQ479" s="127">
        <v>224.9</v>
      </c>
      <c r="AR479" s="127"/>
      <c r="AS479" s="127">
        <v>224.9</v>
      </c>
      <c r="AT479" s="127"/>
      <c r="AU479" s="127"/>
      <c r="AV479" s="125" t="s">
        <v>781</v>
      </c>
    </row>
    <row r="480" spans="1:48" ht="66.95" customHeight="1">
      <c r="A480" s="125" t="s">
        <v>493</v>
      </c>
      <c r="B480" s="118"/>
      <c r="C480" s="118" t="s">
        <v>700</v>
      </c>
      <c r="D480" s="118"/>
      <c r="E480" s="118" t="s">
        <v>847</v>
      </c>
      <c r="F480" s="118"/>
      <c r="G480" s="118"/>
      <c r="H480" s="118"/>
      <c r="I480" s="118"/>
      <c r="J480" s="118"/>
      <c r="K480" s="118"/>
      <c r="L480" s="118"/>
      <c r="M480" s="118"/>
      <c r="N480" s="118"/>
      <c r="O480" s="118"/>
      <c r="P480" s="118"/>
      <c r="Q480" s="118"/>
      <c r="R480" s="118"/>
      <c r="S480" s="118"/>
      <c r="T480" s="118" t="s">
        <v>494</v>
      </c>
      <c r="U480" s="118"/>
      <c r="V480" s="126"/>
      <c r="W480" s="126"/>
      <c r="X480" s="126"/>
      <c r="Y480" s="126"/>
      <c r="Z480" s="125" t="s">
        <v>493</v>
      </c>
      <c r="AA480" s="127">
        <v>237.5</v>
      </c>
      <c r="AB480" s="127"/>
      <c r="AC480" s="127"/>
      <c r="AD480" s="127"/>
      <c r="AE480" s="127"/>
      <c r="AF480" s="127"/>
      <c r="AG480" s="127"/>
      <c r="AH480" s="127"/>
      <c r="AI480" s="127"/>
      <c r="AJ480" s="127"/>
      <c r="AK480" s="127"/>
      <c r="AL480" s="127">
        <v>224.9</v>
      </c>
      <c r="AM480" s="127"/>
      <c r="AN480" s="127">
        <v>224.9</v>
      </c>
      <c r="AO480" s="127"/>
      <c r="AP480" s="127"/>
      <c r="AQ480" s="127">
        <v>224.9</v>
      </c>
      <c r="AR480" s="127"/>
      <c r="AS480" s="127">
        <v>224.9</v>
      </c>
      <c r="AT480" s="127"/>
      <c r="AU480" s="127"/>
      <c r="AV480" s="125" t="s">
        <v>493</v>
      </c>
    </row>
    <row r="481" spans="1:48" ht="183.95" customHeight="1">
      <c r="A481" s="104" t="s">
        <v>848</v>
      </c>
      <c r="B481" s="118"/>
      <c r="C481" s="118" t="s">
        <v>700</v>
      </c>
      <c r="D481" s="118"/>
      <c r="E481" s="118" t="s">
        <v>849</v>
      </c>
      <c r="F481" s="118"/>
      <c r="G481" s="118"/>
      <c r="H481" s="118"/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26"/>
      <c r="W481" s="126"/>
      <c r="X481" s="126"/>
      <c r="Y481" s="126"/>
      <c r="Z481" s="104" t="s">
        <v>848</v>
      </c>
      <c r="AA481" s="127">
        <v>7446.5</v>
      </c>
      <c r="AB481" s="127"/>
      <c r="AC481" s="127"/>
      <c r="AD481" s="127"/>
      <c r="AE481" s="127"/>
      <c r="AF481" s="127"/>
      <c r="AG481" s="127"/>
      <c r="AH481" s="127"/>
      <c r="AI481" s="127"/>
      <c r="AJ481" s="127"/>
      <c r="AK481" s="127"/>
      <c r="AL481" s="127">
        <v>7446.5</v>
      </c>
      <c r="AM481" s="127"/>
      <c r="AN481" s="127">
        <v>7446.5</v>
      </c>
      <c r="AO481" s="127"/>
      <c r="AP481" s="127"/>
      <c r="AQ481" s="127">
        <v>7446.5</v>
      </c>
      <c r="AR481" s="127"/>
      <c r="AS481" s="127">
        <v>7446.5</v>
      </c>
      <c r="AT481" s="127"/>
      <c r="AU481" s="127"/>
      <c r="AV481" s="104" t="s">
        <v>848</v>
      </c>
    </row>
    <row r="482" spans="1:48" ht="167.1" customHeight="1">
      <c r="A482" s="104" t="s">
        <v>850</v>
      </c>
      <c r="B482" s="118"/>
      <c r="C482" s="118" t="s">
        <v>700</v>
      </c>
      <c r="D482" s="118"/>
      <c r="E482" s="118" t="s">
        <v>851</v>
      </c>
      <c r="F482" s="118"/>
      <c r="G482" s="118"/>
      <c r="H482" s="118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26"/>
      <c r="W482" s="126"/>
      <c r="X482" s="126"/>
      <c r="Y482" s="126"/>
      <c r="Z482" s="104" t="s">
        <v>850</v>
      </c>
      <c r="AA482" s="127">
        <v>7446.5</v>
      </c>
      <c r="AB482" s="127"/>
      <c r="AC482" s="127"/>
      <c r="AD482" s="127"/>
      <c r="AE482" s="127"/>
      <c r="AF482" s="127"/>
      <c r="AG482" s="127"/>
      <c r="AH482" s="127"/>
      <c r="AI482" s="127"/>
      <c r="AJ482" s="127"/>
      <c r="AK482" s="127"/>
      <c r="AL482" s="127">
        <v>7446.5</v>
      </c>
      <c r="AM482" s="127"/>
      <c r="AN482" s="127">
        <v>7446.5</v>
      </c>
      <c r="AO482" s="127"/>
      <c r="AP482" s="127"/>
      <c r="AQ482" s="127">
        <v>7446.5</v>
      </c>
      <c r="AR482" s="127"/>
      <c r="AS482" s="127">
        <v>7446.5</v>
      </c>
      <c r="AT482" s="127"/>
      <c r="AU482" s="127"/>
      <c r="AV482" s="104" t="s">
        <v>850</v>
      </c>
    </row>
    <row r="483" spans="1:48" ht="33.4" customHeight="1">
      <c r="A483" s="125" t="s">
        <v>483</v>
      </c>
      <c r="B483" s="118"/>
      <c r="C483" s="118" t="s">
        <v>700</v>
      </c>
      <c r="D483" s="118"/>
      <c r="E483" s="118" t="s">
        <v>851</v>
      </c>
      <c r="F483" s="118"/>
      <c r="G483" s="118"/>
      <c r="H483" s="118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 t="s">
        <v>484</v>
      </c>
      <c r="U483" s="118"/>
      <c r="V483" s="126"/>
      <c r="W483" s="126"/>
      <c r="X483" s="126"/>
      <c r="Y483" s="126"/>
      <c r="Z483" s="125" t="s">
        <v>483</v>
      </c>
      <c r="AA483" s="127">
        <v>2000</v>
      </c>
      <c r="AB483" s="127"/>
      <c r="AC483" s="127"/>
      <c r="AD483" s="127"/>
      <c r="AE483" s="127"/>
      <c r="AF483" s="127"/>
      <c r="AG483" s="127"/>
      <c r="AH483" s="127"/>
      <c r="AI483" s="127"/>
      <c r="AJ483" s="127"/>
      <c r="AK483" s="127"/>
      <c r="AL483" s="127">
        <v>2000</v>
      </c>
      <c r="AM483" s="127"/>
      <c r="AN483" s="127">
        <v>2000</v>
      </c>
      <c r="AO483" s="127"/>
      <c r="AP483" s="127"/>
      <c r="AQ483" s="127">
        <v>2000</v>
      </c>
      <c r="AR483" s="127"/>
      <c r="AS483" s="127">
        <v>2000</v>
      </c>
      <c r="AT483" s="127"/>
      <c r="AU483" s="127"/>
      <c r="AV483" s="125" t="s">
        <v>483</v>
      </c>
    </row>
    <row r="484" spans="1:48" ht="66.95" customHeight="1">
      <c r="A484" s="125" t="s">
        <v>493</v>
      </c>
      <c r="B484" s="118"/>
      <c r="C484" s="118" t="s">
        <v>700</v>
      </c>
      <c r="D484" s="118"/>
      <c r="E484" s="118" t="s">
        <v>851</v>
      </c>
      <c r="F484" s="118"/>
      <c r="G484" s="118"/>
      <c r="H484" s="118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 t="s">
        <v>494</v>
      </c>
      <c r="U484" s="118"/>
      <c r="V484" s="126"/>
      <c r="W484" s="126"/>
      <c r="X484" s="126"/>
      <c r="Y484" s="126"/>
      <c r="Z484" s="125" t="s">
        <v>493</v>
      </c>
      <c r="AA484" s="127">
        <v>5446.5</v>
      </c>
      <c r="AB484" s="127"/>
      <c r="AC484" s="127"/>
      <c r="AD484" s="127"/>
      <c r="AE484" s="127"/>
      <c r="AF484" s="127"/>
      <c r="AG484" s="127"/>
      <c r="AH484" s="127"/>
      <c r="AI484" s="127"/>
      <c r="AJ484" s="127"/>
      <c r="AK484" s="127"/>
      <c r="AL484" s="127">
        <v>5446.5</v>
      </c>
      <c r="AM484" s="127"/>
      <c r="AN484" s="127">
        <v>5446.5</v>
      </c>
      <c r="AO484" s="127"/>
      <c r="AP484" s="127"/>
      <c r="AQ484" s="127">
        <v>5446.5</v>
      </c>
      <c r="AR484" s="127"/>
      <c r="AS484" s="127">
        <v>5446.5</v>
      </c>
      <c r="AT484" s="127"/>
      <c r="AU484" s="127"/>
      <c r="AV484" s="125" t="s">
        <v>493</v>
      </c>
    </row>
    <row r="485" spans="1:48" ht="50.1" customHeight="1">
      <c r="A485" s="125" t="s">
        <v>393</v>
      </c>
      <c r="B485" s="118"/>
      <c r="C485" s="118" t="s">
        <v>700</v>
      </c>
      <c r="D485" s="118"/>
      <c r="E485" s="118" t="s">
        <v>394</v>
      </c>
      <c r="F485" s="118"/>
      <c r="G485" s="118"/>
      <c r="H485" s="118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26"/>
      <c r="W485" s="126"/>
      <c r="X485" s="126"/>
      <c r="Y485" s="126"/>
      <c r="Z485" s="125" t="s">
        <v>393</v>
      </c>
      <c r="AA485" s="127">
        <v>195.2</v>
      </c>
      <c r="AB485" s="127"/>
      <c r="AC485" s="127"/>
      <c r="AD485" s="127"/>
      <c r="AE485" s="127"/>
      <c r="AF485" s="127"/>
      <c r="AG485" s="127"/>
      <c r="AH485" s="127"/>
      <c r="AI485" s="127"/>
      <c r="AJ485" s="127"/>
      <c r="AK485" s="127"/>
      <c r="AL485" s="127">
        <v>122</v>
      </c>
      <c r="AM485" s="127"/>
      <c r="AN485" s="127"/>
      <c r="AO485" s="127"/>
      <c r="AP485" s="127"/>
      <c r="AQ485" s="127"/>
      <c r="AR485" s="127"/>
      <c r="AS485" s="127"/>
      <c r="AT485" s="127"/>
      <c r="AU485" s="127"/>
      <c r="AV485" s="125" t="s">
        <v>393</v>
      </c>
    </row>
    <row r="486" spans="1:48" ht="83.65" customHeight="1">
      <c r="A486" s="125" t="s">
        <v>852</v>
      </c>
      <c r="B486" s="118"/>
      <c r="C486" s="118" t="s">
        <v>700</v>
      </c>
      <c r="D486" s="118"/>
      <c r="E486" s="118" t="s">
        <v>853</v>
      </c>
      <c r="F486" s="118"/>
      <c r="G486" s="118"/>
      <c r="H486" s="118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26"/>
      <c r="W486" s="126"/>
      <c r="X486" s="126"/>
      <c r="Y486" s="126"/>
      <c r="Z486" s="125" t="s">
        <v>852</v>
      </c>
      <c r="AA486" s="127">
        <v>195.2</v>
      </c>
      <c r="AB486" s="127"/>
      <c r="AC486" s="127"/>
      <c r="AD486" s="127"/>
      <c r="AE486" s="127"/>
      <c r="AF486" s="127"/>
      <c r="AG486" s="127"/>
      <c r="AH486" s="127"/>
      <c r="AI486" s="127"/>
      <c r="AJ486" s="127"/>
      <c r="AK486" s="127"/>
      <c r="AL486" s="127">
        <v>122</v>
      </c>
      <c r="AM486" s="127"/>
      <c r="AN486" s="127"/>
      <c r="AO486" s="127"/>
      <c r="AP486" s="127"/>
      <c r="AQ486" s="127"/>
      <c r="AR486" s="127"/>
      <c r="AS486" s="127"/>
      <c r="AT486" s="127"/>
      <c r="AU486" s="127"/>
      <c r="AV486" s="125" t="s">
        <v>852</v>
      </c>
    </row>
    <row r="487" spans="1:48" ht="50.1" customHeight="1">
      <c r="A487" s="125" t="s">
        <v>389</v>
      </c>
      <c r="B487" s="118"/>
      <c r="C487" s="118" t="s">
        <v>700</v>
      </c>
      <c r="D487" s="118"/>
      <c r="E487" s="118" t="s">
        <v>853</v>
      </c>
      <c r="F487" s="118"/>
      <c r="G487" s="118"/>
      <c r="H487" s="118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 t="s">
        <v>390</v>
      </c>
      <c r="U487" s="118"/>
      <c r="V487" s="126"/>
      <c r="W487" s="126"/>
      <c r="X487" s="126"/>
      <c r="Y487" s="126"/>
      <c r="Z487" s="125" t="s">
        <v>389</v>
      </c>
      <c r="AA487" s="127">
        <v>195.2</v>
      </c>
      <c r="AB487" s="127"/>
      <c r="AC487" s="127"/>
      <c r="AD487" s="127"/>
      <c r="AE487" s="127"/>
      <c r="AF487" s="127"/>
      <c r="AG487" s="127"/>
      <c r="AH487" s="127"/>
      <c r="AI487" s="127"/>
      <c r="AJ487" s="127"/>
      <c r="AK487" s="127"/>
      <c r="AL487" s="127">
        <v>122</v>
      </c>
      <c r="AM487" s="127"/>
      <c r="AN487" s="127"/>
      <c r="AO487" s="127"/>
      <c r="AP487" s="127"/>
      <c r="AQ487" s="127"/>
      <c r="AR487" s="127"/>
      <c r="AS487" s="127"/>
      <c r="AT487" s="127"/>
      <c r="AU487" s="127"/>
      <c r="AV487" s="125" t="s">
        <v>389</v>
      </c>
    </row>
    <row r="488" spans="1:48" ht="16.7" customHeight="1">
      <c r="A488" s="125" t="s">
        <v>709</v>
      </c>
      <c r="B488" s="118"/>
      <c r="C488" s="118" t="s">
        <v>710</v>
      </c>
      <c r="D488" s="118"/>
      <c r="E488" s="118"/>
      <c r="F488" s="118"/>
      <c r="G488" s="118"/>
      <c r="H488" s="118"/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26"/>
      <c r="W488" s="126"/>
      <c r="X488" s="126"/>
      <c r="Y488" s="126"/>
      <c r="Z488" s="125" t="s">
        <v>709</v>
      </c>
      <c r="AA488" s="127">
        <v>3136.7</v>
      </c>
      <c r="AB488" s="127"/>
      <c r="AC488" s="127"/>
      <c r="AD488" s="127"/>
      <c r="AE488" s="127"/>
      <c r="AF488" s="127"/>
      <c r="AG488" s="127"/>
      <c r="AH488" s="127"/>
      <c r="AI488" s="127"/>
      <c r="AJ488" s="127"/>
      <c r="AK488" s="127"/>
      <c r="AL488" s="127">
        <v>3182.1</v>
      </c>
      <c r="AM488" s="127"/>
      <c r="AN488" s="127">
        <v>3182.1</v>
      </c>
      <c r="AO488" s="127"/>
      <c r="AP488" s="127"/>
      <c r="AQ488" s="127">
        <v>3565.7</v>
      </c>
      <c r="AR488" s="127"/>
      <c r="AS488" s="127">
        <v>3565.7</v>
      </c>
      <c r="AT488" s="127"/>
      <c r="AU488" s="127"/>
      <c r="AV488" s="125" t="s">
        <v>709</v>
      </c>
    </row>
    <row r="489" spans="1:48" ht="33.4" customHeight="1">
      <c r="A489" s="125" t="s">
        <v>768</v>
      </c>
      <c r="B489" s="118"/>
      <c r="C489" s="118" t="s">
        <v>710</v>
      </c>
      <c r="D489" s="118"/>
      <c r="E489" s="118" t="s">
        <v>769</v>
      </c>
      <c r="F489" s="118"/>
      <c r="G489" s="118"/>
      <c r="H489" s="118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26"/>
      <c r="W489" s="126"/>
      <c r="X489" s="126"/>
      <c r="Y489" s="126"/>
      <c r="Z489" s="125" t="s">
        <v>768</v>
      </c>
      <c r="AA489" s="127">
        <v>3136.7</v>
      </c>
      <c r="AB489" s="127"/>
      <c r="AC489" s="127"/>
      <c r="AD489" s="127"/>
      <c r="AE489" s="127"/>
      <c r="AF489" s="127"/>
      <c r="AG489" s="127"/>
      <c r="AH489" s="127"/>
      <c r="AI489" s="127"/>
      <c r="AJ489" s="127"/>
      <c r="AK489" s="127"/>
      <c r="AL489" s="127">
        <v>3182.1</v>
      </c>
      <c r="AM489" s="127"/>
      <c r="AN489" s="127">
        <v>3182.1</v>
      </c>
      <c r="AO489" s="127"/>
      <c r="AP489" s="127"/>
      <c r="AQ489" s="127">
        <v>3565.7</v>
      </c>
      <c r="AR489" s="127"/>
      <c r="AS489" s="127">
        <v>3565.7</v>
      </c>
      <c r="AT489" s="127"/>
      <c r="AU489" s="127"/>
      <c r="AV489" s="125" t="s">
        <v>768</v>
      </c>
    </row>
    <row r="490" spans="1:48" ht="66.95" customHeight="1">
      <c r="A490" s="166" t="s">
        <v>770</v>
      </c>
      <c r="B490" s="118"/>
      <c r="C490" s="118" t="s">
        <v>710</v>
      </c>
      <c r="D490" s="118"/>
      <c r="E490" s="118" t="s">
        <v>771</v>
      </c>
      <c r="F490" s="118"/>
      <c r="G490" s="118"/>
      <c r="H490" s="118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26"/>
      <c r="W490" s="126"/>
      <c r="X490" s="126"/>
      <c r="Y490" s="126"/>
      <c r="Z490" s="125" t="s">
        <v>770</v>
      </c>
      <c r="AA490" s="127">
        <v>3136.7</v>
      </c>
      <c r="AB490" s="127"/>
      <c r="AC490" s="127"/>
      <c r="AD490" s="127"/>
      <c r="AE490" s="127"/>
      <c r="AF490" s="127"/>
      <c r="AG490" s="127"/>
      <c r="AH490" s="127"/>
      <c r="AI490" s="127"/>
      <c r="AJ490" s="127"/>
      <c r="AK490" s="127"/>
      <c r="AL490" s="127">
        <v>3182.1</v>
      </c>
      <c r="AM490" s="127"/>
      <c r="AN490" s="127">
        <v>3182.1</v>
      </c>
      <c r="AO490" s="127"/>
      <c r="AP490" s="127"/>
      <c r="AQ490" s="127">
        <v>3565.7</v>
      </c>
      <c r="AR490" s="127"/>
      <c r="AS490" s="127">
        <v>3565.7</v>
      </c>
      <c r="AT490" s="127"/>
      <c r="AU490" s="127"/>
      <c r="AV490" s="125" t="s">
        <v>770</v>
      </c>
    </row>
    <row r="491" spans="1:48" ht="83.65" customHeight="1">
      <c r="A491" s="166" t="s">
        <v>779</v>
      </c>
      <c r="B491" s="118"/>
      <c r="C491" s="118" t="s">
        <v>710</v>
      </c>
      <c r="D491" s="118"/>
      <c r="E491" s="118" t="s">
        <v>780</v>
      </c>
      <c r="F491" s="118"/>
      <c r="G491" s="118"/>
      <c r="H491" s="118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26"/>
      <c r="W491" s="126"/>
      <c r="X491" s="126"/>
      <c r="Y491" s="126"/>
      <c r="Z491" s="125" t="s">
        <v>779</v>
      </c>
      <c r="AA491" s="127">
        <v>3136.7</v>
      </c>
      <c r="AB491" s="127"/>
      <c r="AC491" s="127"/>
      <c r="AD491" s="127"/>
      <c r="AE491" s="127"/>
      <c r="AF491" s="127"/>
      <c r="AG491" s="127"/>
      <c r="AH491" s="127"/>
      <c r="AI491" s="127"/>
      <c r="AJ491" s="127"/>
      <c r="AK491" s="127"/>
      <c r="AL491" s="127">
        <v>3182.1</v>
      </c>
      <c r="AM491" s="127"/>
      <c r="AN491" s="127">
        <v>3182.1</v>
      </c>
      <c r="AO491" s="127"/>
      <c r="AP491" s="127"/>
      <c r="AQ491" s="127">
        <v>3565.7</v>
      </c>
      <c r="AR491" s="127"/>
      <c r="AS491" s="127">
        <v>3565.7</v>
      </c>
      <c r="AT491" s="127"/>
      <c r="AU491" s="127"/>
      <c r="AV491" s="125" t="s">
        <v>779</v>
      </c>
    </row>
    <row r="492" spans="1:48" ht="66.95" customHeight="1">
      <c r="A492" s="166" t="s">
        <v>781</v>
      </c>
      <c r="B492" s="118"/>
      <c r="C492" s="118" t="s">
        <v>710</v>
      </c>
      <c r="D492" s="118"/>
      <c r="E492" s="118" t="s">
        <v>782</v>
      </c>
      <c r="F492" s="118"/>
      <c r="G492" s="118"/>
      <c r="H492" s="118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26"/>
      <c r="W492" s="126"/>
      <c r="X492" s="126"/>
      <c r="Y492" s="126"/>
      <c r="Z492" s="125" t="s">
        <v>781</v>
      </c>
      <c r="AA492" s="127">
        <v>3136.7</v>
      </c>
      <c r="AB492" s="127"/>
      <c r="AC492" s="127"/>
      <c r="AD492" s="127"/>
      <c r="AE492" s="127"/>
      <c r="AF492" s="127"/>
      <c r="AG492" s="127"/>
      <c r="AH492" s="127"/>
      <c r="AI492" s="127"/>
      <c r="AJ492" s="127"/>
      <c r="AK492" s="127"/>
      <c r="AL492" s="127">
        <v>3182.1</v>
      </c>
      <c r="AM492" s="127"/>
      <c r="AN492" s="127">
        <v>3182.1</v>
      </c>
      <c r="AO492" s="127"/>
      <c r="AP492" s="127"/>
      <c r="AQ492" s="127">
        <v>3565.7</v>
      </c>
      <c r="AR492" s="127"/>
      <c r="AS492" s="127">
        <v>3565.7</v>
      </c>
      <c r="AT492" s="127"/>
      <c r="AU492" s="127"/>
      <c r="AV492" s="125" t="s">
        <v>781</v>
      </c>
    </row>
    <row r="493" spans="1:48" ht="33.4" customHeight="1">
      <c r="A493" s="166" t="s">
        <v>483</v>
      </c>
      <c r="B493" s="118"/>
      <c r="C493" s="118" t="s">
        <v>710</v>
      </c>
      <c r="D493" s="118"/>
      <c r="E493" s="118" t="s">
        <v>782</v>
      </c>
      <c r="F493" s="118"/>
      <c r="G493" s="118"/>
      <c r="H493" s="118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 t="s">
        <v>484</v>
      </c>
      <c r="U493" s="118"/>
      <c r="V493" s="126"/>
      <c r="W493" s="126"/>
      <c r="X493" s="126"/>
      <c r="Y493" s="126"/>
      <c r="Z493" s="125" t="s">
        <v>483</v>
      </c>
      <c r="AA493" s="127">
        <v>244.7</v>
      </c>
      <c r="AB493" s="127"/>
      <c r="AC493" s="127"/>
      <c r="AD493" s="127"/>
      <c r="AE493" s="127"/>
      <c r="AF493" s="127"/>
      <c r="AG493" s="127"/>
      <c r="AH493" s="127"/>
      <c r="AI493" s="127"/>
      <c r="AJ493" s="127"/>
      <c r="AK493" s="127"/>
      <c r="AL493" s="127">
        <v>290.10000000000002</v>
      </c>
      <c r="AM493" s="127"/>
      <c r="AN493" s="127">
        <v>290.10000000000002</v>
      </c>
      <c r="AO493" s="127"/>
      <c r="AP493" s="127"/>
      <c r="AQ493" s="127">
        <v>673.7</v>
      </c>
      <c r="AR493" s="127"/>
      <c r="AS493" s="127">
        <v>673.7</v>
      </c>
      <c r="AT493" s="127"/>
      <c r="AU493" s="127"/>
      <c r="AV493" s="125" t="s">
        <v>483</v>
      </c>
    </row>
    <row r="494" spans="1:48" ht="66.95" customHeight="1">
      <c r="A494" s="166" t="s">
        <v>493</v>
      </c>
      <c r="B494" s="118"/>
      <c r="C494" s="118" t="s">
        <v>710</v>
      </c>
      <c r="D494" s="118"/>
      <c r="E494" s="118" t="s">
        <v>782</v>
      </c>
      <c r="F494" s="118"/>
      <c r="G494" s="118"/>
      <c r="H494" s="118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 t="s">
        <v>494</v>
      </c>
      <c r="U494" s="118"/>
      <c r="V494" s="126"/>
      <c r="W494" s="126"/>
      <c r="X494" s="126"/>
      <c r="Y494" s="126"/>
      <c r="Z494" s="125" t="s">
        <v>493</v>
      </c>
      <c r="AA494" s="127">
        <v>2892</v>
      </c>
      <c r="AB494" s="127"/>
      <c r="AC494" s="127"/>
      <c r="AD494" s="127"/>
      <c r="AE494" s="127"/>
      <c r="AF494" s="127"/>
      <c r="AG494" s="127"/>
      <c r="AH494" s="127"/>
      <c r="AI494" s="127"/>
      <c r="AJ494" s="127"/>
      <c r="AK494" s="127"/>
      <c r="AL494" s="127">
        <v>2892</v>
      </c>
      <c r="AM494" s="127"/>
      <c r="AN494" s="127">
        <v>2892</v>
      </c>
      <c r="AO494" s="127"/>
      <c r="AP494" s="127"/>
      <c r="AQ494" s="127">
        <v>2892</v>
      </c>
      <c r="AR494" s="127"/>
      <c r="AS494" s="127">
        <v>2892</v>
      </c>
      <c r="AT494" s="127"/>
      <c r="AU494" s="127"/>
      <c r="AV494" s="125" t="s">
        <v>493</v>
      </c>
    </row>
    <row r="495" spans="1:48" ht="16.7" customHeight="1">
      <c r="A495" s="125" t="s">
        <v>713</v>
      </c>
      <c r="B495" s="118"/>
      <c r="C495" s="118" t="s">
        <v>714</v>
      </c>
      <c r="D495" s="118"/>
      <c r="E495" s="118"/>
      <c r="F495" s="118"/>
      <c r="G495" s="118"/>
      <c r="H495" s="118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26"/>
      <c r="W495" s="126"/>
      <c r="X495" s="126"/>
      <c r="Y495" s="126"/>
      <c r="Z495" s="125" t="s">
        <v>713</v>
      </c>
      <c r="AA495" s="127">
        <f t="shared" ref="AA495:AA500" si="0">AA496</f>
        <v>2770.1565900000001</v>
      </c>
      <c r="AB495" s="127"/>
      <c r="AC495" s="127"/>
      <c r="AD495" s="127"/>
      <c r="AE495" s="127"/>
      <c r="AF495" s="127"/>
      <c r="AG495" s="127"/>
      <c r="AH495" s="127"/>
      <c r="AI495" s="127"/>
      <c r="AJ495" s="127"/>
      <c r="AK495" s="127"/>
      <c r="AL495" s="127">
        <v>250</v>
      </c>
      <c r="AM495" s="127"/>
      <c r="AN495" s="127"/>
      <c r="AO495" s="127">
        <v>250</v>
      </c>
      <c r="AP495" s="127"/>
      <c r="AQ495" s="127"/>
      <c r="AR495" s="127"/>
      <c r="AS495" s="127"/>
      <c r="AT495" s="127"/>
      <c r="AU495" s="127"/>
      <c r="AV495" s="125" t="s">
        <v>713</v>
      </c>
    </row>
    <row r="496" spans="1:48" ht="16.7" customHeight="1">
      <c r="A496" s="125" t="s">
        <v>854</v>
      </c>
      <c r="B496" s="118"/>
      <c r="C496" s="118" t="s">
        <v>855</v>
      </c>
      <c r="D496" s="118"/>
      <c r="E496" s="118"/>
      <c r="F496" s="118"/>
      <c r="G496" s="118"/>
      <c r="H496" s="118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26"/>
      <c r="W496" s="126"/>
      <c r="X496" s="126"/>
      <c r="Y496" s="126"/>
      <c r="Z496" s="125" t="s">
        <v>854</v>
      </c>
      <c r="AA496" s="127">
        <f t="shared" si="0"/>
        <v>2770.1565900000001</v>
      </c>
      <c r="AB496" s="127"/>
      <c r="AC496" s="127"/>
      <c r="AD496" s="127"/>
      <c r="AE496" s="127"/>
      <c r="AF496" s="127"/>
      <c r="AG496" s="127"/>
      <c r="AH496" s="127"/>
      <c r="AI496" s="127"/>
      <c r="AJ496" s="127"/>
      <c r="AK496" s="127"/>
      <c r="AL496" s="127">
        <v>250</v>
      </c>
      <c r="AM496" s="127"/>
      <c r="AN496" s="127"/>
      <c r="AO496" s="127">
        <v>250</v>
      </c>
      <c r="AP496" s="127"/>
      <c r="AQ496" s="127"/>
      <c r="AR496" s="127"/>
      <c r="AS496" s="127"/>
      <c r="AT496" s="127"/>
      <c r="AU496" s="127"/>
      <c r="AV496" s="125" t="s">
        <v>854</v>
      </c>
    </row>
    <row r="497" spans="1:48" ht="66.95" customHeight="1">
      <c r="A497" s="125" t="s">
        <v>717</v>
      </c>
      <c r="B497" s="118"/>
      <c r="C497" s="118" t="s">
        <v>855</v>
      </c>
      <c r="D497" s="118"/>
      <c r="E497" s="118" t="s">
        <v>718</v>
      </c>
      <c r="F497" s="118"/>
      <c r="G497" s="118"/>
      <c r="H497" s="118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26"/>
      <c r="W497" s="126"/>
      <c r="X497" s="126"/>
      <c r="Y497" s="126"/>
      <c r="Z497" s="125" t="s">
        <v>717</v>
      </c>
      <c r="AA497" s="127">
        <f t="shared" si="0"/>
        <v>2770.1565900000001</v>
      </c>
      <c r="AB497" s="127"/>
      <c r="AC497" s="127"/>
      <c r="AD497" s="127"/>
      <c r="AE497" s="127"/>
      <c r="AF497" s="127"/>
      <c r="AG497" s="127"/>
      <c r="AH497" s="127"/>
      <c r="AI497" s="127"/>
      <c r="AJ497" s="127"/>
      <c r="AK497" s="127"/>
      <c r="AL497" s="127">
        <v>250</v>
      </c>
      <c r="AM497" s="127"/>
      <c r="AN497" s="127"/>
      <c r="AO497" s="127">
        <v>250</v>
      </c>
      <c r="AP497" s="127"/>
      <c r="AQ497" s="127"/>
      <c r="AR497" s="127"/>
      <c r="AS497" s="127"/>
      <c r="AT497" s="127"/>
      <c r="AU497" s="127"/>
      <c r="AV497" s="125" t="s">
        <v>717</v>
      </c>
    </row>
    <row r="498" spans="1:48" ht="50.1" customHeight="1">
      <c r="A498" s="125" t="s">
        <v>719</v>
      </c>
      <c r="B498" s="118"/>
      <c r="C498" s="118" t="s">
        <v>855</v>
      </c>
      <c r="D498" s="118"/>
      <c r="E498" s="118" t="s">
        <v>720</v>
      </c>
      <c r="F498" s="118"/>
      <c r="G498" s="118"/>
      <c r="H498" s="118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26"/>
      <c r="W498" s="126"/>
      <c r="X498" s="126"/>
      <c r="Y498" s="126"/>
      <c r="Z498" s="125" t="s">
        <v>719</v>
      </c>
      <c r="AA498" s="127">
        <f t="shared" si="0"/>
        <v>2770.1565900000001</v>
      </c>
      <c r="AB498" s="127"/>
      <c r="AC498" s="127"/>
      <c r="AD498" s="127"/>
      <c r="AE498" s="127"/>
      <c r="AF498" s="127"/>
      <c r="AG498" s="127"/>
      <c r="AH498" s="127"/>
      <c r="AI498" s="127"/>
      <c r="AJ498" s="127"/>
      <c r="AK498" s="127"/>
      <c r="AL498" s="127">
        <v>250</v>
      </c>
      <c r="AM498" s="127"/>
      <c r="AN498" s="127"/>
      <c r="AO498" s="127">
        <v>250</v>
      </c>
      <c r="AP498" s="127"/>
      <c r="AQ498" s="127"/>
      <c r="AR498" s="127"/>
      <c r="AS498" s="127"/>
      <c r="AT498" s="127"/>
      <c r="AU498" s="127"/>
      <c r="AV498" s="125" t="s">
        <v>719</v>
      </c>
    </row>
    <row r="499" spans="1:48" ht="100.35" customHeight="1">
      <c r="A499" s="125" t="s">
        <v>730</v>
      </c>
      <c r="B499" s="118"/>
      <c r="C499" s="118" t="s">
        <v>855</v>
      </c>
      <c r="D499" s="118"/>
      <c r="E499" s="118" t="s">
        <v>731</v>
      </c>
      <c r="F499" s="118"/>
      <c r="G499" s="118"/>
      <c r="H499" s="118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26"/>
      <c r="W499" s="126"/>
      <c r="X499" s="126"/>
      <c r="Y499" s="126"/>
      <c r="Z499" s="125" t="s">
        <v>730</v>
      </c>
      <c r="AA499" s="127">
        <f t="shared" si="0"/>
        <v>2770.1565900000001</v>
      </c>
      <c r="AB499" s="127"/>
      <c r="AC499" s="127"/>
      <c r="AD499" s="127"/>
      <c r="AE499" s="127"/>
      <c r="AF499" s="127"/>
      <c r="AG499" s="127"/>
      <c r="AH499" s="127"/>
      <c r="AI499" s="127"/>
      <c r="AJ499" s="127"/>
      <c r="AK499" s="127"/>
      <c r="AL499" s="127">
        <v>250</v>
      </c>
      <c r="AM499" s="127"/>
      <c r="AN499" s="127"/>
      <c r="AO499" s="127">
        <v>250</v>
      </c>
      <c r="AP499" s="127"/>
      <c r="AQ499" s="127"/>
      <c r="AR499" s="127"/>
      <c r="AS499" s="127"/>
      <c r="AT499" s="127"/>
      <c r="AU499" s="127"/>
      <c r="AV499" s="125" t="s">
        <v>730</v>
      </c>
    </row>
    <row r="500" spans="1:48" ht="83.65" customHeight="1">
      <c r="A500" s="125" t="s">
        <v>856</v>
      </c>
      <c r="B500" s="118"/>
      <c r="C500" s="118" t="s">
        <v>855</v>
      </c>
      <c r="D500" s="118"/>
      <c r="E500" s="118" t="s">
        <v>857</v>
      </c>
      <c r="F500" s="118"/>
      <c r="G500" s="118"/>
      <c r="H500" s="118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26"/>
      <c r="W500" s="126"/>
      <c r="X500" s="126"/>
      <c r="Y500" s="126"/>
      <c r="Z500" s="125" t="s">
        <v>856</v>
      </c>
      <c r="AA500" s="127">
        <f t="shared" si="0"/>
        <v>2770.1565900000001</v>
      </c>
      <c r="AB500" s="127"/>
      <c r="AC500" s="127"/>
      <c r="AD500" s="127"/>
      <c r="AE500" s="127"/>
      <c r="AF500" s="127"/>
      <c r="AG500" s="127"/>
      <c r="AH500" s="127"/>
      <c r="AI500" s="127"/>
      <c r="AJ500" s="127"/>
      <c r="AK500" s="127"/>
      <c r="AL500" s="127">
        <v>250</v>
      </c>
      <c r="AM500" s="127"/>
      <c r="AN500" s="127"/>
      <c r="AO500" s="127">
        <v>250</v>
      </c>
      <c r="AP500" s="127"/>
      <c r="AQ500" s="127"/>
      <c r="AR500" s="127"/>
      <c r="AS500" s="127"/>
      <c r="AT500" s="127"/>
      <c r="AU500" s="127"/>
      <c r="AV500" s="125" t="s">
        <v>856</v>
      </c>
    </row>
    <row r="501" spans="1:48" ht="66.95" customHeight="1">
      <c r="A501" s="125" t="s">
        <v>493</v>
      </c>
      <c r="B501" s="118"/>
      <c r="C501" s="118" t="s">
        <v>855</v>
      </c>
      <c r="D501" s="118"/>
      <c r="E501" s="118" t="s">
        <v>857</v>
      </c>
      <c r="F501" s="118"/>
      <c r="G501" s="118"/>
      <c r="H501" s="118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 t="s">
        <v>494</v>
      </c>
      <c r="U501" s="118"/>
      <c r="V501" s="126"/>
      <c r="W501" s="126"/>
      <c r="X501" s="126"/>
      <c r="Y501" s="126"/>
      <c r="Z501" s="125" t="s">
        <v>493</v>
      </c>
      <c r="AA501" s="127">
        <v>2770.1565900000001</v>
      </c>
      <c r="AB501" s="127"/>
      <c r="AC501" s="127"/>
      <c r="AD501" s="127"/>
      <c r="AE501" s="127"/>
      <c r="AF501" s="127"/>
      <c r="AG501" s="127"/>
      <c r="AH501" s="127"/>
      <c r="AI501" s="127"/>
      <c r="AJ501" s="127"/>
      <c r="AK501" s="127"/>
      <c r="AL501" s="127">
        <v>250</v>
      </c>
      <c r="AM501" s="127"/>
      <c r="AN501" s="127"/>
      <c r="AO501" s="127">
        <v>250</v>
      </c>
      <c r="AP501" s="127"/>
      <c r="AQ501" s="127"/>
      <c r="AR501" s="127"/>
      <c r="AS501" s="127"/>
      <c r="AT501" s="127"/>
      <c r="AU501" s="127"/>
      <c r="AV501" s="125" t="s">
        <v>493</v>
      </c>
    </row>
    <row r="502" spans="1:48" ht="50.1" customHeight="1">
      <c r="A502" s="122" t="s">
        <v>858</v>
      </c>
      <c r="B502" s="100" t="s">
        <v>859</v>
      </c>
      <c r="C502" s="100"/>
      <c r="D502" s="100"/>
      <c r="E502" s="100"/>
      <c r="F502" s="100"/>
      <c r="G502" s="100"/>
      <c r="H502" s="100"/>
      <c r="I502" s="100"/>
      <c r="J502" s="100"/>
      <c r="K502" s="100"/>
      <c r="L502" s="100"/>
      <c r="M502" s="100"/>
      <c r="N502" s="100"/>
      <c r="O502" s="100"/>
      <c r="P502" s="100"/>
      <c r="Q502" s="100"/>
      <c r="R502" s="100"/>
      <c r="S502" s="100"/>
      <c r="T502" s="100"/>
      <c r="U502" s="100"/>
      <c r="V502" s="123"/>
      <c r="W502" s="123"/>
      <c r="X502" s="123"/>
      <c r="Y502" s="123"/>
      <c r="Z502" s="122" t="s">
        <v>858</v>
      </c>
      <c r="AA502" s="124">
        <v>1628.9</v>
      </c>
      <c r="AB502" s="124"/>
      <c r="AC502" s="124"/>
      <c r="AD502" s="124"/>
      <c r="AE502" s="124"/>
      <c r="AF502" s="124"/>
      <c r="AG502" s="124"/>
      <c r="AH502" s="124"/>
      <c r="AI502" s="124"/>
      <c r="AJ502" s="124"/>
      <c r="AK502" s="124"/>
      <c r="AL502" s="124">
        <v>1227.3</v>
      </c>
      <c r="AM502" s="124"/>
      <c r="AN502" s="124"/>
      <c r="AO502" s="124"/>
      <c r="AP502" s="124"/>
      <c r="AQ502" s="124">
        <v>1227.3</v>
      </c>
      <c r="AR502" s="124"/>
      <c r="AS502" s="124"/>
      <c r="AT502" s="124"/>
      <c r="AU502" s="124"/>
      <c r="AV502" s="122" t="s">
        <v>858</v>
      </c>
    </row>
    <row r="503" spans="1:48" ht="21" customHeight="1">
      <c r="A503" s="125" t="s">
        <v>377</v>
      </c>
      <c r="B503" s="118"/>
      <c r="C503" s="118" t="s">
        <v>378</v>
      </c>
      <c r="D503" s="118"/>
      <c r="E503" s="118"/>
      <c r="F503" s="118"/>
      <c r="G503" s="118"/>
      <c r="H503" s="118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26"/>
      <c r="W503" s="126"/>
      <c r="X503" s="126"/>
      <c r="Y503" s="126"/>
      <c r="Z503" s="125" t="s">
        <v>377</v>
      </c>
      <c r="AA503" s="127">
        <v>1628.9</v>
      </c>
      <c r="AB503" s="127"/>
      <c r="AC503" s="127"/>
      <c r="AD503" s="127"/>
      <c r="AE503" s="127"/>
      <c r="AF503" s="127"/>
      <c r="AG503" s="127"/>
      <c r="AH503" s="127"/>
      <c r="AI503" s="127"/>
      <c r="AJ503" s="127"/>
      <c r="AK503" s="127"/>
      <c r="AL503" s="127">
        <v>1227.3</v>
      </c>
      <c r="AM503" s="127"/>
      <c r="AN503" s="127"/>
      <c r="AO503" s="127"/>
      <c r="AP503" s="127"/>
      <c r="AQ503" s="127">
        <v>1227.3</v>
      </c>
      <c r="AR503" s="127"/>
      <c r="AS503" s="127"/>
      <c r="AT503" s="127"/>
      <c r="AU503" s="127"/>
      <c r="AV503" s="125" t="s">
        <v>377</v>
      </c>
    </row>
    <row r="504" spans="1:48" ht="83.65" customHeight="1">
      <c r="A504" s="125" t="s">
        <v>860</v>
      </c>
      <c r="B504" s="118"/>
      <c r="C504" s="118" t="s">
        <v>861</v>
      </c>
      <c r="D504" s="118"/>
      <c r="E504" s="118"/>
      <c r="F504" s="118"/>
      <c r="G504" s="118"/>
      <c r="H504" s="118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26"/>
      <c r="W504" s="126"/>
      <c r="X504" s="126"/>
      <c r="Y504" s="126"/>
      <c r="Z504" s="125" t="s">
        <v>860</v>
      </c>
      <c r="AA504" s="127">
        <v>1628.9</v>
      </c>
      <c r="AB504" s="127"/>
      <c r="AC504" s="127"/>
      <c r="AD504" s="127"/>
      <c r="AE504" s="127"/>
      <c r="AF504" s="127"/>
      <c r="AG504" s="127"/>
      <c r="AH504" s="127"/>
      <c r="AI504" s="127"/>
      <c r="AJ504" s="127"/>
      <c r="AK504" s="127"/>
      <c r="AL504" s="127">
        <v>1227.3</v>
      </c>
      <c r="AM504" s="127"/>
      <c r="AN504" s="127"/>
      <c r="AO504" s="127"/>
      <c r="AP504" s="127"/>
      <c r="AQ504" s="127">
        <v>1227.3</v>
      </c>
      <c r="AR504" s="127"/>
      <c r="AS504" s="127"/>
      <c r="AT504" s="127"/>
      <c r="AU504" s="127"/>
      <c r="AV504" s="125" t="s">
        <v>860</v>
      </c>
    </row>
    <row r="505" spans="1:48" ht="66.95" customHeight="1">
      <c r="A505" s="125" t="s">
        <v>381</v>
      </c>
      <c r="B505" s="118"/>
      <c r="C505" s="118" t="s">
        <v>861</v>
      </c>
      <c r="D505" s="118"/>
      <c r="E505" s="118" t="s">
        <v>382</v>
      </c>
      <c r="F505" s="118"/>
      <c r="G505" s="118"/>
      <c r="H505" s="118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26"/>
      <c r="W505" s="126"/>
      <c r="X505" s="126"/>
      <c r="Y505" s="126"/>
      <c r="Z505" s="125" t="s">
        <v>381</v>
      </c>
      <c r="AA505" s="127">
        <v>1628.9</v>
      </c>
      <c r="AB505" s="127"/>
      <c r="AC505" s="127"/>
      <c r="AD505" s="127"/>
      <c r="AE505" s="127"/>
      <c r="AF505" s="127"/>
      <c r="AG505" s="127"/>
      <c r="AH505" s="127"/>
      <c r="AI505" s="127"/>
      <c r="AJ505" s="127"/>
      <c r="AK505" s="127"/>
      <c r="AL505" s="127">
        <v>1227.3</v>
      </c>
      <c r="AM505" s="127"/>
      <c r="AN505" s="127"/>
      <c r="AO505" s="127"/>
      <c r="AP505" s="127"/>
      <c r="AQ505" s="127">
        <v>1227.3</v>
      </c>
      <c r="AR505" s="127"/>
      <c r="AS505" s="127"/>
      <c r="AT505" s="127"/>
      <c r="AU505" s="127"/>
      <c r="AV505" s="125" t="s">
        <v>381</v>
      </c>
    </row>
    <row r="506" spans="1:48" ht="42.75" customHeight="1">
      <c r="A506" s="125" t="s">
        <v>862</v>
      </c>
      <c r="B506" s="118"/>
      <c r="C506" s="118" t="s">
        <v>861</v>
      </c>
      <c r="D506" s="118"/>
      <c r="E506" s="118" t="s">
        <v>863</v>
      </c>
      <c r="F506" s="118"/>
      <c r="G506" s="118"/>
      <c r="H506" s="118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26"/>
      <c r="W506" s="126"/>
      <c r="X506" s="126"/>
      <c r="Y506" s="126"/>
      <c r="Z506" s="125" t="s">
        <v>862</v>
      </c>
      <c r="AA506" s="127">
        <v>754.8</v>
      </c>
      <c r="AB506" s="127"/>
      <c r="AC506" s="127"/>
      <c r="AD506" s="127"/>
      <c r="AE506" s="127"/>
      <c r="AF506" s="127"/>
      <c r="AG506" s="127"/>
      <c r="AH506" s="127"/>
      <c r="AI506" s="127"/>
      <c r="AJ506" s="127"/>
      <c r="AK506" s="127"/>
      <c r="AL506" s="127">
        <v>754.8</v>
      </c>
      <c r="AM506" s="127"/>
      <c r="AN506" s="127"/>
      <c r="AO506" s="127"/>
      <c r="AP506" s="127"/>
      <c r="AQ506" s="127">
        <v>754.8</v>
      </c>
      <c r="AR506" s="127"/>
      <c r="AS506" s="127"/>
      <c r="AT506" s="127"/>
      <c r="AU506" s="127"/>
      <c r="AV506" s="125" t="s">
        <v>862</v>
      </c>
    </row>
    <row r="507" spans="1:48" ht="121.5" customHeight="1">
      <c r="A507" s="125" t="s">
        <v>385</v>
      </c>
      <c r="B507" s="118"/>
      <c r="C507" s="118" t="s">
        <v>861</v>
      </c>
      <c r="D507" s="118"/>
      <c r="E507" s="118" t="s">
        <v>863</v>
      </c>
      <c r="F507" s="118"/>
      <c r="G507" s="118"/>
      <c r="H507" s="118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 t="s">
        <v>386</v>
      </c>
      <c r="U507" s="118"/>
      <c r="V507" s="126"/>
      <c r="W507" s="126"/>
      <c r="X507" s="126"/>
      <c r="Y507" s="126"/>
      <c r="Z507" s="125" t="s">
        <v>385</v>
      </c>
      <c r="AA507" s="127">
        <v>754.8</v>
      </c>
      <c r="AB507" s="127"/>
      <c r="AC507" s="127"/>
      <c r="AD507" s="127"/>
      <c r="AE507" s="127"/>
      <c r="AF507" s="127"/>
      <c r="AG507" s="127"/>
      <c r="AH507" s="127"/>
      <c r="AI507" s="127"/>
      <c r="AJ507" s="127"/>
      <c r="AK507" s="127"/>
      <c r="AL507" s="127">
        <v>754.8</v>
      </c>
      <c r="AM507" s="127"/>
      <c r="AN507" s="127"/>
      <c r="AO507" s="127"/>
      <c r="AP507" s="127"/>
      <c r="AQ507" s="127">
        <v>754.8</v>
      </c>
      <c r="AR507" s="127"/>
      <c r="AS507" s="127"/>
      <c r="AT507" s="127"/>
      <c r="AU507" s="127"/>
      <c r="AV507" s="125" t="s">
        <v>385</v>
      </c>
    </row>
    <row r="508" spans="1:48" ht="46.5" customHeight="1">
      <c r="A508" s="125" t="s">
        <v>387</v>
      </c>
      <c r="B508" s="118"/>
      <c r="C508" s="118" t="s">
        <v>861</v>
      </c>
      <c r="D508" s="118"/>
      <c r="E508" s="118" t="s">
        <v>388</v>
      </c>
      <c r="F508" s="118"/>
      <c r="G508" s="118"/>
      <c r="H508" s="118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26"/>
      <c r="W508" s="126"/>
      <c r="X508" s="126"/>
      <c r="Y508" s="126"/>
      <c r="Z508" s="125" t="s">
        <v>387</v>
      </c>
      <c r="AA508" s="127">
        <v>472.5</v>
      </c>
      <c r="AB508" s="127"/>
      <c r="AC508" s="127"/>
      <c r="AD508" s="127"/>
      <c r="AE508" s="127"/>
      <c r="AF508" s="127"/>
      <c r="AG508" s="127"/>
      <c r="AH508" s="127"/>
      <c r="AI508" s="127"/>
      <c r="AJ508" s="127"/>
      <c r="AK508" s="127"/>
      <c r="AL508" s="127">
        <v>472.5</v>
      </c>
      <c r="AM508" s="127"/>
      <c r="AN508" s="127"/>
      <c r="AO508" s="127"/>
      <c r="AP508" s="127"/>
      <c r="AQ508" s="127">
        <v>472.5</v>
      </c>
      <c r="AR508" s="127"/>
      <c r="AS508" s="127"/>
      <c r="AT508" s="127"/>
      <c r="AU508" s="127"/>
      <c r="AV508" s="125" t="s">
        <v>387</v>
      </c>
    </row>
    <row r="509" spans="1:48" ht="133.69999999999999" customHeight="1">
      <c r="A509" s="125" t="s">
        <v>385</v>
      </c>
      <c r="B509" s="118"/>
      <c r="C509" s="118" t="s">
        <v>861</v>
      </c>
      <c r="D509" s="118"/>
      <c r="E509" s="118" t="s">
        <v>388</v>
      </c>
      <c r="F509" s="118"/>
      <c r="G509" s="118"/>
      <c r="H509" s="118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 t="s">
        <v>386</v>
      </c>
      <c r="U509" s="118"/>
      <c r="V509" s="126"/>
      <c r="W509" s="126"/>
      <c r="X509" s="126"/>
      <c r="Y509" s="126"/>
      <c r="Z509" s="125" t="s">
        <v>385</v>
      </c>
      <c r="AA509" s="127">
        <v>382.5</v>
      </c>
      <c r="AB509" s="127"/>
      <c r="AC509" s="127"/>
      <c r="AD509" s="127"/>
      <c r="AE509" s="127"/>
      <c r="AF509" s="127"/>
      <c r="AG509" s="127"/>
      <c r="AH509" s="127"/>
      <c r="AI509" s="127"/>
      <c r="AJ509" s="127"/>
      <c r="AK509" s="127"/>
      <c r="AL509" s="127">
        <v>382.5</v>
      </c>
      <c r="AM509" s="127"/>
      <c r="AN509" s="127"/>
      <c r="AO509" s="127"/>
      <c r="AP509" s="127"/>
      <c r="AQ509" s="127">
        <v>382.5</v>
      </c>
      <c r="AR509" s="127"/>
      <c r="AS509" s="127"/>
      <c r="AT509" s="127"/>
      <c r="AU509" s="127"/>
      <c r="AV509" s="125" t="s">
        <v>385</v>
      </c>
    </row>
    <row r="510" spans="1:48" ht="50.1" customHeight="1">
      <c r="A510" s="125" t="s">
        <v>389</v>
      </c>
      <c r="B510" s="118"/>
      <c r="C510" s="118" t="s">
        <v>861</v>
      </c>
      <c r="D510" s="118"/>
      <c r="E510" s="118" t="s">
        <v>388</v>
      </c>
      <c r="F510" s="118"/>
      <c r="G510" s="118"/>
      <c r="H510" s="118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 t="s">
        <v>390</v>
      </c>
      <c r="U510" s="118"/>
      <c r="V510" s="126"/>
      <c r="W510" s="126"/>
      <c r="X510" s="126"/>
      <c r="Y510" s="126"/>
      <c r="Z510" s="125" t="s">
        <v>389</v>
      </c>
      <c r="AA510" s="127">
        <v>90</v>
      </c>
      <c r="AB510" s="127"/>
      <c r="AC510" s="127"/>
      <c r="AD510" s="127"/>
      <c r="AE510" s="127"/>
      <c r="AF510" s="127"/>
      <c r="AG510" s="127"/>
      <c r="AH510" s="127"/>
      <c r="AI510" s="127"/>
      <c r="AJ510" s="127"/>
      <c r="AK510" s="127"/>
      <c r="AL510" s="127">
        <v>90</v>
      </c>
      <c r="AM510" s="127"/>
      <c r="AN510" s="127"/>
      <c r="AO510" s="127"/>
      <c r="AP510" s="127"/>
      <c r="AQ510" s="127">
        <v>90</v>
      </c>
      <c r="AR510" s="127"/>
      <c r="AS510" s="127"/>
      <c r="AT510" s="127"/>
      <c r="AU510" s="127"/>
      <c r="AV510" s="125" t="s">
        <v>389</v>
      </c>
    </row>
    <row r="511" spans="1:48" ht="33.4" customHeight="1">
      <c r="A511" s="125" t="s">
        <v>864</v>
      </c>
      <c r="B511" s="118"/>
      <c r="C511" s="118" t="s">
        <v>861</v>
      </c>
      <c r="D511" s="118"/>
      <c r="E511" s="118" t="s">
        <v>865</v>
      </c>
      <c r="F511" s="118"/>
      <c r="G511" s="118"/>
      <c r="H511" s="118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26"/>
      <c r="W511" s="126"/>
      <c r="X511" s="126"/>
      <c r="Y511" s="126"/>
      <c r="Z511" s="125" t="s">
        <v>864</v>
      </c>
      <c r="AA511" s="127">
        <v>401.6</v>
      </c>
      <c r="AB511" s="127"/>
      <c r="AC511" s="127"/>
      <c r="AD511" s="127"/>
      <c r="AE511" s="127"/>
      <c r="AF511" s="127"/>
      <c r="AG511" s="127"/>
      <c r="AH511" s="127"/>
      <c r="AI511" s="127"/>
      <c r="AJ511" s="127"/>
      <c r="AK511" s="127"/>
      <c r="AL511" s="127"/>
      <c r="AM511" s="127"/>
      <c r="AN511" s="127"/>
      <c r="AO511" s="127"/>
      <c r="AP511" s="127"/>
      <c r="AQ511" s="127"/>
      <c r="AR511" s="127"/>
      <c r="AS511" s="127"/>
      <c r="AT511" s="127"/>
      <c r="AU511" s="127"/>
      <c r="AV511" s="125" t="s">
        <v>864</v>
      </c>
    </row>
    <row r="512" spans="1:48" ht="133.69999999999999" customHeight="1">
      <c r="A512" s="125" t="s">
        <v>385</v>
      </c>
      <c r="B512" s="118"/>
      <c r="C512" s="118" t="s">
        <v>861</v>
      </c>
      <c r="D512" s="118"/>
      <c r="E512" s="118" t="s">
        <v>865</v>
      </c>
      <c r="F512" s="118"/>
      <c r="G512" s="118"/>
      <c r="H512" s="118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 t="s">
        <v>386</v>
      </c>
      <c r="U512" s="118"/>
      <c r="V512" s="126"/>
      <c r="W512" s="126"/>
      <c r="X512" s="126"/>
      <c r="Y512" s="126"/>
      <c r="Z512" s="125" t="s">
        <v>385</v>
      </c>
      <c r="AA512" s="127">
        <v>381.52</v>
      </c>
      <c r="AB512" s="127"/>
      <c r="AC512" s="127"/>
      <c r="AD512" s="127"/>
      <c r="AE512" s="127"/>
      <c r="AF512" s="127"/>
      <c r="AG512" s="127"/>
      <c r="AH512" s="127"/>
      <c r="AI512" s="127"/>
      <c r="AJ512" s="127"/>
      <c r="AK512" s="127"/>
      <c r="AL512" s="127"/>
      <c r="AM512" s="127"/>
      <c r="AN512" s="127"/>
      <c r="AO512" s="127"/>
      <c r="AP512" s="127"/>
      <c r="AQ512" s="127"/>
      <c r="AR512" s="127"/>
      <c r="AS512" s="127"/>
      <c r="AT512" s="127"/>
      <c r="AU512" s="127"/>
      <c r="AV512" s="125" t="s">
        <v>385</v>
      </c>
    </row>
    <row r="513" spans="1:48" ht="50.1" customHeight="1">
      <c r="A513" s="125" t="s">
        <v>389</v>
      </c>
      <c r="B513" s="118"/>
      <c r="C513" s="118" t="s">
        <v>861</v>
      </c>
      <c r="D513" s="118"/>
      <c r="E513" s="118" t="s">
        <v>865</v>
      </c>
      <c r="F513" s="118"/>
      <c r="G513" s="118"/>
      <c r="H513" s="118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 t="s">
        <v>390</v>
      </c>
      <c r="U513" s="118"/>
      <c r="V513" s="126"/>
      <c r="W513" s="126"/>
      <c r="X513" s="126"/>
      <c r="Y513" s="126"/>
      <c r="Z513" s="125" t="s">
        <v>389</v>
      </c>
      <c r="AA513" s="127">
        <v>20.079999999999998</v>
      </c>
      <c r="AB513" s="127"/>
      <c r="AC513" s="127"/>
      <c r="AD513" s="127"/>
      <c r="AE513" s="127"/>
      <c r="AF513" s="127"/>
      <c r="AG513" s="127"/>
      <c r="AH513" s="127"/>
      <c r="AI513" s="127"/>
      <c r="AJ513" s="127"/>
      <c r="AK513" s="127"/>
      <c r="AL513" s="127"/>
      <c r="AM513" s="127"/>
      <c r="AN513" s="127"/>
      <c r="AO513" s="127"/>
      <c r="AP513" s="127"/>
      <c r="AQ513" s="127"/>
      <c r="AR513" s="127"/>
      <c r="AS513" s="127"/>
      <c r="AT513" s="127"/>
      <c r="AU513" s="127"/>
      <c r="AV513" s="125" t="s">
        <v>389</v>
      </c>
    </row>
    <row r="514" spans="1:48" ht="50.1" customHeight="1">
      <c r="A514" s="122" t="s">
        <v>866</v>
      </c>
      <c r="B514" s="100" t="s">
        <v>867</v>
      </c>
      <c r="C514" s="100"/>
      <c r="D514" s="100"/>
      <c r="E514" s="100"/>
      <c r="F514" s="100"/>
      <c r="G514" s="100"/>
      <c r="H514" s="100"/>
      <c r="I514" s="100"/>
      <c r="J514" s="100"/>
      <c r="K514" s="100"/>
      <c r="L514" s="100"/>
      <c r="M514" s="100"/>
      <c r="N514" s="100"/>
      <c r="O514" s="100"/>
      <c r="P514" s="100"/>
      <c r="Q514" s="100"/>
      <c r="R514" s="100"/>
      <c r="S514" s="100"/>
      <c r="T514" s="100"/>
      <c r="U514" s="100"/>
      <c r="V514" s="123"/>
      <c r="W514" s="123"/>
      <c r="X514" s="123"/>
      <c r="Y514" s="123"/>
      <c r="Z514" s="122" t="s">
        <v>866</v>
      </c>
      <c r="AA514" s="124">
        <v>51571.9</v>
      </c>
      <c r="AB514" s="124"/>
      <c r="AC514" s="124"/>
      <c r="AD514" s="124"/>
      <c r="AE514" s="124"/>
      <c r="AF514" s="124"/>
      <c r="AG514" s="124"/>
      <c r="AH514" s="124"/>
      <c r="AI514" s="124"/>
      <c r="AJ514" s="124"/>
      <c r="AK514" s="124"/>
      <c r="AL514" s="124">
        <v>45341.4</v>
      </c>
      <c r="AM514" s="124"/>
      <c r="AN514" s="124"/>
      <c r="AO514" s="124"/>
      <c r="AP514" s="124">
        <v>154</v>
      </c>
      <c r="AQ514" s="124">
        <v>43767.199999999997</v>
      </c>
      <c r="AR514" s="124"/>
      <c r="AS514" s="124"/>
      <c r="AT514" s="124"/>
      <c r="AU514" s="124">
        <v>154</v>
      </c>
      <c r="AV514" s="122" t="s">
        <v>866</v>
      </c>
    </row>
    <row r="515" spans="1:48" ht="16.7" customHeight="1">
      <c r="A515" s="125" t="s">
        <v>377</v>
      </c>
      <c r="B515" s="118"/>
      <c r="C515" s="118" t="s">
        <v>378</v>
      </c>
      <c r="D515" s="118"/>
      <c r="E515" s="118"/>
      <c r="F515" s="118"/>
      <c r="G515" s="118"/>
      <c r="H515" s="118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26"/>
      <c r="W515" s="126"/>
      <c r="X515" s="126"/>
      <c r="Y515" s="126"/>
      <c r="Z515" s="125" t="s">
        <v>377</v>
      </c>
      <c r="AA515" s="127">
        <v>6670.3</v>
      </c>
      <c r="AB515" s="127"/>
      <c r="AC515" s="127"/>
      <c r="AD515" s="127"/>
      <c r="AE515" s="127"/>
      <c r="AF515" s="127"/>
      <c r="AG515" s="127"/>
      <c r="AH515" s="127"/>
      <c r="AI515" s="127"/>
      <c r="AJ515" s="127"/>
      <c r="AK515" s="127"/>
      <c r="AL515" s="127">
        <v>6770.3</v>
      </c>
      <c r="AM515" s="127"/>
      <c r="AN515" s="127"/>
      <c r="AO515" s="127"/>
      <c r="AP515" s="127">
        <v>154</v>
      </c>
      <c r="AQ515" s="127">
        <v>6770.3</v>
      </c>
      <c r="AR515" s="127"/>
      <c r="AS515" s="127"/>
      <c r="AT515" s="127"/>
      <c r="AU515" s="127">
        <v>154</v>
      </c>
      <c r="AV515" s="125" t="s">
        <v>377</v>
      </c>
    </row>
    <row r="516" spans="1:48" ht="83.65" customHeight="1">
      <c r="A516" s="125" t="s">
        <v>860</v>
      </c>
      <c r="B516" s="118"/>
      <c r="C516" s="118" t="s">
        <v>861</v>
      </c>
      <c r="D516" s="118"/>
      <c r="E516" s="118"/>
      <c r="F516" s="118"/>
      <c r="G516" s="118"/>
      <c r="H516" s="118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26"/>
      <c r="W516" s="126"/>
      <c r="X516" s="126"/>
      <c r="Y516" s="126"/>
      <c r="Z516" s="125" t="s">
        <v>860</v>
      </c>
      <c r="AA516" s="127">
        <v>5970.3</v>
      </c>
      <c r="AB516" s="127"/>
      <c r="AC516" s="127"/>
      <c r="AD516" s="127"/>
      <c r="AE516" s="127"/>
      <c r="AF516" s="127"/>
      <c r="AG516" s="127"/>
      <c r="AH516" s="127"/>
      <c r="AI516" s="127"/>
      <c r="AJ516" s="127"/>
      <c r="AK516" s="127"/>
      <c r="AL516" s="127">
        <v>5970.3</v>
      </c>
      <c r="AM516" s="127"/>
      <c r="AN516" s="127"/>
      <c r="AO516" s="127"/>
      <c r="AP516" s="127">
        <v>154</v>
      </c>
      <c r="AQ516" s="127">
        <v>5970.3</v>
      </c>
      <c r="AR516" s="127"/>
      <c r="AS516" s="127"/>
      <c r="AT516" s="127"/>
      <c r="AU516" s="127">
        <v>154</v>
      </c>
      <c r="AV516" s="125" t="s">
        <v>860</v>
      </c>
    </row>
    <row r="517" spans="1:48" ht="83.65" customHeight="1">
      <c r="A517" s="125" t="s">
        <v>868</v>
      </c>
      <c r="B517" s="118"/>
      <c r="C517" s="118" t="s">
        <v>861</v>
      </c>
      <c r="D517" s="118"/>
      <c r="E517" s="118" t="s">
        <v>869</v>
      </c>
      <c r="F517" s="118"/>
      <c r="G517" s="118"/>
      <c r="H517" s="118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26"/>
      <c r="W517" s="126"/>
      <c r="X517" s="126"/>
      <c r="Y517" s="126"/>
      <c r="Z517" s="125" t="s">
        <v>868</v>
      </c>
      <c r="AA517" s="127">
        <v>5970.3</v>
      </c>
      <c r="AB517" s="127"/>
      <c r="AC517" s="127"/>
      <c r="AD517" s="127"/>
      <c r="AE517" s="127"/>
      <c r="AF517" s="127"/>
      <c r="AG517" s="127"/>
      <c r="AH517" s="127"/>
      <c r="AI517" s="127"/>
      <c r="AJ517" s="127"/>
      <c r="AK517" s="127"/>
      <c r="AL517" s="127">
        <v>5970.3</v>
      </c>
      <c r="AM517" s="127"/>
      <c r="AN517" s="127"/>
      <c r="AO517" s="127"/>
      <c r="AP517" s="127">
        <v>154</v>
      </c>
      <c r="AQ517" s="127">
        <v>5970.3</v>
      </c>
      <c r="AR517" s="127"/>
      <c r="AS517" s="127"/>
      <c r="AT517" s="127"/>
      <c r="AU517" s="127">
        <v>154</v>
      </c>
      <c r="AV517" s="125" t="s">
        <v>868</v>
      </c>
    </row>
    <row r="518" spans="1:48" ht="33.4" customHeight="1">
      <c r="A518" s="125" t="s">
        <v>870</v>
      </c>
      <c r="B518" s="118"/>
      <c r="C518" s="118" t="s">
        <v>861</v>
      </c>
      <c r="D518" s="118"/>
      <c r="E518" s="118" t="s">
        <v>871</v>
      </c>
      <c r="F518" s="118"/>
      <c r="G518" s="118"/>
      <c r="H518" s="118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26"/>
      <c r="W518" s="126"/>
      <c r="X518" s="126"/>
      <c r="Y518" s="126"/>
      <c r="Z518" s="125" t="s">
        <v>870</v>
      </c>
      <c r="AA518" s="127">
        <v>5970.3</v>
      </c>
      <c r="AB518" s="127"/>
      <c r="AC518" s="127"/>
      <c r="AD518" s="127"/>
      <c r="AE518" s="127"/>
      <c r="AF518" s="127"/>
      <c r="AG518" s="127"/>
      <c r="AH518" s="127"/>
      <c r="AI518" s="127"/>
      <c r="AJ518" s="127"/>
      <c r="AK518" s="127"/>
      <c r="AL518" s="127">
        <v>5970.3</v>
      </c>
      <c r="AM518" s="127"/>
      <c r="AN518" s="127"/>
      <c r="AO518" s="127"/>
      <c r="AP518" s="127">
        <v>154</v>
      </c>
      <c r="AQ518" s="127">
        <v>5970.3</v>
      </c>
      <c r="AR518" s="127"/>
      <c r="AS518" s="127"/>
      <c r="AT518" s="127"/>
      <c r="AU518" s="127">
        <v>154</v>
      </c>
      <c r="AV518" s="125" t="s">
        <v>870</v>
      </c>
    </row>
    <row r="519" spans="1:48" ht="66.95" customHeight="1">
      <c r="A519" s="125" t="s">
        <v>872</v>
      </c>
      <c r="B519" s="118"/>
      <c r="C519" s="118" t="s">
        <v>861</v>
      </c>
      <c r="D519" s="118"/>
      <c r="E519" s="118" t="s">
        <v>873</v>
      </c>
      <c r="F519" s="118"/>
      <c r="G519" s="118"/>
      <c r="H519" s="118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26"/>
      <c r="W519" s="126"/>
      <c r="X519" s="126"/>
      <c r="Y519" s="126"/>
      <c r="Z519" s="125" t="s">
        <v>872</v>
      </c>
      <c r="AA519" s="127">
        <v>5970.3</v>
      </c>
      <c r="AB519" s="127"/>
      <c r="AC519" s="127"/>
      <c r="AD519" s="127"/>
      <c r="AE519" s="127"/>
      <c r="AF519" s="127"/>
      <c r="AG519" s="127"/>
      <c r="AH519" s="127"/>
      <c r="AI519" s="127"/>
      <c r="AJ519" s="127"/>
      <c r="AK519" s="127"/>
      <c r="AL519" s="127">
        <v>5970.3</v>
      </c>
      <c r="AM519" s="127"/>
      <c r="AN519" s="127"/>
      <c r="AO519" s="127"/>
      <c r="AP519" s="127">
        <v>154</v>
      </c>
      <c r="AQ519" s="127">
        <v>5970.3</v>
      </c>
      <c r="AR519" s="127"/>
      <c r="AS519" s="127"/>
      <c r="AT519" s="127"/>
      <c r="AU519" s="127">
        <v>154</v>
      </c>
      <c r="AV519" s="125" t="s">
        <v>872</v>
      </c>
    </row>
    <row r="520" spans="1:48" ht="33.4" customHeight="1">
      <c r="A520" s="125" t="s">
        <v>387</v>
      </c>
      <c r="B520" s="118"/>
      <c r="C520" s="118" t="s">
        <v>861</v>
      </c>
      <c r="D520" s="118"/>
      <c r="E520" s="118" t="s">
        <v>874</v>
      </c>
      <c r="F520" s="118"/>
      <c r="G520" s="118"/>
      <c r="H520" s="118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26"/>
      <c r="W520" s="126"/>
      <c r="X520" s="126"/>
      <c r="Y520" s="126"/>
      <c r="Z520" s="125" t="s">
        <v>387</v>
      </c>
      <c r="AA520" s="127">
        <v>5816.3</v>
      </c>
      <c r="AB520" s="127"/>
      <c r="AC520" s="127"/>
      <c r="AD520" s="127"/>
      <c r="AE520" s="127"/>
      <c r="AF520" s="127"/>
      <c r="AG520" s="127"/>
      <c r="AH520" s="127"/>
      <c r="AI520" s="127"/>
      <c r="AJ520" s="127"/>
      <c r="AK520" s="127"/>
      <c r="AL520" s="127">
        <v>5816.3</v>
      </c>
      <c r="AM520" s="127"/>
      <c r="AN520" s="127"/>
      <c r="AO520" s="127"/>
      <c r="AP520" s="127"/>
      <c r="AQ520" s="127">
        <v>5816.3</v>
      </c>
      <c r="AR520" s="127"/>
      <c r="AS520" s="127"/>
      <c r="AT520" s="127"/>
      <c r="AU520" s="127"/>
      <c r="AV520" s="125" t="s">
        <v>387</v>
      </c>
    </row>
    <row r="521" spans="1:48" ht="120" customHeight="1">
      <c r="A521" s="125" t="s">
        <v>385</v>
      </c>
      <c r="B521" s="118"/>
      <c r="C521" s="118" t="s">
        <v>861</v>
      </c>
      <c r="D521" s="118"/>
      <c r="E521" s="118" t="s">
        <v>874</v>
      </c>
      <c r="F521" s="118"/>
      <c r="G521" s="118"/>
      <c r="H521" s="118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 t="s">
        <v>386</v>
      </c>
      <c r="U521" s="118"/>
      <c r="V521" s="126"/>
      <c r="W521" s="126"/>
      <c r="X521" s="126"/>
      <c r="Y521" s="126"/>
      <c r="Z521" s="125" t="s">
        <v>385</v>
      </c>
      <c r="AA521" s="127">
        <v>5416.3</v>
      </c>
      <c r="AB521" s="127"/>
      <c r="AC521" s="127"/>
      <c r="AD521" s="127"/>
      <c r="AE521" s="127"/>
      <c r="AF521" s="127"/>
      <c r="AG521" s="127"/>
      <c r="AH521" s="127"/>
      <c r="AI521" s="127"/>
      <c r="AJ521" s="127"/>
      <c r="AK521" s="127"/>
      <c r="AL521" s="127">
        <v>5416.3</v>
      </c>
      <c r="AM521" s="127"/>
      <c r="AN521" s="127"/>
      <c r="AO521" s="127"/>
      <c r="AP521" s="127"/>
      <c r="AQ521" s="127">
        <v>5416.3</v>
      </c>
      <c r="AR521" s="127"/>
      <c r="AS521" s="127"/>
      <c r="AT521" s="127"/>
      <c r="AU521" s="127"/>
      <c r="AV521" s="125" t="s">
        <v>385</v>
      </c>
    </row>
    <row r="522" spans="1:48" ht="56.25" customHeight="1">
      <c r="A522" s="125" t="s">
        <v>389</v>
      </c>
      <c r="B522" s="118"/>
      <c r="C522" s="118" t="s">
        <v>861</v>
      </c>
      <c r="D522" s="118"/>
      <c r="E522" s="118" t="s">
        <v>874</v>
      </c>
      <c r="F522" s="118"/>
      <c r="G522" s="118"/>
      <c r="H522" s="118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 t="s">
        <v>390</v>
      </c>
      <c r="U522" s="118"/>
      <c r="V522" s="126"/>
      <c r="W522" s="126"/>
      <c r="X522" s="126"/>
      <c r="Y522" s="126"/>
      <c r="Z522" s="125" t="s">
        <v>389</v>
      </c>
      <c r="AA522" s="127">
        <v>400</v>
      </c>
      <c r="AB522" s="127"/>
      <c r="AC522" s="127"/>
      <c r="AD522" s="127"/>
      <c r="AE522" s="127"/>
      <c r="AF522" s="127"/>
      <c r="AG522" s="127"/>
      <c r="AH522" s="127"/>
      <c r="AI522" s="127"/>
      <c r="AJ522" s="127"/>
      <c r="AK522" s="127"/>
      <c r="AL522" s="127">
        <v>400</v>
      </c>
      <c r="AM522" s="127"/>
      <c r="AN522" s="127"/>
      <c r="AO522" s="127"/>
      <c r="AP522" s="127"/>
      <c r="AQ522" s="127">
        <v>400</v>
      </c>
      <c r="AR522" s="127"/>
      <c r="AS522" s="127"/>
      <c r="AT522" s="127"/>
      <c r="AU522" s="127"/>
      <c r="AV522" s="125" t="s">
        <v>389</v>
      </c>
    </row>
    <row r="523" spans="1:48" ht="42.75" customHeight="1">
      <c r="A523" s="125" t="s">
        <v>875</v>
      </c>
      <c r="B523" s="118"/>
      <c r="C523" s="118" t="s">
        <v>861</v>
      </c>
      <c r="D523" s="118"/>
      <c r="E523" s="118" t="s">
        <v>876</v>
      </c>
      <c r="F523" s="118"/>
      <c r="G523" s="118"/>
      <c r="H523" s="118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26"/>
      <c r="W523" s="126"/>
      <c r="X523" s="126"/>
      <c r="Y523" s="126"/>
      <c r="Z523" s="125" t="s">
        <v>875</v>
      </c>
      <c r="AA523" s="127">
        <v>154</v>
      </c>
      <c r="AB523" s="127"/>
      <c r="AC523" s="127"/>
      <c r="AD523" s="127"/>
      <c r="AE523" s="127"/>
      <c r="AF523" s="127"/>
      <c r="AG523" s="127"/>
      <c r="AH523" s="127"/>
      <c r="AI523" s="127"/>
      <c r="AJ523" s="127"/>
      <c r="AK523" s="127"/>
      <c r="AL523" s="127">
        <v>154</v>
      </c>
      <c r="AM523" s="127"/>
      <c r="AN523" s="127"/>
      <c r="AO523" s="127"/>
      <c r="AP523" s="127">
        <v>154</v>
      </c>
      <c r="AQ523" s="127">
        <v>154</v>
      </c>
      <c r="AR523" s="127"/>
      <c r="AS523" s="127"/>
      <c r="AT523" s="127"/>
      <c r="AU523" s="127">
        <v>154</v>
      </c>
      <c r="AV523" s="125" t="s">
        <v>875</v>
      </c>
    </row>
    <row r="524" spans="1:48" ht="133.69999999999999" customHeight="1">
      <c r="A524" s="125" t="s">
        <v>385</v>
      </c>
      <c r="B524" s="118"/>
      <c r="C524" s="118" t="s">
        <v>861</v>
      </c>
      <c r="D524" s="118"/>
      <c r="E524" s="118" t="s">
        <v>876</v>
      </c>
      <c r="F524" s="118"/>
      <c r="G524" s="118"/>
      <c r="H524" s="118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 t="s">
        <v>386</v>
      </c>
      <c r="U524" s="118"/>
      <c r="V524" s="126"/>
      <c r="W524" s="126"/>
      <c r="X524" s="126"/>
      <c r="Y524" s="126"/>
      <c r="Z524" s="125" t="s">
        <v>385</v>
      </c>
      <c r="AA524" s="127">
        <v>124.3</v>
      </c>
      <c r="AB524" s="127"/>
      <c r="AC524" s="127"/>
      <c r="AD524" s="127"/>
      <c r="AE524" s="127"/>
      <c r="AF524" s="127"/>
      <c r="AG524" s="127"/>
      <c r="AH524" s="127"/>
      <c r="AI524" s="127"/>
      <c r="AJ524" s="127"/>
      <c r="AK524" s="127"/>
      <c r="AL524" s="127">
        <v>124.3</v>
      </c>
      <c r="AM524" s="127"/>
      <c r="AN524" s="127"/>
      <c r="AO524" s="127"/>
      <c r="AP524" s="127">
        <v>124.3</v>
      </c>
      <c r="AQ524" s="127">
        <v>124.3</v>
      </c>
      <c r="AR524" s="127"/>
      <c r="AS524" s="127"/>
      <c r="AT524" s="127"/>
      <c r="AU524" s="127">
        <v>124.3</v>
      </c>
      <c r="AV524" s="125" t="s">
        <v>385</v>
      </c>
    </row>
    <row r="525" spans="1:48" ht="50.1" customHeight="1">
      <c r="A525" s="125" t="s">
        <v>389</v>
      </c>
      <c r="B525" s="118"/>
      <c r="C525" s="118" t="s">
        <v>861</v>
      </c>
      <c r="D525" s="118"/>
      <c r="E525" s="118" t="s">
        <v>876</v>
      </c>
      <c r="F525" s="118"/>
      <c r="G525" s="118"/>
      <c r="H525" s="118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 t="s">
        <v>390</v>
      </c>
      <c r="U525" s="118"/>
      <c r="V525" s="126"/>
      <c r="W525" s="126"/>
      <c r="X525" s="126"/>
      <c r="Y525" s="126"/>
      <c r="Z525" s="125" t="s">
        <v>389</v>
      </c>
      <c r="AA525" s="127">
        <v>29.7</v>
      </c>
      <c r="AB525" s="127"/>
      <c r="AC525" s="127"/>
      <c r="AD525" s="127"/>
      <c r="AE525" s="127"/>
      <c r="AF525" s="127"/>
      <c r="AG525" s="127"/>
      <c r="AH525" s="127"/>
      <c r="AI525" s="127"/>
      <c r="AJ525" s="127"/>
      <c r="AK525" s="127"/>
      <c r="AL525" s="127">
        <v>29.7</v>
      </c>
      <c r="AM525" s="127"/>
      <c r="AN525" s="127"/>
      <c r="AO525" s="127"/>
      <c r="AP525" s="127">
        <v>29.7</v>
      </c>
      <c r="AQ525" s="127">
        <v>29.7</v>
      </c>
      <c r="AR525" s="127"/>
      <c r="AS525" s="127"/>
      <c r="AT525" s="127"/>
      <c r="AU525" s="127">
        <v>29.7</v>
      </c>
      <c r="AV525" s="125" t="s">
        <v>389</v>
      </c>
    </row>
    <row r="526" spans="1:48" ht="24" customHeight="1">
      <c r="A526" s="125" t="s">
        <v>877</v>
      </c>
      <c r="B526" s="118"/>
      <c r="C526" s="118" t="s">
        <v>878</v>
      </c>
      <c r="D526" s="118"/>
      <c r="E526" s="118"/>
      <c r="F526" s="118"/>
      <c r="G526" s="118"/>
      <c r="H526" s="118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26"/>
      <c r="W526" s="126"/>
      <c r="X526" s="126"/>
      <c r="Y526" s="126"/>
      <c r="Z526" s="125" t="s">
        <v>877</v>
      </c>
      <c r="AA526" s="127">
        <v>700</v>
      </c>
      <c r="AB526" s="127"/>
      <c r="AC526" s="127"/>
      <c r="AD526" s="127"/>
      <c r="AE526" s="127"/>
      <c r="AF526" s="127"/>
      <c r="AG526" s="127"/>
      <c r="AH526" s="127"/>
      <c r="AI526" s="127"/>
      <c r="AJ526" s="127"/>
      <c r="AK526" s="127"/>
      <c r="AL526" s="127">
        <v>800</v>
      </c>
      <c r="AM526" s="127"/>
      <c r="AN526" s="127"/>
      <c r="AO526" s="127"/>
      <c r="AP526" s="127"/>
      <c r="AQ526" s="127">
        <v>800</v>
      </c>
      <c r="AR526" s="127"/>
      <c r="AS526" s="127"/>
      <c r="AT526" s="127"/>
      <c r="AU526" s="127"/>
      <c r="AV526" s="125" t="s">
        <v>877</v>
      </c>
    </row>
    <row r="527" spans="1:48" ht="83.65" customHeight="1">
      <c r="A527" s="125" t="s">
        <v>868</v>
      </c>
      <c r="B527" s="118"/>
      <c r="C527" s="118" t="s">
        <v>878</v>
      </c>
      <c r="D527" s="118"/>
      <c r="E527" s="118" t="s">
        <v>869</v>
      </c>
      <c r="F527" s="118"/>
      <c r="G527" s="118"/>
      <c r="H527" s="118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26"/>
      <c r="W527" s="126"/>
      <c r="X527" s="126"/>
      <c r="Y527" s="126"/>
      <c r="Z527" s="125" t="s">
        <v>868</v>
      </c>
      <c r="AA527" s="127">
        <v>700</v>
      </c>
      <c r="AB527" s="127"/>
      <c r="AC527" s="127"/>
      <c r="AD527" s="127"/>
      <c r="AE527" s="127"/>
      <c r="AF527" s="127"/>
      <c r="AG527" s="127"/>
      <c r="AH527" s="127"/>
      <c r="AI527" s="127"/>
      <c r="AJ527" s="127"/>
      <c r="AK527" s="127"/>
      <c r="AL527" s="127">
        <v>800</v>
      </c>
      <c r="AM527" s="127"/>
      <c r="AN527" s="127"/>
      <c r="AO527" s="127"/>
      <c r="AP527" s="127"/>
      <c r="AQ527" s="127">
        <v>800</v>
      </c>
      <c r="AR527" s="127"/>
      <c r="AS527" s="127"/>
      <c r="AT527" s="127"/>
      <c r="AU527" s="127"/>
      <c r="AV527" s="125" t="s">
        <v>868</v>
      </c>
    </row>
    <row r="528" spans="1:48" ht="50.1" customHeight="1">
      <c r="A528" s="125" t="s">
        <v>879</v>
      </c>
      <c r="B528" s="118"/>
      <c r="C528" s="118" t="s">
        <v>878</v>
      </c>
      <c r="D528" s="118"/>
      <c r="E528" s="118" t="s">
        <v>880</v>
      </c>
      <c r="F528" s="118"/>
      <c r="G528" s="118"/>
      <c r="H528" s="118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26"/>
      <c r="W528" s="126"/>
      <c r="X528" s="126"/>
      <c r="Y528" s="126"/>
      <c r="Z528" s="125" t="s">
        <v>879</v>
      </c>
      <c r="AA528" s="127">
        <v>700</v>
      </c>
      <c r="AB528" s="127"/>
      <c r="AC528" s="127"/>
      <c r="AD528" s="127"/>
      <c r="AE528" s="127"/>
      <c r="AF528" s="127"/>
      <c r="AG528" s="127"/>
      <c r="AH528" s="127"/>
      <c r="AI528" s="127"/>
      <c r="AJ528" s="127"/>
      <c r="AK528" s="127"/>
      <c r="AL528" s="127">
        <v>800</v>
      </c>
      <c r="AM528" s="127"/>
      <c r="AN528" s="127"/>
      <c r="AO528" s="127"/>
      <c r="AP528" s="127"/>
      <c r="AQ528" s="127">
        <v>800</v>
      </c>
      <c r="AR528" s="127"/>
      <c r="AS528" s="127"/>
      <c r="AT528" s="127"/>
      <c r="AU528" s="127"/>
      <c r="AV528" s="125" t="s">
        <v>879</v>
      </c>
    </row>
    <row r="529" spans="1:49" ht="100.35" customHeight="1">
      <c r="A529" s="125" t="s">
        <v>881</v>
      </c>
      <c r="B529" s="118"/>
      <c r="C529" s="118" t="s">
        <v>878</v>
      </c>
      <c r="D529" s="118"/>
      <c r="E529" s="118" t="s">
        <v>882</v>
      </c>
      <c r="F529" s="118"/>
      <c r="G529" s="118"/>
      <c r="H529" s="118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26"/>
      <c r="W529" s="126"/>
      <c r="X529" s="126"/>
      <c r="Y529" s="126"/>
      <c r="Z529" s="125" t="s">
        <v>881</v>
      </c>
      <c r="AA529" s="127">
        <v>700</v>
      </c>
      <c r="AB529" s="127"/>
      <c r="AC529" s="127"/>
      <c r="AD529" s="127"/>
      <c r="AE529" s="127"/>
      <c r="AF529" s="127"/>
      <c r="AG529" s="127"/>
      <c r="AH529" s="127"/>
      <c r="AI529" s="127"/>
      <c r="AJ529" s="127"/>
      <c r="AK529" s="127"/>
      <c r="AL529" s="127">
        <v>800</v>
      </c>
      <c r="AM529" s="127"/>
      <c r="AN529" s="127"/>
      <c r="AO529" s="127"/>
      <c r="AP529" s="127"/>
      <c r="AQ529" s="127">
        <v>800</v>
      </c>
      <c r="AR529" s="127"/>
      <c r="AS529" s="127"/>
      <c r="AT529" s="127"/>
      <c r="AU529" s="127"/>
      <c r="AV529" s="125" t="s">
        <v>881</v>
      </c>
    </row>
    <row r="530" spans="1:49" ht="33.4" customHeight="1">
      <c r="A530" s="125" t="s">
        <v>883</v>
      </c>
      <c r="B530" s="118"/>
      <c r="C530" s="118" t="s">
        <v>878</v>
      </c>
      <c r="D530" s="118"/>
      <c r="E530" s="118" t="s">
        <v>884</v>
      </c>
      <c r="F530" s="118"/>
      <c r="G530" s="118"/>
      <c r="H530" s="118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26"/>
      <c r="W530" s="126"/>
      <c r="X530" s="126"/>
      <c r="Y530" s="126"/>
      <c r="Z530" s="125" t="s">
        <v>883</v>
      </c>
      <c r="AA530" s="127">
        <v>700</v>
      </c>
      <c r="AB530" s="127"/>
      <c r="AC530" s="127"/>
      <c r="AD530" s="127"/>
      <c r="AE530" s="127"/>
      <c r="AF530" s="127"/>
      <c r="AG530" s="127"/>
      <c r="AH530" s="127"/>
      <c r="AI530" s="127"/>
      <c r="AJ530" s="127"/>
      <c r="AK530" s="127"/>
      <c r="AL530" s="127">
        <v>800</v>
      </c>
      <c r="AM530" s="127"/>
      <c r="AN530" s="127"/>
      <c r="AO530" s="127"/>
      <c r="AP530" s="127"/>
      <c r="AQ530" s="127">
        <v>800</v>
      </c>
      <c r="AR530" s="127"/>
      <c r="AS530" s="127"/>
      <c r="AT530" s="127"/>
      <c r="AU530" s="127"/>
      <c r="AV530" s="125" t="s">
        <v>883</v>
      </c>
    </row>
    <row r="531" spans="1:49" ht="33.4" customHeight="1">
      <c r="A531" s="125" t="s">
        <v>447</v>
      </c>
      <c r="B531" s="118"/>
      <c r="C531" s="118" t="s">
        <v>878</v>
      </c>
      <c r="D531" s="118"/>
      <c r="E531" s="118" t="s">
        <v>884</v>
      </c>
      <c r="F531" s="118"/>
      <c r="G531" s="118"/>
      <c r="H531" s="118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 t="s">
        <v>448</v>
      </c>
      <c r="U531" s="118"/>
      <c r="V531" s="126"/>
      <c r="W531" s="126"/>
      <c r="X531" s="126"/>
      <c r="Y531" s="126"/>
      <c r="Z531" s="125" t="s">
        <v>447</v>
      </c>
      <c r="AA531" s="127">
        <v>700</v>
      </c>
      <c r="AB531" s="127"/>
      <c r="AC531" s="127"/>
      <c r="AD531" s="127"/>
      <c r="AE531" s="127"/>
      <c r="AF531" s="127"/>
      <c r="AG531" s="127"/>
      <c r="AH531" s="127"/>
      <c r="AI531" s="127"/>
      <c r="AJ531" s="127"/>
      <c r="AK531" s="127"/>
      <c r="AL531" s="127">
        <v>800</v>
      </c>
      <c r="AM531" s="127"/>
      <c r="AN531" s="127"/>
      <c r="AO531" s="127"/>
      <c r="AP531" s="127"/>
      <c r="AQ531" s="127">
        <v>800</v>
      </c>
      <c r="AR531" s="127"/>
      <c r="AS531" s="127"/>
      <c r="AT531" s="127"/>
      <c r="AU531" s="127"/>
      <c r="AV531" s="125" t="s">
        <v>447</v>
      </c>
    </row>
    <row r="532" spans="1:49" ht="66.95" customHeight="1">
      <c r="A532" s="125" t="s">
        <v>885</v>
      </c>
      <c r="B532" s="118"/>
      <c r="C532" s="118" t="s">
        <v>886</v>
      </c>
      <c r="D532" s="118"/>
      <c r="E532" s="118"/>
      <c r="F532" s="118"/>
      <c r="G532" s="118"/>
      <c r="H532" s="118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26"/>
      <c r="W532" s="126"/>
      <c r="X532" s="126"/>
      <c r="Y532" s="126"/>
      <c r="Z532" s="125" t="s">
        <v>885</v>
      </c>
      <c r="AA532" s="127">
        <v>44901.599999999999</v>
      </c>
      <c r="AB532" s="127"/>
      <c r="AC532" s="127"/>
      <c r="AD532" s="127"/>
      <c r="AE532" s="127"/>
      <c r="AF532" s="127"/>
      <c r="AG532" s="127"/>
      <c r="AH532" s="127"/>
      <c r="AI532" s="127"/>
      <c r="AJ532" s="127"/>
      <c r="AK532" s="127"/>
      <c r="AL532" s="127">
        <v>38571.1</v>
      </c>
      <c r="AM532" s="127"/>
      <c r="AN532" s="127"/>
      <c r="AO532" s="127"/>
      <c r="AP532" s="127"/>
      <c r="AQ532" s="127">
        <v>36996.9</v>
      </c>
      <c r="AR532" s="127"/>
      <c r="AS532" s="127"/>
      <c r="AT532" s="127"/>
      <c r="AU532" s="127"/>
      <c r="AV532" s="125" t="s">
        <v>885</v>
      </c>
    </row>
    <row r="533" spans="1:49" ht="66.95" customHeight="1">
      <c r="A533" s="125" t="s">
        <v>887</v>
      </c>
      <c r="B533" s="118"/>
      <c r="C533" s="118" t="s">
        <v>888</v>
      </c>
      <c r="D533" s="118"/>
      <c r="E533" s="118"/>
      <c r="F533" s="118"/>
      <c r="G533" s="118"/>
      <c r="H533" s="118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26"/>
      <c r="W533" s="126"/>
      <c r="X533" s="126"/>
      <c r="Y533" s="126"/>
      <c r="Z533" s="125" t="s">
        <v>887</v>
      </c>
      <c r="AA533" s="127">
        <v>44901.599999999999</v>
      </c>
      <c r="AB533" s="127"/>
      <c r="AC533" s="127"/>
      <c r="AD533" s="127"/>
      <c r="AE533" s="127"/>
      <c r="AF533" s="127"/>
      <c r="AG533" s="127"/>
      <c r="AH533" s="127"/>
      <c r="AI533" s="127"/>
      <c r="AJ533" s="127"/>
      <c r="AK533" s="127"/>
      <c r="AL533" s="127">
        <v>38571.1</v>
      </c>
      <c r="AM533" s="127"/>
      <c r="AN533" s="127"/>
      <c r="AO533" s="127"/>
      <c r="AP533" s="127"/>
      <c r="AQ533" s="127">
        <v>36996.9</v>
      </c>
      <c r="AR533" s="127"/>
      <c r="AS533" s="127"/>
      <c r="AT533" s="127"/>
      <c r="AU533" s="127"/>
      <c r="AV533" s="125" t="s">
        <v>887</v>
      </c>
    </row>
    <row r="534" spans="1:49" ht="83.65" customHeight="1">
      <c r="A534" s="125" t="s">
        <v>868</v>
      </c>
      <c r="B534" s="118"/>
      <c r="C534" s="118" t="s">
        <v>888</v>
      </c>
      <c r="D534" s="118"/>
      <c r="E534" s="118" t="s">
        <v>869</v>
      </c>
      <c r="F534" s="118"/>
      <c r="G534" s="118"/>
      <c r="H534" s="118"/>
      <c r="I534" s="118"/>
      <c r="J534" s="118"/>
      <c r="K534" s="118"/>
      <c r="L534" s="118"/>
      <c r="M534" s="118"/>
      <c r="N534" s="118"/>
      <c r="O534" s="118"/>
      <c r="P534" s="118"/>
      <c r="Q534" s="118"/>
      <c r="R534" s="118"/>
      <c r="S534" s="118"/>
      <c r="T534" s="118"/>
      <c r="U534" s="118"/>
      <c r="V534" s="126"/>
      <c r="W534" s="126"/>
      <c r="X534" s="126"/>
      <c r="Y534" s="126"/>
      <c r="Z534" s="125" t="s">
        <v>868</v>
      </c>
      <c r="AA534" s="127">
        <v>44901.599999999999</v>
      </c>
      <c r="AB534" s="127"/>
      <c r="AC534" s="127"/>
      <c r="AD534" s="127"/>
      <c r="AE534" s="127"/>
      <c r="AF534" s="127"/>
      <c r="AG534" s="127"/>
      <c r="AH534" s="127"/>
      <c r="AI534" s="127"/>
      <c r="AJ534" s="127"/>
      <c r="AK534" s="127"/>
      <c r="AL534" s="127">
        <v>38571.1</v>
      </c>
      <c r="AM534" s="127"/>
      <c r="AN534" s="127"/>
      <c r="AO534" s="127"/>
      <c r="AP534" s="127"/>
      <c r="AQ534" s="127">
        <v>36996.9</v>
      </c>
      <c r="AR534" s="127"/>
      <c r="AS534" s="127"/>
      <c r="AT534" s="127"/>
      <c r="AU534" s="127"/>
      <c r="AV534" s="125" t="s">
        <v>868</v>
      </c>
    </row>
    <row r="535" spans="1:49" ht="50.1" customHeight="1">
      <c r="A535" s="125" t="s">
        <v>889</v>
      </c>
      <c r="B535" s="118"/>
      <c r="C535" s="118" t="s">
        <v>888</v>
      </c>
      <c r="D535" s="118"/>
      <c r="E535" s="118" t="s">
        <v>890</v>
      </c>
      <c r="F535" s="118"/>
      <c r="G535" s="118"/>
      <c r="H535" s="118"/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26"/>
      <c r="W535" s="126"/>
      <c r="X535" s="126"/>
      <c r="Y535" s="126"/>
      <c r="Z535" s="125" t="s">
        <v>889</v>
      </c>
      <c r="AA535" s="127">
        <v>44901.599999999999</v>
      </c>
      <c r="AB535" s="127"/>
      <c r="AC535" s="127"/>
      <c r="AD535" s="127"/>
      <c r="AE535" s="127"/>
      <c r="AF535" s="127"/>
      <c r="AG535" s="127"/>
      <c r="AH535" s="127"/>
      <c r="AI535" s="127"/>
      <c r="AJ535" s="127"/>
      <c r="AK535" s="127"/>
      <c r="AL535" s="127">
        <v>38571.1</v>
      </c>
      <c r="AM535" s="127"/>
      <c r="AN535" s="127"/>
      <c r="AO535" s="127"/>
      <c r="AP535" s="127"/>
      <c r="AQ535" s="127">
        <v>36996.9</v>
      </c>
      <c r="AR535" s="127"/>
      <c r="AS535" s="127"/>
      <c r="AT535" s="127"/>
      <c r="AU535" s="127"/>
      <c r="AV535" s="125" t="s">
        <v>889</v>
      </c>
    </row>
    <row r="536" spans="1:49" ht="50.1" customHeight="1">
      <c r="A536" s="125" t="s">
        <v>891</v>
      </c>
      <c r="B536" s="118"/>
      <c r="C536" s="118" t="s">
        <v>888</v>
      </c>
      <c r="D536" s="118"/>
      <c r="E536" s="118" t="s">
        <v>892</v>
      </c>
      <c r="F536" s="118"/>
      <c r="G536" s="118"/>
      <c r="H536" s="118"/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26"/>
      <c r="W536" s="126"/>
      <c r="X536" s="126"/>
      <c r="Y536" s="126"/>
      <c r="Z536" s="125" t="s">
        <v>891</v>
      </c>
      <c r="AA536" s="127">
        <v>44901.599999999999</v>
      </c>
      <c r="AB536" s="127"/>
      <c r="AC536" s="127"/>
      <c r="AD536" s="127"/>
      <c r="AE536" s="127"/>
      <c r="AF536" s="127"/>
      <c r="AG536" s="127"/>
      <c r="AH536" s="127"/>
      <c r="AI536" s="127"/>
      <c r="AJ536" s="127"/>
      <c r="AK536" s="127"/>
      <c r="AL536" s="127">
        <v>38571.1</v>
      </c>
      <c r="AM536" s="127"/>
      <c r="AN536" s="127"/>
      <c r="AO536" s="127"/>
      <c r="AP536" s="127"/>
      <c r="AQ536" s="127">
        <v>36996.9</v>
      </c>
      <c r="AR536" s="127"/>
      <c r="AS536" s="127"/>
      <c r="AT536" s="127"/>
      <c r="AU536" s="127"/>
      <c r="AV536" s="125" t="s">
        <v>891</v>
      </c>
    </row>
    <row r="537" spans="1:49" ht="56.25" customHeight="1">
      <c r="A537" s="125" t="s">
        <v>893</v>
      </c>
      <c r="B537" s="118"/>
      <c r="C537" s="118" t="s">
        <v>888</v>
      </c>
      <c r="D537" s="118"/>
      <c r="E537" s="118" t="s">
        <v>894</v>
      </c>
      <c r="F537" s="118"/>
      <c r="G537" s="118"/>
      <c r="H537" s="118"/>
      <c r="I537" s="118"/>
      <c r="J537" s="118"/>
      <c r="K537" s="118"/>
      <c r="L537" s="118"/>
      <c r="M537" s="118"/>
      <c r="N537" s="118"/>
      <c r="O537" s="118"/>
      <c r="P537" s="118"/>
      <c r="Q537" s="118"/>
      <c r="R537" s="118"/>
      <c r="S537" s="118"/>
      <c r="T537" s="118"/>
      <c r="U537" s="118"/>
      <c r="V537" s="126"/>
      <c r="W537" s="126"/>
      <c r="X537" s="126"/>
      <c r="Y537" s="126"/>
      <c r="Z537" s="125" t="s">
        <v>893</v>
      </c>
      <c r="AA537" s="127">
        <v>38527.599999999999</v>
      </c>
      <c r="AB537" s="127"/>
      <c r="AC537" s="127"/>
      <c r="AD537" s="127"/>
      <c r="AE537" s="127"/>
      <c r="AF537" s="127"/>
      <c r="AG537" s="127"/>
      <c r="AH537" s="127"/>
      <c r="AI537" s="127"/>
      <c r="AJ537" s="127"/>
      <c r="AK537" s="127"/>
      <c r="AL537" s="127">
        <v>32197.1</v>
      </c>
      <c r="AM537" s="127"/>
      <c r="AN537" s="127"/>
      <c r="AO537" s="127"/>
      <c r="AP537" s="127"/>
      <c r="AQ537" s="127">
        <v>30622.9</v>
      </c>
      <c r="AR537" s="127"/>
      <c r="AS537" s="127"/>
      <c r="AT537" s="127"/>
      <c r="AU537" s="127"/>
      <c r="AV537" s="125" t="s">
        <v>893</v>
      </c>
    </row>
    <row r="538" spans="1:49" ht="33.4" customHeight="1">
      <c r="A538" s="125" t="s">
        <v>427</v>
      </c>
      <c r="B538" s="118"/>
      <c r="C538" s="118" t="s">
        <v>888</v>
      </c>
      <c r="D538" s="118"/>
      <c r="E538" s="118" t="s">
        <v>894</v>
      </c>
      <c r="F538" s="118"/>
      <c r="G538" s="118"/>
      <c r="H538" s="118"/>
      <c r="I538" s="118"/>
      <c r="J538" s="118"/>
      <c r="K538" s="118"/>
      <c r="L538" s="118"/>
      <c r="M538" s="118"/>
      <c r="N538" s="118"/>
      <c r="O538" s="118"/>
      <c r="P538" s="118"/>
      <c r="Q538" s="118"/>
      <c r="R538" s="118"/>
      <c r="S538" s="118"/>
      <c r="T538" s="118" t="s">
        <v>428</v>
      </c>
      <c r="U538" s="118"/>
      <c r="V538" s="126"/>
      <c r="W538" s="126"/>
      <c r="X538" s="126"/>
      <c r="Y538" s="126"/>
      <c r="Z538" s="125" t="s">
        <v>427</v>
      </c>
      <c r="AA538" s="127">
        <v>38527.599999999999</v>
      </c>
      <c r="AB538" s="127"/>
      <c r="AC538" s="127"/>
      <c r="AD538" s="127"/>
      <c r="AE538" s="127"/>
      <c r="AF538" s="127"/>
      <c r="AG538" s="127"/>
      <c r="AH538" s="127"/>
      <c r="AI538" s="127"/>
      <c r="AJ538" s="127"/>
      <c r="AK538" s="127"/>
      <c r="AL538" s="127">
        <v>32197.1</v>
      </c>
      <c r="AM538" s="127"/>
      <c r="AN538" s="127"/>
      <c r="AO538" s="127"/>
      <c r="AP538" s="127"/>
      <c r="AQ538" s="127">
        <v>30622.9</v>
      </c>
      <c r="AR538" s="127"/>
      <c r="AS538" s="127"/>
      <c r="AT538" s="127"/>
      <c r="AU538" s="127"/>
      <c r="AV538" s="125" t="s">
        <v>427</v>
      </c>
    </row>
    <row r="539" spans="1:49" ht="83.65" customHeight="1">
      <c r="A539" s="125" t="s">
        <v>895</v>
      </c>
      <c r="B539" s="118"/>
      <c r="C539" s="118" t="s">
        <v>888</v>
      </c>
      <c r="D539" s="118"/>
      <c r="E539" s="118" t="s">
        <v>896</v>
      </c>
      <c r="F539" s="118"/>
      <c r="G539" s="118"/>
      <c r="H539" s="118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26"/>
      <c r="W539" s="126"/>
      <c r="X539" s="126"/>
      <c r="Y539" s="126"/>
      <c r="Z539" s="125" t="s">
        <v>895</v>
      </c>
      <c r="AA539" s="127">
        <v>6374</v>
      </c>
      <c r="AB539" s="127"/>
      <c r="AC539" s="127"/>
      <c r="AD539" s="127"/>
      <c r="AE539" s="127"/>
      <c r="AF539" s="127"/>
      <c r="AG539" s="127"/>
      <c r="AH539" s="127"/>
      <c r="AI539" s="127"/>
      <c r="AJ539" s="127"/>
      <c r="AK539" s="127"/>
      <c r="AL539" s="127">
        <v>6374</v>
      </c>
      <c r="AM539" s="127"/>
      <c r="AN539" s="127"/>
      <c r="AO539" s="127"/>
      <c r="AP539" s="127"/>
      <c r="AQ539" s="127">
        <v>6374</v>
      </c>
      <c r="AR539" s="127"/>
      <c r="AS539" s="127"/>
      <c r="AT539" s="127"/>
      <c r="AU539" s="127"/>
      <c r="AV539" s="125" t="s">
        <v>895</v>
      </c>
    </row>
    <row r="540" spans="1:49" ht="29.25" customHeight="1">
      <c r="A540" s="125" t="s">
        <v>427</v>
      </c>
      <c r="B540" s="118"/>
      <c r="C540" s="118" t="s">
        <v>888</v>
      </c>
      <c r="D540" s="118"/>
      <c r="E540" s="118" t="s">
        <v>896</v>
      </c>
      <c r="F540" s="118"/>
      <c r="G540" s="118"/>
      <c r="H540" s="118"/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 t="s">
        <v>428</v>
      </c>
      <c r="U540" s="118"/>
      <c r="V540" s="126"/>
      <c r="W540" s="126"/>
      <c r="X540" s="126"/>
      <c r="Y540" s="126"/>
      <c r="Z540" s="125" t="s">
        <v>427</v>
      </c>
      <c r="AA540" s="127">
        <v>6374</v>
      </c>
      <c r="AB540" s="127"/>
      <c r="AC540" s="127"/>
      <c r="AD540" s="127"/>
      <c r="AE540" s="127"/>
      <c r="AF540" s="127"/>
      <c r="AG540" s="127"/>
      <c r="AH540" s="127"/>
      <c r="AI540" s="127"/>
      <c r="AJ540" s="127"/>
      <c r="AK540" s="127"/>
      <c r="AL540" s="127">
        <v>6374</v>
      </c>
      <c r="AM540" s="127"/>
      <c r="AN540" s="127"/>
      <c r="AO540" s="127"/>
      <c r="AP540" s="127"/>
      <c r="AQ540" s="127">
        <v>6374</v>
      </c>
      <c r="AR540" s="127"/>
      <c r="AS540" s="127"/>
      <c r="AT540" s="127"/>
      <c r="AU540" s="127"/>
      <c r="AV540" s="125" t="s">
        <v>427</v>
      </c>
    </row>
    <row r="541" spans="1:49" ht="23.25" customHeight="1">
      <c r="B541" s="130"/>
      <c r="C541" s="130"/>
      <c r="D541" s="130"/>
      <c r="E541" s="130"/>
      <c r="F541" s="130"/>
      <c r="G541" s="130"/>
      <c r="H541" s="130"/>
      <c r="I541" s="130"/>
      <c r="J541" s="130"/>
      <c r="K541" s="130"/>
      <c r="L541" s="130"/>
      <c r="M541" s="130"/>
      <c r="N541" s="130"/>
      <c r="O541" s="130"/>
      <c r="P541" s="130"/>
      <c r="Q541" s="130"/>
      <c r="R541" s="130"/>
      <c r="S541" s="130"/>
      <c r="T541" s="130"/>
      <c r="U541" s="130"/>
      <c r="V541" s="130"/>
      <c r="W541" s="130"/>
      <c r="X541" s="130"/>
      <c r="Y541" s="130"/>
      <c r="Z541" s="131" t="s">
        <v>897</v>
      </c>
      <c r="AA541" s="132">
        <f>AA16+AA29+AA74+AA378+AA502+AA514</f>
        <v>637739.70954000007</v>
      </c>
      <c r="AW541" s="109" t="s">
        <v>57</v>
      </c>
    </row>
    <row r="545" spans="27:27" ht="17.25" customHeight="1">
      <c r="AA545" s="133"/>
    </row>
  </sheetData>
  <mergeCells count="39">
    <mergeCell ref="A13:A14"/>
    <mergeCell ref="B13:B14"/>
    <mergeCell ref="C13:C14"/>
    <mergeCell ref="D13:D14"/>
    <mergeCell ref="E13:S14"/>
    <mergeCell ref="Z6:AD6"/>
    <mergeCell ref="Z7:AD7"/>
    <mergeCell ref="Z8:AD8"/>
    <mergeCell ref="Z9:AD9"/>
    <mergeCell ref="B11:AV11"/>
    <mergeCell ref="AE13:AE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  <mergeCell ref="AC13:AC14"/>
    <mergeCell ref="AD13:AD14"/>
    <mergeCell ref="AQ13:AQ14"/>
    <mergeCell ref="AF13:AF14"/>
    <mergeCell ref="AG13:AG14"/>
    <mergeCell ref="AH13:AH14"/>
    <mergeCell ref="AI13:AI14"/>
    <mergeCell ref="AJ13:AJ14"/>
    <mergeCell ref="AK13:AK14"/>
    <mergeCell ref="AL13:AL14"/>
    <mergeCell ref="AM13:AM14"/>
    <mergeCell ref="AN13:AN14"/>
    <mergeCell ref="AO13:AO14"/>
    <mergeCell ref="AP13:AP14"/>
    <mergeCell ref="AR13:AR14"/>
    <mergeCell ref="AS13:AS14"/>
    <mergeCell ref="AT13:AT14"/>
    <mergeCell ref="AU13:AU14"/>
    <mergeCell ref="AV13:AV14"/>
  </mergeCells>
  <pageMargins left="0.43307086614173229" right="0.39370078740157483" top="0.35433070866141736" bottom="0.15748031496062992" header="0.35433070866141736" footer="0.15748031496062992"/>
  <pageSetup paperSize="9" scale="6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S471"/>
  <sheetViews>
    <sheetView showGridLines="0" topLeftCell="B1" zoomScale="80" zoomScaleNormal="80" workbookViewId="0">
      <selection activeCell="AQ5" sqref="AQ5"/>
    </sheetView>
  </sheetViews>
  <sheetFormatPr defaultRowHeight="10.15" customHeight="1"/>
  <cols>
    <col min="1" max="1" width="8" hidden="1" customWidth="1"/>
    <col min="2" max="2" width="6.4257812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10.7109375" customWidth="1"/>
    <col min="21" max="25" width="8" hidden="1" customWidth="1"/>
    <col min="26" max="26" width="43.140625" customWidth="1"/>
    <col min="27" max="41" width="8" hidden="1" customWidth="1"/>
    <col min="42" max="43" width="26" customWidth="1"/>
    <col min="44" max="44" width="8" hidden="1" customWidth="1"/>
    <col min="45" max="45" width="4" customWidth="1"/>
    <col min="257" max="257" width="0" hidden="1" customWidth="1"/>
    <col min="258" max="258" width="6.42578125" customWidth="1"/>
    <col min="259" max="259" width="10.7109375" customWidth="1"/>
    <col min="260" max="260" width="0" hidden="1" customWidth="1"/>
    <col min="261" max="261" width="16.28515625" customWidth="1"/>
    <col min="262" max="275" width="0" hidden="1" customWidth="1"/>
    <col min="276" max="276" width="10.7109375" customWidth="1"/>
    <col min="277" max="281" width="0" hidden="1" customWidth="1"/>
    <col min="282" max="282" width="43.140625" customWidth="1"/>
    <col min="283" max="297" width="0" hidden="1" customWidth="1"/>
    <col min="298" max="299" width="26" customWidth="1"/>
    <col min="300" max="300" width="0" hidden="1" customWidth="1"/>
    <col min="513" max="513" width="0" hidden="1" customWidth="1"/>
    <col min="514" max="514" width="6.42578125" customWidth="1"/>
    <col min="515" max="515" width="10.7109375" customWidth="1"/>
    <col min="516" max="516" width="0" hidden="1" customWidth="1"/>
    <col min="517" max="517" width="16.28515625" customWidth="1"/>
    <col min="518" max="531" width="0" hidden="1" customWidth="1"/>
    <col min="532" max="532" width="10.7109375" customWidth="1"/>
    <col min="533" max="537" width="0" hidden="1" customWidth="1"/>
    <col min="538" max="538" width="43.140625" customWidth="1"/>
    <col min="539" max="553" width="0" hidden="1" customWidth="1"/>
    <col min="554" max="555" width="26" customWidth="1"/>
    <col min="556" max="556" width="0" hidden="1" customWidth="1"/>
    <col min="769" max="769" width="0" hidden="1" customWidth="1"/>
    <col min="770" max="770" width="6.42578125" customWidth="1"/>
    <col min="771" max="771" width="10.7109375" customWidth="1"/>
    <col min="772" max="772" width="0" hidden="1" customWidth="1"/>
    <col min="773" max="773" width="16.28515625" customWidth="1"/>
    <col min="774" max="787" width="0" hidden="1" customWidth="1"/>
    <col min="788" max="788" width="10.7109375" customWidth="1"/>
    <col min="789" max="793" width="0" hidden="1" customWidth="1"/>
    <col min="794" max="794" width="43.140625" customWidth="1"/>
    <col min="795" max="809" width="0" hidden="1" customWidth="1"/>
    <col min="810" max="811" width="26" customWidth="1"/>
    <col min="812" max="812" width="0" hidden="1" customWidth="1"/>
    <col min="1025" max="1025" width="0" hidden="1" customWidth="1"/>
    <col min="1026" max="1026" width="6.42578125" customWidth="1"/>
    <col min="1027" max="1027" width="10.7109375" customWidth="1"/>
    <col min="1028" max="1028" width="0" hidden="1" customWidth="1"/>
    <col min="1029" max="1029" width="16.28515625" customWidth="1"/>
    <col min="1030" max="1043" width="0" hidden="1" customWidth="1"/>
    <col min="1044" max="1044" width="10.7109375" customWidth="1"/>
    <col min="1045" max="1049" width="0" hidden="1" customWidth="1"/>
    <col min="1050" max="1050" width="43.140625" customWidth="1"/>
    <col min="1051" max="1065" width="0" hidden="1" customWidth="1"/>
    <col min="1066" max="1067" width="26" customWidth="1"/>
    <col min="1068" max="1068" width="0" hidden="1" customWidth="1"/>
    <col min="1281" max="1281" width="0" hidden="1" customWidth="1"/>
    <col min="1282" max="1282" width="6.42578125" customWidth="1"/>
    <col min="1283" max="1283" width="10.7109375" customWidth="1"/>
    <col min="1284" max="1284" width="0" hidden="1" customWidth="1"/>
    <col min="1285" max="1285" width="16.28515625" customWidth="1"/>
    <col min="1286" max="1299" width="0" hidden="1" customWidth="1"/>
    <col min="1300" max="1300" width="10.7109375" customWidth="1"/>
    <col min="1301" max="1305" width="0" hidden="1" customWidth="1"/>
    <col min="1306" max="1306" width="43.140625" customWidth="1"/>
    <col min="1307" max="1321" width="0" hidden="1" customWidth="1"/>
    <col min="1322" max="1323" width="26" customWidth="1"/>
    <col min="1324" max="1324" width="0" hidden="1" customWidth="1"/>
    <col min="1537" max="1537" width="0" hidden="1" customWidth="1"/>
    <col min="1538" max="1538" width="6.42578125" customWidth="1"/>
    <col min="1539" max="1539" width="10.7109375" customWidth="1"/>
    <col min="1540" max="1540" width="0" hidden="1" customWidth="1"/>
    <col min="1541" max="1541" width="16.28515625" customWidth="1"/>
    <col min="1542" max="1555" width="0" hidden="1" customWidth="1"/>
    <col min="1556" max="1556" width="10.7109375" customWidth="1"/>
    <col min="1557" max="1561" width="0" hidden="1" customWidth="1"/>
    <col min="1562" max="1562" width="43.140625" customWidth="1"/>
    <col min="1563" max="1577" width="0" hidden="1" customWidth="1"/>
    <col min="1578" max="1579" width="26" customWidth="1"/>
    <col min="1580" max="1580" width="0" hidden="1" customWidth="1"/>
    <col min="1793" max="1793" width="0" hidden="1" customWidth="1"/>
    <col min="1794" max="1794" width="6.42578125" customWidth="1"/>
    <col min="1795" max="1795" width="10.7109375" customWidth="1"/>
    <col min="1796" max="1796" width="0" hidden="1" customWidth="1"/>
    <col min="1797" max="1797" width="16.28515625" customWidth="1"/>
    <col min="1798" max="1811" width="0" hidden="1" customWidth="1"/>
    <col min="1812" max="1812" width="10.7109375" customWidth="1"/>
    <col min="1813" max="1817" width="0" hidden="1" customWidth="1"/>
    <col min="1818" max="1818" width="43.140625" customWidth="1"/>
    <col min="1819" max="1833" width="0" hidden="1" customWidth="1"/>
    <col min="1834" max="1835" width="26" customWidth="1"/>
    <col min="1836" max="1836" width="0" hidden="1" customWidth="1"/>
    <col min="2049" max="2049" width="0" hidden="1" customWidth="1"/>
    <col min="2050" max="2050" width="6.42578125" customWidth="1"/>
    <col min="2051" max="2051" width="10.7109375" customWidth="1"/>
    <col min="2052" max="2052" width="0" hidden="1" customWidth="1"/>
    <col min="2053" max="2053" width="16.28515625" customWidth="1"/>
    <col min="2054" max="2067" width="0" hidden="1" customWidth="1"/>
    <col min="2068" max="2068" width="10.7109375" customWidth="1"/>
    <col min="2069" max="2073" width="0" hidden="1" customWidth="1"/>
    <col min="2074" max="2074" width="43.140625" customWidth="1"/>
    <col min="2075" max="2089" width="0" hidden="1" customWidth="1"/>
    <col min="2090" max="2091" width="26" customWidth="1"/>
    <col min="2092" max="2092" width="0" hidden="1" customWidth="1"/>
    <col min="2305" max="2305" width="0" hidden="1" customWidth="1"/>
    <col min="2306" max="2306" width="6.42578125" customWidth="1"/>
    <col min="2307" max="2307" width="10.7109375" customWidth="1"/>
    <col min="2308" max="2308" width="0" hidden="1" customWidth="1"/>
    <col min="2309" max="2309" width="16.28515625" customWidth="1"/>
    <col min="2310" max="2323" width="0" hidden="1" customWidth="1"/>
    <col min="2324" max="2324" width="10.7109375" customWidth="1"/>
    <col min="2325" max="2329" width="0" hidden="1" customWidth="1"/>
    <col min="2330" max="2330" width="43.140625" customWidth="1"/>
    <col min="2331" max="2345" width="0" hidden="1" customWidth="1"/>
    <col min="2346" max="2347" width="26" customWidth="1"/>
    <col min="2348" max="2348" width="0" hidden="1" customWidth="1"/>
    <col min="2561" max="2561" width="0" hidden="1" customWidth="1"/>
    <col min="2562" max="2562" width="6.42578125" customWidth="1"/>
    <col min="2563" max="2563" width="10.7109375" customWidth="1"/>
    <col min="2564" max="2564" width="0" hidden="1" customWidth="1"/>
    <col min="2565" max="2565" width="16.28515625" customWidth="1"/>
    <col min="2566" max="2579" width="0" hidden="1" customWidth="1"/>
    <col min="2580" max="2580" width="10.7109375" customWidth="1"/>
    <col min="2581" max="2585" width="0" hidden="1" customWidth="1"/>
    <col min="2586" max="2586" width="43.140625" customWidth="1"/>
    <col min="2587" max="2601" width="0" hidden="1" customWidth="1"/>
    <col min="2602" max="2603" width="26" customWidth="1"/>
    <col min="2604" max="2604" width="0" hidden="1" customWidth="1"/>
    <col min="2817" max="2817" width="0" hidden="1" customWidth="1"/>
    <col min="2818" max="2818" width="6.42578125" customWidth="1"/>
    <col min="2819" max="2819" width="10.7109375" customWidth="1"/>
    <col min="2820" max="2820" width="0" hidden="1" customWidth="1"/>
    <col min="2821" max="2821" width="16.28515625" customWidth="1"/>
    <col min="2822" max="2835" width="0" hidden="1" customWidth="1"/>
    <col min="2836" max="2836" width="10.7109375" customWidth="1"/>
    <col min="2837" max="2841" width="0" hidden="1" customWidth="1"/>
    <col min="2842" max="2842" width="43.140625" customWidth="1"/>
    <col min="2843" max="2857" width="0" hidden="1" customWidth="1"/>
    <col min="2858" max="2859" width="26" customWidth="1"/>
    <col min="2860" max="2860" width="0" hidden="1" customWidth="1"/>
    <col min="3073" max="3073" width="0" hidden="1" customWidth="1"/>
    <col min="3074" max="3074" width="6.42578125" customWidth="1"/>
    <col min="3075" max="3075" width="10.7109375" customWidth="1"/>
    <col min="3076" max="3076" width="0" hidden="1" customWidth="1"/>
    <col min="3077" max="3077" width="16.28515625" customWidth="1"/>
    <col min="3078" max="3091" width="0" hidden="1" customWidth="1"/>
    <col min="3092" max="3092" width="10.7109375" customWidth="1"/>
    <col min="3093" max="3097" width="0" hidden="1" customWidth="1"/>
    <col min="3098" max="3098" width="43.140625" customWidth="1"/>
    <col min="3099" max="3113" width="0" hidden="1" customWidth="1"/>
    <col min="3114" max="3115" width="26" customWidth="1"/>
    <col min="3116" max="3116" width="0" hidden="1" customWidth="1"/>
    <col min="3329" max="3329" width="0" hidden="1" customWidth="1"/>
    <col min="3330" max="3330" width="6.42578125" customWidth="1"/>
    <col min="3331" max="3331" width="10.7109375" customWidth="1"/>
    <col min="3332" max="3332" width="0" hidden="1" customWidth="1"/>
    <col min="3333" max="3333" width="16.28515625" customWidth="1"/>
    <col min="3334" max="3347" width="0" hidden="1" customWidth="1"/>
    <col min="3348" max="3348" width="10.7109375" customWidth="1"/>
    <col min="3349" max="3353" width="0" hidden="1" customWidth="1"/>
    <col min="3354" max="3354" width="43.140625" customWidth="1"/>
    <col min="3355" max="3369" width="0" hidden="1" customWidth="1"/>
    <col min="3370" max="3371" width="26" customWidth="1"/>
    <col min="3372" max="3372" width="0" hidden="1" customWidth="1"/>
    <col min="3585" max="3585" width="0" hidden="1" customWidth="1"/>
    <col min="3586" max="3586" width="6.42578125" customWidth="1"/>
    <col min="3587" max="3587" width="10.7109375" customWidth="1"/>
    <col min="3588" max="3588" width="0" hidden="1" customWidth="1"/>
    <col min="3589" max="3589" width="16.28515625" customWidth="1"/>
    <col min="3590" max="3603" width="0" hidden="1" customWidth="1"/>
    <col min="3604" max="3604" width="10.7109375" customWidth="1"/>
    <col min="3605" max="3609" width="0" hidden="1" customWidth="1"/>
    <col min="3610" max="3610" width="43.140625" customWidth="1"/>
    <col min="3611" max="3625" width="0" hidden="1" customWidth="1"/>
    <col min="3626" max="3627" width="26" customWidth="1"/>
    <col min="3628" max="3628" width="0" hidden="1" customWidth="1"/>
    <col min="3841" max="3841" width="0" hidden="1" customWidth="1"/>
    <col min="3842" max="3842" width="6.42578125" customWidth="1"/>
    <col min="3843" max="3843" width="10.7109375" customWidth="1"/>
    <col min="3844" max="3844" width="0" hidden="1" customWidth="1"/>
    <col min="3845" max="3845" width="16.28515625" customWidth="1"/>
    <col min="3846" max="3859" width="0" hidden="1" customWidth="1"/>
    <col min="3860" max="3860" width="10.7109375" customWidth="1"/>
    <col min="3861" max="3865" width="0" hidden="1" customWidth="1"/>
    <col min="3866" max="3866" width="43.140625" customWidth="1"/>
    <col min="3867" max="3881" width="0" hidden="1" customWidth="1"/>
    <col min="3882" max="3883" width="26" customWidth="1"/>
    <col min="3884" max="3884" width="0" hidden="1" customWidth="1"/>
    <col min="4097" max="4097" width="0" hidden="1" customWidth="1"/>
    <col min="4098" max="4098" width="6.42578125" customWidth="1"/>
    <col min="4099" max="4099" width="10.7109375" customWidth="1"/>
    <col min="4100" max="4100" width="0" hidden="1" customWidth="1"/>
    <col min="4101" max="4101" width="16.28515625" customWidth="1"/>
    <col min="4102" max="4115" width="0" hidden="1" customWidth="1"/>
    <col min="4116" max="4116" width="10.7109375" customWidth="1"/>
    <col min="4117" max="4121" width="0" hidden="1" customWidth="1"/>
    <col min="4122" max="4122" width="43.140625" customWidth="1"/>
    <col min="4123" max="4137" width="0" hidden="1" customWidth="1"/>
    <col min="4138" max="4139" width="26" customWidth="1"/>
    <col min="4140" max="4140" width="0" hidden="1" customWidth="1"/>
    <col min="4353" max="4353" width="0" hidden="1" customWidth="1"/>
    <col min="4354" max="4354" width="6.42578125" customWidth="1"/>
    <col min="4355" max="4355" width="10.7109375" customWidth="1"/>
    <col min="4356" max="4356" width="0" hidden="1" customWidth="1"/>
    <col min="4357" max="4357" width="16.28515625" customWidth="1"/>
    <col min="4358" max="4371" width="0" hidden="1" customWidth="1"/>
    <col min="4372" max="4372" width="10.7109375" customWidth="1"/>
    <col min="4373" max="4377" width="0" hidden="1" customWidth="1"/>
    <col min="4378" max="4378" width="43.140625" customWidth="1"/>
    <col min="4379" max="4393" width="0" hidden="1" customWidth="1"/>
    <col min="4394" max="4395" width="26" customWidth="1"/>
    <col min="4396" max="4396" width="0" hidden="1" customWidth="1"/>
    <col min="4609" max="4609" width="0" hidden="1" customWidth="1"/>
    <col min="4610" max="4610" width="6.42578125" customWidth="1"/>
    <col min="4611" max="4611" width="10.7109375" customWidth="1"/>
    <col min="4612" max="4612" width="0" hidden="1" customWidth="1"/>
    <col min="4613" max="4613" width="16.28515625" customWidth="1"/>
    <col min="4614" max="4627" width="0" hidden="1" customWidth="1"/>
    <col min="4628" max="4628" width="10.7109375" customWidth="1"/>
    <col min="4629" max="4633" width="0" hidden="1" customWidth="1"/>
    <col min="4634" max="4634" width="43.140625" customWidth="1"/>
    <col min="4635" max="4649" width="0" hidden="1" customWidth="1"/>
    <col min="4650" max="4651" width="26" customWidth="1"/>
    <col min="4652" max="4652" width="0" hidden="1" customWidth="1"/>
    <col min="4865" max="4865" width="0" hidden="1" customWidth="1"/>
    <col min="4866" max="4866" width="6.42578125" customWidth="1"/>
    <col min="4867" max="4867" width="10.7109375" customWidth="1"/>
    <col min="4868" max="4868" width="0" hidden="1" customWidth="1"/>
    <col min="4869" max="4869" width="16.28515625" customWidth="1"/>
    <col min="4870" max="4883" width="0" hidden="1" customWidth="1"/>
    <col min="4884" max="4884" width="10.7109375" customWidth="1"/>
    <col min="4885" max="4889" width="0" hidden="1" customWidth="1"/>
    <col min="4890" max="4890" width="43.140625" customWidth="1"/>
    <col min="4891" max="4905" width="0" hidden="1" customWidth="1"/>
    <col min="4906" max="4907" width="26" customWidth="1"/>
    <col min="4908" max="4908" width="0" hidden="1" customWidth="1"/>
    <col min="5121" max="5121" width="0" hidden="1" customWidth="1"/>
    <col min="5122" max="5122" width="6.42578125" customWidth="1"/>
    <col min="5123" max="5123" width="10.7109375" customWidth="1"/>
    <col min="5124" max="5124" width="0" hidden="1" customWidth="1"/>
    <col min="5125" max="5125" width="16.28515625" customWidth="1"/>
    <col min="5126" max="5139" width="0" hidden="1" customWidth="1"/>
    <col min="5140" max="5140" width="10.7109375" customWidth="1"/>
    <col min="5141" max="5145" width="0" hidden="1" customWidth="1"/>
    <col min="5146" max="5146" width="43.140625" customWidth="1"/>
    <col min="5147" max="5161" width="0" hidden="1" customWidth="1"/>
    <col min="5162" max="5163" width="26" customWidth="1"/>
    <col min="5164" max="5164" width="0" hidden="1" customWidth="1"/>
    <col min="5377" max="5377" width="0" hidden="1" customWidth="1"/>
    <col min="5378" max="5378" width="6.42578125" customWidth="1"/>
    <col min="5379" max="5379" width="10.7109375" customWidth="1"/>
    <col min="5380" max="5380" width="0" hidden="1" customWidth="1"/>
    <col min="5381" max="5381" width="16.28515625" customWidth="1"/>
    <col min="5382" max="5395" width="0" hidden="1" customWidth="1"/>
    <col min="5396" max="5396" width="10.7109375" customWidth="1"/>
    <col min="5397" max="5401" width="0" hidden="1" customWidth="1"/>
    <col min="5402" max="5402" width="43.140625" customWidth="1"/>
    <col min="5403" max="5417" width="0" hidden="1" customWidth="1"/>
    <col min="5418" max="5419" width="26" customWidth="1"/>
    <col min="5420" max="5420" width="0" hidden="1" customWidth="1"/>
    <col min="5633" max="5633" width="0" hidden="1" customWidth="1"/>
    <col min="5634" max="5634" width="6.42578125" customWidth="1"/>
    <col min="5635" max="5635" width="10.7109375" customWidth="1"/>
    <col min="5636" max="5636" width="0" hidden="1" customWidth="1"/>
    <col min="5637" max="5637" width="16.28515625" customWidth="1"/>
    <col min="5638" max="5651" width="0" hidden="1" customWidth="1"/>
    <col min="5652" max="5652" width="10.7109375" customWidth="1"/>
    <col min="5653" max="5657" width="0" hidden="1" customWidth="1"/>
    <col min="5658" max="5658" width="43.140625" customWidth="1"/>
    <col min="5659" max="5673" width="0" hidden="1" customWidth="1"/>
    <col min="5674" max="5675" width="26" customWidth="1"/>
    <col min="5676" max="5676" width="0" hidden="1" customWidth="1"/>
    <col min="5889" max="5889" width="0" hidden="1" customWidth="1"/>
    <col min="5890" max="5890" width="6.42578125" customWidth="1"/>
    <col min="5891" max="5891" width="10.7109375" customWidth="1"/>
    <col min="5892" max="5892" width="0" hidden="1" customWidth="1"/>
    <col min="5893" max="5893" width="16.28515625" customWidth="1"/>
    <col min="5894" max="5907" width="0" hidden="1" customWidth="1"/>
    <col min="5908" max="5908" width="10.7109375" customWidth="1"/>
    <col min="5909" max="5913" width="0" hidden="1" customWidth="1"/>
    <col min="5914" max="5914" width="43.140625" customWidth="1"/>
    <col min="5915" max="5929" width="0" hidden="1" customWidth="1"/>
    <col min="5930" max="5931" width="26" customWidth="1"/>
    <col min="5932" max="5932" width="0" hidden="1" customWidth="1"/>
    <col min="6145" max="6145" width="0" hidden="1" customWidth="1"/>
    <col min="6146" max="6146" width="6.42578125" customWidth="1"/>
    <col min="6147" max="6147" width="10.7109375" customWidth="1"/>
    <col min="6148" max="6148" width="0" hidden="1" customWidth="1"/>
    <col min="6149" max="6149" width="16.28515625" customWidth="1"/>
    <col min="6150" max="6163" width="0" hidden="1" customWidth="1"/>
    <col min="6164" max="6164" width="10.7109375" customWidth="1"/>
    <col min="6165" max="6169" width="0" hidden="1" customWidth="1"/>
    <col min="6170" max="6170" width="43.140625" customWidth="1"/>
    <col min="6171" max="6185" width="0" hidden="1" customWidth="1"/>
    <col min="6186" max="6187" width="26" customWidth="1"/>
    <col min="6188" max="6188" width="0" hidden="1" customWidth="1"/>
    <col min="6401" max="6401" width="0" hidden="1" customWidth="1"/>
    <col min="6402" max="6402" width="6.42578125" customWidth="1"/>
    <col min="6403" max="6403" width="10.7109375" customWidth="1"/>
    <col min="6404" max="6404" width="0" hidden="1" customWidth="1"/>
    <col min="6405" max="6405" width="16.28515625" customWidth="1"/>
    <col min="6406" max="6419" width="0" hidden="1" customWidth="1"/>
    <col min="6420" max="6420" width="10.7109375" customWidth="1"/>
    <col min="6421" max="6425" width="0" hidden="1" customWidth="1"/>
    <col min="6426" max="6426" width="43.140625" customWidth="1"/>
    <col min="6427" max="6441" width="0" hidden="1" customWidth="1"/>
    <col min="6442" max="6443" width="26" customWidth="1"/>
    <col min="6444" max="6444" width="0" hidden="1" customWidth="1"/>
    <col min="6657" max="6657" width="0" hidden="1" customWidth="1"/>
    <col min="6658" max="6658" width="6.42578125" customWidth="1"/>
    <col min="6659" max="6659" width="10.7109375" customWidth="1"/>
    <col min="6660" max="6660" width="0" hidden="1" customWidth="1"/>
    <col min="6661" max="6661" width="16.28515625" customWidth="1"/>
    <col min="6662" max="6675" width="0" hidden="1" customWidth="1"/>
    <col min="6676" max="6676" width="10.7109375" customWidth="1"/>
    <col min="6677" max="6681" width="0" hidden="1" customWidth="1"/>
    <col min="6682" max="6682" width="43.140625" customWidth="1"/>
    <col min="6683" max="6697" width="0" hidden="1" customWidth="1"/>
    <col min="6698" max="6699" width="26" customWidth="1"/>
    <col min="6700" max="6700" width="0" hidden="1" customWidth="1"/>
    <col min="6913" max="6913" width="0" hidden="1" customWidth="1"/>
    <col min="6914" max="6914" width="6.42578125" customWidth="1"/>
    <col min="6915" max="6915" width="10.7109375" customWidth="1"/>
    <col min="6916" max="6916" width="0" hidden="1" customWidth="1"/>
    <col min="6917" max="6917" width="16.28515625" customWidth="1"/>
    <col min="6918" max="6931" width="0" hidden="1" customWidth="1"/>
    <col min="6932" max="6932" width="10.7109375" customWidth="1"/>
    <col min="6933" max="6937" width="0" hidden="1" customWidth="1"/>
    <col min="6938" max="6938" width="43.140625" customWidth="1"/>
    <col min="6939" max="6953" width="0" hidden="1" customWidth="1"/>
    <col min="6954" max="6955" width="26" customWidth="1"/>
    <col min="6956" max="6956" width="0" hidden="1" customWidth="1"/>
    <col min="7169" max="7169" width="0" hidden="1" customWidth="1"/>
    <col min="7170" max="7170" width="6.42578125" customWidth="1"/>
    <col min="7171" max="7171" width="10.7109375" customWidth="1"/>
    <col min="7172" max="7172" width="0" hidden="1" customWidth="1"/>
    <col min="7173" max="7173" width="16.28515625" customWidth="1"/>
    <col min="7174" max="7187" width="0" hidden="1" customWidth="1"/>
    <col min="7188" max="7188" width="10.7109375" customWidth="1"/>
    <col min="7189" max="7193" width="0" hidden="1" customWidth="1"/>
    <col min="7194" max="7194" width="43.140625" customWidth="1"/>
    <col min="7195" max="7209" width="0" hidden="1" customWidth="1"/>
    <col min="7210" max="7211" width="26" customWidth="1"/>
    <col min="7212" max="7212" width="0" hidden="1" customWidth="1"/>
    <col min="7425" max="7425" width="0" hidden="1" customWidth="1"/>
    <col min="7426" max="7426" width="6.42578125" customWidth="1"/>
    <col min="7427" max="7427" width="10.7109375" customWidth="1"/>
    <col min="7428" max="7428" width="0" hidden="1" customWidth="1"/>
    <col min="7429" max="7429" width="16.28515625" customWidth="1"/>
    <col min="7430" max="7443" width="0" hidden="1" customWidth="1"/>
    <col min="7444" max="7444" width="10.7109375" customWidth="1"/>
    <col min="7445" max="7449" width="0" hidden="1" customWidth="1"/>
    <col min="7450" max="7450" width="43.140625" customWidth="1"/>
    <col min="7451" max="7465" width="0" hidden="1" customWidth="1"/>
    <col min="7466" max="7467" width="26" customWidth="1"/>
    <col min="7468" max="7468" width="0" hidden="1" customWidth="1"/>
    <col min="7681" max="7681" width="0" hidden="1" customWidth="1"/>
    <col min="7682" max="7682" width="6.42578125" customWidth="1"/>
    <col min="7683" max="7683" width="10.7109375" customWidth="1"/>
    <col min="7684" max="7684" width="0" hidden="1" customWidth="1"/>
    <col min="7685" max="7685" width="16.28515625" customWidth="1"/>
    <col min="7686" max="7699" width="0" hidden="1" customWidth="1"/>
    <col min="7700" max="7700" width="10.7109375" customWidth="1"/>
    <col min="7701" max="7705" width="0" hidden="1" customWidth="1"/>
    <col min="7706" max="7706" width="43.140625" customWidth="1"/>
    <col min="7707" max="7721" width="0" hidden="1" customWidth="1"/>
    <col min="7722" max="7723" width="26" customWidth="1"/>
    <col min="7724" max="7724" width="0" hidden="1" customWidth="1"/>
    <col min="7937" max="7937" width="0" hidden="1" customWidth="1"/>
    <col min="7938" max="7938" width="6.42578125" customWidth="1"/>
    <col min="7939" max="7939" width="10.7109375" customWidth="1"/>
    <col min="7940" max="7940" width="0" hidden="1" customWidth="1"/>
    <col min="7941" max="7941" width="16.28515625" customWidth="1"/>
    <col min="7942" max="7955" width="0" hidden="1" customWidth="1"/>
    <col min="7956" max="7956" width="10.7109375" customWidth="1"/>
    <col min="7957" max="7961" width="0" hidden="1" customWidth="1"/>
    <col min="7962" max="7962" width="43.140625" customWidth="1"/>
    <col min="7963" max="7977" width="0" hidden="1" customWidth="1"/>
    <col min="7978" max="7979" width="26" customWidth="1"/>
    <col min="7980" max="7980" width="0" hidden="1" customWidth="1"/>
    <col min="8193" max="8193" width="0" hidden="1" customWidth="1"/>
    <col min="8194" max="8194" width="6.42578125" customWidth="1"/>
    <col min="8195" max="8195" width="10.7109375" customWidth="1"/>
    <col min="8196" max="8196" width="0" hidden="1" customWidth="1"/>
    <col min="8197" max="8197" width="16.28515625" customWidth="1"/>
    <col min="8198" max="8211" width="0" hidden="1" customWidth="1"/>
    <col min="8212" max="8212" width="10.7109375" customWidth="1"/>
    <col min="8213" max="8217" width="0" hidden="1" customWidth="1"/>
    <col min="8218" max="8218" width="43.140625" customWidth="1"/>
    <col min="8219" max="8233" width="0" hidden="1" customWidth="1"/>
    <col min="8234" max="8235" width="26" customWidth="1"/>
    <col min="8236" max="8236" width="0" hidden="1" customWidth="1"/>
    <col min="8449" max="8449" width="0" hidden="1" customWidth="1"/>
    <col min="8450" max="8450" width="6.42578125" customWidth="1"/>
    <col min="8451" max="8451" width="10.7109375" customWidth="1"/>
    <col min="8452" max="8452" width="0" hidden="1" customWidth="1"/>
    <col min="8453" max="8453" width="16.28515625" customWidth="1"/>
    <col min="8454" max="8467" width="0" hidden="1" customWidth="1"/>
    <col min="8468" max="8468" width="10.7109375" customWidth="1"/>
    <col min="8469" max="8473" width="0" hidden="1" customWidth="1"/>
    <col min="8474" max="8474" width="43.140625" customWidth="1"/>
    <col min="8475" max="8489" width="0" hidden="1" customWidth="1"/>
    <col min="8490" max="8491" width="26" customWidth="1"/>
    <col min="8492" max="8492" width="0" hidden="1" customWidth="1"/>
    <col min="8705" max="8705" width="0" hidden="1" customWidth="1"/>
    <col min="8706" max="8706" width="6.42578125" customWidth="1"/>
    <col min="8707" max="8707" width="10.7109375" customWidth="1"/>
    <col min="8708" max="8708" width="0" hidden="1" customWidth="1"/>
    <col min="8709" max="8709" width="16.28515625" customWidth="1"/>
    <col min="8710" max="8723" width="0" hidden="1" customWidth="1"/>
    <col min="8724" max="8724" width="10.7109375" customWidth="1"/>
    <col min="8725" max="8729" width="0" hidden="1" customWidth="1"/>
    <col min="8730" max="8730" width="43.140625" customWidth="1"/>
    <col min="8731" max="8745" width="0" hidden="1" customWidth="1"/>
    <col min="8746" max="8747" width="26" customWidth="1"/>
    <col min="8748" max="8748" width="0" hidden="1" customWidth="1"/>
    <col min="8961" max="8961" width="0" hidden="1" customWidth="1"/>
    <col min="8962" max="8962" width="6.42578125" customWidth="1"/>
    <col min="8963" max="8963" width="10.7109375" customWidth="1"/>
    <col min="8964" max="8964" width="0" hidden="1" customWidth="1"/>
    <col min="8965" max="8965" width="16.28515625" customWidth="1"/>
    <col min="8966" max="8979" width="0" hidden="1" customWidth="1"/>
    <col min="8980" max="8980" width="10.7109375" customWidth="1"/>
    <col min="8981" max="8985" width="0" hidden="1" customWidth="1"/>
    <col min="8986" max="8986" width="43.140625" customWidth="1"/>
    <col min="8987" max="9001" width="0" hidden="1" customWidth="1"/>
    <col min="9002" max="9003" width="26" customWidth="1"/>
    <col min="9004" max="9004" width="0" hidden="1" customWidth="1"/>
    <col min="9217" max="9217" width="0" hidden="1" customWidth="1"/>
    <col min="9218" max="9218" width="6.42578125" customWidth="1"/>
    <col min="9219" max="9219" width="10.7109375" customWidth="1"/>
    <col min="9220" max="9220" width="0" hidden="1" customWidth="1"/>
    <col min="9221" max="9221" width="16.28515625" customWidth="1"/>
    <col min="9222" max="9235" width="0" hidden="1" customWidth="1"/>
    <col min="9236" max="9236" width="10.7109375" customWidth="1"/>
    <col min="9237" max="9241" width="0" hidden="1" customWidth="1"/>
    <col min="9242" max="9242" width="43.140625" customWidth="1"/>
    <col min="9243" max="9257" width="0" hidden="1" customWidth="1"/>
    <col min="9258" max="9259" width="26" customWidth="1"/>
    <col min="9260" max="9260" width="0" hidden="1" customWidth="1"/>
    <col min="9473" max="9473" width="0" hidden="1" customWidth="1"/>
    <col min="9474" max="9474" width="6.42578125" customWidth="1"/>
    <col min="9475" max="9475" width="10.7109375" customWidth="1"/>
    <col min="9476" max="9476" width="0" hidden="1" customWidth="1"/>
    <col min="9477" max="9477" width="16.28515625" customWidth="1"/>
    <col min="9478" max="9491" width="0" hidden="1" customWidth="1"/>
    <col min="9492" max="9492" width="10.7109375" customWidth="1"/>
    <col min="9493" max="9497" width="0" hidden="1" customWidth="1"/>
    <col min="9498" max="9498" width="43.140625" customWidth="1"/>
    <col min="9499" max="9513" width="0" hidden="1" customWidth="1"/>
    <col min="9514" max="9515" width="26" customWidth="1"/>
    <col min="9516" max="9516" width="0" hidden="1" customWidth="1"/>
    <col min="9729" max="9729" width="0" hidden="1" customWidth="1"/>
    <col min="9730" max="9730" width="6.42578125" customWidth="1"/>
    <col min="9731" max="9731" width="10.7109375" customWidth="1"/>
    <col min="9732" max="9732" width="0" hidden="1" customWidth="1"/>
    <col min="9733" max="9733" width="16.28515625" customWidth="1"/>
    <col min="9734" max="9747" width="0" hidden="1" customWidth="1"/>
    <col min="9748" max="9748" width="10.7109375" customWidth="1"/>
    <col min="9749" max="9753" width="0" hidden="1" customWidth="1"/>
    <col min="9754" max="9754" width="43.140625" customWidth="1"/>
    <col min="9755" max="9769" width="0" hidden="1" customWidth="1"/>
    <col min="9770" max="9771" width="26" customWidth="1"/>
    <col min="9772" max="9772" width="0" hidden="1" customWidth="1"/>
    <col min="9985" max="9985" width="0" hidden="1" customWidth="1"/>
    <col min="9986" max="9986" width="6.42578125" customWidth="1"/>
    <col min="9987" max="9987" width="10.7109375" customWidth="1"/>
    <col min="9988" max="9988" width="0" hidden="1" customWidth="1"/>
    <col min="9989" max="9989" width="16.28515625" customWidth="1"/>
    <col min="9990" max="10003" width="0" hidden="1" customWidth="1"/>
    <col min="10004" max="10004" width="10.7109375" customWidth="1"/>
    <col min="10005" max="10009" width="0" hidden="1" customWidth="1"/>
    <col min="10010" max="10010" width="43.140625" customWidth="1"/>
    <col min="10011" max="10025" width="0" hidden="1" customWidth="1"/>
    <col min="10026" max="10027" width="26" customWidth="1"/>
    <col min="10028" max="10028" width="0" hidden="1" customWidth="1"/>
    <col min="10241" max="10241" width="0" hidden="1" customWidth="1"/>
    <col min="10242" max="10242" width="6.42578125" customWidth="1"/>
    <col min="10243" max="10243" width="10.7109375" customWidth="1"/>
    <col min="10244" max="10244" width="0" hidden="1" customWidth="1"/>
    <col min="10245" max="10245" width="16.28515625" customWidth="1"/>
    <col min="10246" max="10259" width="0" hidden="1" customWidth="1"/>
    <col min="10260" max="10260" width="10.7109375" customWidth="1"/>
    <col min="10261" max="10265" width="0" hidden="1" customWidth="1"/>
    <col min="10266" max="10266" width="43.140625" customWidth="1"/>
    <col min="10267" max="10281" width="0" hidden="1" customWidth="1"/>
    <col min="10282" max="10283" width="26" customWidth="1"/>
    <col min="10284" max="10284" width="0" hidden="1" customWidth="1"/>
    <col min="10497" max="10497" width="0" hidden="1" customWidth="1"/>
    <col min="10498" max="10498" width="6.42578125" customWidth="1"/>
    <col min="10499" max="10499" width="10.7109375" customWidth="1"/>
    <col min="10500" max="10500" width="0" hidden="1" customWidth="1"/>
    <col min="10501" max="10501" width="16.28515625" customWidth="1"/>
    <col min="10502" max="10515" width="0" hidden="1" customWidth="1"/>
    <col min="10516" max="10516" width="10.7109375" customWidth="1"/>
    <col min="10517" max="10521" width="0" hidden="1" customWidth="1"/>
    <col min="10522" max="10522" width="43.140625" customWidth="1"/>
    <col min="10523" max="10537" width="0" hidden="1" customWidth="1"/>
    <col min="10538" max="10539" width="26" customWidth="1"/>
    <col min="10540" max="10540" width="0" hidden="1" customWidth="1"/>
    <col min="10753" max="10753" width="0" hidden="1" customWidth="1"/>
    <col min="10754" max="10754" width="6.42578125" customWidth="1"/>
    <col min="10755" max="10755" width="10.7109375" customWidth="1"/>
    <col min="10756" max="10756" width="0" hidden="1" customWidth="1"/>
    <col min="10757" max="10757" width="16.28515625" customWidth="1"/>
    <col min="10758" max="10771" width="0" hidden="1" customWidth="1"/>
    <col min="10772" max="10772" width="10.7109375" customWidth="1"/>
    <col min="10773" max="10777" width="0" hidden="1" customWidth="1"/>
    <col min="10778" max="10778" width="43.140625" customWidth="1"/>
    <col min="10779" max="10793" width="0" hidden="1" customWidth="1"/>
    <col min="10794" max="10795" width="26" customWidth="1"/>
    <col min="10796" max="10796" width="0" hidden="1" customWidth="1"/>
    <col min="11009" max="11009" width="0" hidden="1" customWidth="1"/>
    <col min="11010" max="11010" width="6.42578125" customWidth="1"/>
    <col min="11011" max="11011" width="10.7109375" customWidth="1"/>
    <col min="11012" max="11012" width="0" hidden="1" customWidth="1"/>
    <col min="11013" max="11013" width="16.28515625" customWidth="1"/>
    <col min="11014" max="11027" width="0" hidden="1" customWidth="1"/>
    <col min="11028" max="11028" width="10.7109375" customWidth="1"/>
    <col min="11029" max="11033" width="0" hidden="1" customWidth="1"/>
    <col min="11034" max="11034" width="43.140625" customWidth="1"/>
    <col min="11035" max="11049" width="0" hidden="1" customWidth="1"/>
    <col min="11050" max="11051" width="26" customWidth="1"/>
    <col min="11052" max="11052" width="0" hidden="1" customWidth="1"/>
    <col min="11265" max="11265" width="0" hidden="1" customWidth="1"/>
    <col min="11266" max="11266" width="6.42578125" customWidth="1"/>
    <col min="11267" max="11267" width="10.7109375" customWidth="1"/>
    <col min="11268" max="11268" width="0" hidden="1" customWidth="1"/>
    <col min="11269" max="11269" width="16.28515625" customWidth="1"/>
    <col min="11270" max="11283" width="0" hidden="1" customWidth="1"/>
    <col min="11284" max="11284" width="10.7109375" customWidth="1"/>
    <col min="11285" max="11289" width="0" hidden="1" customWidth="1"/>
    <col min="11290" max="11290" width="43.140625" customWidth="1"/>
    <col min="11291" max="11305" width="0" hidden="1" customWidth="1"/>
    <col min="11306" max="11307" width="26" customWidth="1"/>
    <col min="11308" max="11308" width="0" hidden="1" customWidth="1"/>
    <col min="11521" max="11521" width="0" hidden="1" customWidth="1"/>
    <col min="11522" max="11522" width="6.42578125" customWidth="1"/>
    <col min="11523" max="11523" width="10.7109375" customWidth="1"/>
    <col min="11524" max="11524" width="0" hidden="1" customWidth="1"/>
    <col min="11525" max="11525" width="16.28515625" customWidth="1"/>
    <col min="11526" max="11539" width="0" hidden="1" customWidth="1"/>
    <col min="11540" max="11540" width="10.7109375" customWidth="1"/>
    <col min="11541" max="11545" width="0" hidden="1" customWidth="1"/>
    <col min="11546" max="11546" width="43.140625" customWidth="1"/>
    <col min="11547" max="11561" width="0" hidden="1" customWidth="1"/>
    <col min="11562" max="11563" width="26" customWidth="1"/>
    <col min="11564" max="11564" width="0" hidden="1" customWidth="1"/>
    <col min="11777" max="11777" width="0" hidden="1" customWidth="1"/>
    <col min="11778" max="11778" width="6.42578125" customWidth="1"/>
    <col min="11779" max="11779" width="10.7109375" customWidth="1"/>
    <col min="11780" max="11780" width="0" hidden="1" customWidth="1"/>
    <col min="11781" max="11781" width="16.28515625" customWidth="1"/>
    <col min="11782" max="11795" width="0" hidden="1" customWidth="1"/>
    <col min="11796" max="11796" width="10.7109375" customWidth="1"/>
    <col min="11797" max="11801" width="0" hidden="1" customWidth="1"/>
    <col min="11802" max="11802" width="43.140625" customWidth="1"/>
    <col min="11803" max="11817" width="0" hidden="1" customWidth="1"/>
    <col min="11818" max="11819" width="26" customWidth="1"/>
    <col min="11820" max="11820" width="0" hidden="1" customWidth="1"/>
    <col min="12033" max="12033" width="0" hidden="1" customWidth="1"/>
    <col min="12034" max="12034" width="6.42578125" customWidth="1"/>
    <col min="12035" max="12035" width="10.7109375" customWidth="1"/>
    <col min="12036" max="12036" width="0" hidden="1" customWidth="1"/>
    <col min="12037" max="12037" width="16.28515625" customWidth="1"/>
    <col min="12038" max="12051" width="0" hidden="1" customWidth="1"/>
    <col min="12052" max="12052" width="10.7109375" customWidth="1"/>
    <col min="12053" max="12057" width="0" hidden="1" customWidth="1"/>
    <col min="12058" max="12058" width="43.140625" customWidth="1"/>
    <col min="12059" max="12073" width="0" hidden="1" customWidth="1"/>
    <col min="12074" max="12075" width="26" customWidth="1"/>
    <col min="12076" max="12076" width="0" hidden="1" customWidth="1"/>
    <col min="12289" max="12289" width="0" hidden="1" customWidth="1"/>
    <col min="12290" max="12290" width="6.42578125" customWidth="1"/>
    <col min="12291" max="12291" width="10.7109375" customWidth="1"/>
    <col min="12292" max="12292" width="0" hidden="1" customWidth="1"/>
    <col min="12293" max="12293" width="16.28515625" customWidth="1"/>
    <col min="12294" max="12307" width="0" hidden="1" customWidth="1"/>
    <col min="12308" max="12308" width="10.7109375" customWidth="1"/>
    <col min="12309" max="12313" width="0" hidden="1" customWidth="1"/>
    <col min="12314" max="12314" width="43.140625" customWidth="1"/>
    <col min="12315" max="12329" width="0" hidden="1" customWidth="1"/>
    <col min="12330" max="12331" width="26" customWidth="1"/>
    <col min="12332" max="12332" width="0" hidden="1" customWidth="1"/>
    <col min="12545" max="12545" width="0" hidden="1" customWidth="1"/>
    <col min="12546" max="12546" width="6.42578125" customWidth="1"/>
    <col min="12547" max="12547" width="10.7109375" customWidth="1"/>
    <col min="12548" max="12548" width="0" hidden="1" customWidth="1"/>
    <col min="12549" max="12549" width="16.28515625" customWidth="1"/>
    <col min="12550" max="12563" width="0" hidden="1" customWidth="1"/>
    <col min="12564" max="12564" width="10.7109375" customWidth="1"/>
    <col min="12565" max="12569" width="0" hidden="1" customWidth="1"/>
    <col min="12570" max="12570" width="43.140625" customWidth="1"/>
    <col min="12571" max="12585" width="0" hidden="1" customWidth="1"/>
    <col min="12586" max="12587" width="26" customWidth="1"/>
    <col min="12588" max="12588" width="0" hidden="1" customWidth="1"/>
    <col min="12801" max="12801" width="0" hidden="1" customWidth="1"/>
    <col min="12802" max="12802" width="6.42578125" customWidth="1"/>
    <col min="12803" max="12803" width="10.7109375" customWidth="1"/>
    <col min="12804" max="12804" width="0" hidden="1" customWidth="1"/>
    <col min="12805" max="12805" width="16.28515625" customWidth="1"/>
    <col min="12806" max="12819" width="0" hidden="1" customWidth="1"/>
    <col min="12820" max="12820" width="10.7109375" customWidth="1"/>
    <col min="12821" max="12825" width="0" hidden="1" customWidth="1"/>
    <col min="12826" max="12826" width="43.140625" customWidth="1"/>
    <col min="12827" max="12841" width="0" hidden="1" customWidth="1"/>
    <col min="12842" max="12843" width="26" customWidth="1"/>
    <col min="12844" max="12844" width="0" hidden="1" customWidth="1"/>
    <col min="13057" max="13057" width="0" hidden="1" customWidth="1"/>
    <col min="13058" max="13058" width="6.42578125" customWidth="1"/>
    <col min="13059" max="13059" width="10.7109375" customWidth="1"/>
    <col min="13060" max="13060" width="0" hidden="1" customWidth="1"/>
    <col min="13061" max="13061" width="16.28515625" customWidth="1"/>
    <col min="13062" max="13075" width="0" hidden="1" customWidth="1"/>
    <col min="13076" max="13076" width="10.7109375" customWidth="1"/>
    <col min="13077" max="13081" width="0" hidden="1" customWidth="1"/>
    <col min="13082" max="13082" width="43.140625" customWidth="1"/>
    <col min="13083" max="13097" width="0" hidden="1" customWidth="1"/>
    <col min="13098" max="13099" width="26" customWidth="1"/>
    <col min="13100" max="13100" width="0" hidden="1" customWidth="1"/>
    <col min="13313" max="13313" width="0" hidden="1" customWidth="1"/>
    <col min="13314" max="13314" width="6.42578125" customWidth="1"/>
    <col min="13315" max="13315" width="10.7109375" customWidth="1"/>
    <col min="13316" max="13316" width="0" hidden="1" customWidth="1"/>
    <col min="13317" max="13317" width="16.28515625" customWidth="1"/>
    <col min="13318" max="13331" width="0" hidden="1" customWidth="1"/>
    <col min="13332" max="13332" width="10.7109375" customWidth="1"/>
    <col min="13333" max="13337" width="0" hidden="1" customWidth="1"/>
    <col min="13338" max="13338" width="43.140625" customWidth="1"/>
    <col min="13339" max="13353" width="0" hidden="1" customWidth="1"/>
    <col min="13354" max="13355" width="26" customWidth="1"/>
    <col min="13356" max="13356" width="0" hidden="1" customWidth="1"/>
    <col min="13569" max="13569" width="0" hidden="1" customWidth="1"/>
    <col min="13570" max="13570" width="6.42578125" customWidth="1"/>
    <col min="13571" max="13571" width="10.7109375" customWidth="1"/>
    <col min="13572" max="13572" width="0" hidden="1" customWidth="1"/>
    <col min="13573" max="13573" width="16.28515625" customWidth="1"/>
    <col min="13574" max="13587" width="0" hidden="1" customWidth="1"/>
    <col min="13588" max="13588" width="10.7109375" customWidth="1"/>
    <col min="13589" max="13593" width="0" hidden="1" customWidth="1"/>
    <col min="13594" max="13594" width="43.140625" customWidth="1"/>
    <col min="13595" max="13609" width="0" hidden="1" customWidth="1"/>
    <col min="13610" max="13611" width="26" customWidth="1"/>
    <col min="13612" max="13612" width="0" hidden="1" customWidth="1"/>
    <col min="13825" max="13825" width="0" hidden="1" customWidth="1"/>
    <col min="13826" max="13826" width="6.42578125" customWidth="1"/>
    <col min="13827" max="13827" width="10.7109375" customWidth="1"/>
    <col min="13828" max="13828" width="0" hidden="1" customWidth="1"/>
    <col min="13829" max="13829" width="16.28515625" customWidth="1"/>
    <col min="13830" max="13843" width="0" hidden="1" customWidth="1"/>
    <col min="13844" max="13844" width="10.7109375" customWidth="1"/>
    <col min="13845" max="13849" width="0" hidden="1" customWidth="1"/>
    <col min="13850" max="13850" width="43.140625" customWidth="1"/>
    <col min="13851" max="13865" width="0" hidden="1" customWidth="1"/>
    <col min="13866" max="13867" width="26" customWidth="1"/>
    <col min="13868" max="13868" width="0" hidden="1" customWidth="1"/>
    <col min="14081" max="14081" width="0" hidden="1" customWidth="1"/>
    <col min="14082" max="14082" width="6.42578125" customWidth="1"/>
    <col min="14083" max="14083" width="10.7109375" customWidth="1"/>
    <col min="14084" max="14084" width="0" hidden="1" customWidth="1"/>
    <col min="14085" max="14085" width="16.28515625" customWidth="1"/>
    <col min="14086" max="14099" width="0" hidden="1" customWidth="1"/>
    <col min="14100" max="14100" width="10.7109375" customWidth="1"/>
    <col min="14101" max="14105" width="0" hidden="1" customWidth="1"/>
    <col min="14106" max="14106" width="43.140625" customWidth="1"/>
    <col min="14107" max="14121" width="0" hidden="1" customWidth="1"/>
    <col min="14122" max="14123" width="26" customWidth="1"/>
    <col min="14124" max="14124" width="0" hidden="1" customWidth="1"/>
    <col min="14337" max="14337" width="0" hidden="1" customWidth="1"/>
    <col min="14338" max="14338" width="6.42578125" customWidth="1"/>
    <col min="14339" max="14339" width="10.7109375" customWidth="1"/>
    <col min="14340" max="14340" width="0" hidden="1" customWidth="1"/>
    <col min="14341" max="14341" width="16.28515625" customWidth="1"/>
    <col min="14342" max="14355" width="0" hidden="1" customWidth="1"/>
    <col min="14356" max="14356" width="10.7109375" customWidth="1"/>
    <col min="14357" max="14361" width="0" hidden="1" customWidth="1"/>
    <col min="14362" max="14362" width="43.140625" customWidth="1"/>
    <col min="14363" max="14377" width="0" hidden="1" customWidth="1"/>
    <col min="14378" max="14379" width="26" customWidth="1"/>
    <col min="14380" max="14380" width="0" hidden="1" customWidth="1"/>
    <col min="14593" max="14593" width="0" hidden="1" customWidth="1"/>
    <col min="14594" max="14594" width="6.42578125" customWidth="1"/>
    <col min="14595" max="14595" width="10.7109375" customWidth="1"/>
    <col min="14596" max="14596" width="0" hidden="1" customWidth="1"/>
    <col min="14597" max="14597" width="16.28515625" customWidth="1"/>
    <col min="14598" max="14611" width="0" hidden="1" customWidth="1"/>
    <col min="14612" max="14612" width="10.7109375" customWidth="1"/>
    <col min="14613" max="14617" width="0" hidden="1" customWidth="1"/>
    <col min="14618" max="14618" width="43.140625" customWidth="1"/>
    <col min="14619" max="14633" width="0" hidden="1" customWidth="1"/>
    <col min="14634" max="14635" width="26" customWidth="1"/>
    <col min="14636" max="14636" width="0" hidden="1" customWidth="1"/>
    <col min="14849" max="14849" width="0" hidden="1" customWidth="1"/>
    <col min="14850" max="14850" width="6.42578125" customWidth="1"/>
    <col min="14851" max="14851" width="10.7109375" customWidth="1"/>
    <col min="14852" max="14852" width="0" hidden="1" customWidth="1"/>
    <col min="14853" max="14853" width="16.28515625" customWidth="1"/>
    <col min="14854" max="14867" width="0" hidden="1" customWidth="1"/>
    <col min="14868" max="14868" width="10.7109375" customWidth="1"/>
    <col min="14869" max="14873" width="0" hidden="1" customWidth="1"/>
    <col min="14874" max="14874" width="43.140625" customWidth="1"/>
    <col min="14875" max="14889" width="0" hidden="1" customWidth="1"/>
    <col min="14890" max="14891" width="26" customWidth="1"/>
    <col min="14892" max="14892" width="0" hidden="1" customWidth="1"/>
    <col min="15105" max="15105" width="0" hidden="1" customWidth="1"/>
    <col min="15106" max="15106" width="6.42578125" customWidth="1"/>
    <col min="15107" max="15107" width="10.7109375" customWidth="1"/>
    <col min="15108" max="15108" width="0" hidden="1" customWidth="1"/>
    <col min="15109" max="15109" width="16.28515625" customWidth="1"/>
    <col min="15110" max="15123" width="0" hidden="1" customWidth="1"/>
    <col min="15124" max="15124" width="10.7109375" customWidth="1"/>
    <col min="15125" max="15129" width="0" hidden="1" customWidth="1"/>
    <col min="15130" max="15130" width="43.140625" customWidth="1"/>
    <col min="15131" max="15145" width="0" hidden="1" customWidth="1"/>
    <col min="15146" max="15147" width="26" customWidth="1"/>
    <col min="15148" max="15148" width="0" hidden="1" customWidth="1"/>
    <col min="15361" max="15361" width="0" hidden="1" customWidth="1"/>
    <col min="15362" max="15362" width="6.42578125" customWidth="1"/>
    <col min="15363" max="15363" width="10.7109375" customWidth="1"/>
    <col min="15364" max="15364" width="0" hidden="1" customWidth="1"/>
    <col min="15365" max="15365" width="16.28515625" customWidth="1"/>
    <col min="15366" max="15379" width="0" hidden="1" customWidth="1"/>
    <col min="15380" max="15380" width="10.7109375" customWidth="1"/>
    <col min="15381" max="15385" width="0" hidden="1" customWidth="1"/>
    <col min="15386" max="15386" width="43.140625" customWidth="1"/>
    <col min="15387" max="15401" width="0" hidden="1" customWidth="1"/>
    <col min="15402" max="15403" width="26" customWidth="1"/>
    <col min="15404" max="15404" width="0" hidden="1" customWidth="1"/>
    <col min="15617" max="15617" width="0" hidden="1" customWidth="1"/>
    <col min="15618" max="15618" width="6.42578125" customWidth="1"/>
    <col min="15619" max="15619" width="10.7109375" customWidth="1"/>
    <col min="15620" max="15620" width="0" hidden="1" customWidth="1"/>
    <col min="15621" max="15621" width="16.28515625" customWidth="1"/>
    <col min="15622" max="15635" width="0" hidden="1" customWidth="1"/>
    <col min="15636" max="15636" width="10.7109375" customWidth="1"/>
    <col min="15637" max="15641" width="0" hidden="1" customWidth="1"/>
    <col min="15642" max="15642" width="43.140625" customWidth="1"/>
    <col min="15643" max="15657" width="0" hidden="1" customWidth="1"/>
    <col min="15658" max="15659" width="26" customWidth="1"/>
    <col min="15660" max="15660" width="0" hidden="1" customWidth="1"/>
    <col min="15873" max="15873" width="0" hidden="1" customWidth="1"/>
    <col min="15874" max="15874" width="6.42578125" customWidth="1"/>
    <col min="15875" max="15875" width="10.7109375" customWidth="1"/>
    <col min="15876" max="15876" width="0" hidden="1" customWidth="1"/>
    <col min="15877" max="15877" width="16.28515625" customWidth="1"/>
    <col min="15878" max="15891" width="0" hidden="1" customWidth="1"/>
    <col min="15892" max="15892" width="10.7109375" customWidth="1"/>
    <col min="15893" max="15897" width="0" hidden="1" customWidth="1"/>
    <col min="15898" max="15898" width="43.140625" customWidth="1"/>
    <col min="15899" max="15913" width="0" hidden="1" customWidth="1"/>
    <col min="15914" max="15915" width="26" customWidth="1"/>
    <col min="15916" max="15916" width="0" hidden="1" customWidth="1"/>
    <col min="16129" max="16129" width="0" hidden="1" customWidth="1"/>
    <col min="16130" max="16130" width="6.42578125" customWidth="1"/>
    <col min="16131" max="16131" width="10.7109375" customWidth="1"/>
    <col min="16132" max="16132" width="0" hidden="1" customWidth="1"/>
    <col min="16133" max="16133" width="16.28515625" customWidth="1"/>
    <col min="16134" max="16147" width="0" hidden="1" customWidth="1"/>
    <col min="16148" max="16148" width="10.7109375" customWidth="1"/>
    <col min="16149" max="16153" width="0" hidden="1" customWidth="1"/>
    <col min="16154" max="16154" width="43.140625" customWidth="1"/>
    <col min="16155" max="16169" width="0" hidden="1" customWidth="1"/>
    <col min="16170" max="16171" width="26" customWidth="1"/>
    <col min="16172" max="16172" width="0" hidden="1" customWidth="1"/>
  </cols>
  <sheetData>
    <row r="1" spans="1:44" ht="22.5" customHeigh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3"/>
      <c r="W1" s="113"/>
      <c r="X1" s="113"/>
      <c r="Y1" s="113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94" t="s">
        <v>943</v>
      </c>
      <c r="AR1" s="114"/>
    </row>
    <row r="2" spans="1:44" ht="15.7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3"/>
      <c r="W2" s="113"/>
      <c r="X2" s="113"/>
      <c r="Y2" s="113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89" t="s">
        <v>110</v>
      </c>
      <c r="AR2" s="114"/>
    </row>
    <row r="3" spans="1:44" ht="18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3"/>
      <c r="W3" s="113"/>
      <c r="X3" s="113"/>
      <c r="Y3" s="113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89" t="s">
        <v>1</v>
      </c>
      <c r="AR3" s="114"/>
    </row>
    <row r="4" spans="1:44" ht="18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3"/>
      <c r="W4" s="113"/>
      <c r="X4" s="113"/>
      <c r="Y4" s="113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72" t="s">
        <v>951</v>
      </c>
      <c r="AR4" s="114"/>
    </row>
    <row r="5" spans="1:44" ht="17.25" customHeight="1">
      <c r="A5" s="112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3"/>
      <c r="W5" s="113"/>
      <c r="X5" s="113"/>
      <c r="Y5" s="113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93"/>
      <c r="AR5" s="114"/>
    </row>
    <row r="6" spans="1:44" ht="17.25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3"/>
      <c r="W6" s="113"/>
      <c r="X6" s="113"/>
      <c r="Y6" s="113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89" t="s">
        <v>926</v>
      </c>
      <c r="AR6" s="114"/>
    </row>
    <row r="7" spans="1:44" ht="17.25" customHeight="1">
      <c r="A7" s="112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3"/>
      <c r="W7" s="113"/>
      <c r="X7" s="113"/>
      <c r="Y7" s="113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89" t="s">
        <v>110</v>
      </c>
      <c r="AR7" s="114"/>
    </row>
    <row r="8" spans="1:44" ht="17.25" customHeight="1">
      <c r="A8" s="112"/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3"/>
      <c r="W8" s="113"/>
      <c r="X8" s="113"/>
      <c r="Y8" s="113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89" t="s">
        <v>1</v>
      </c>
      <c r="AR8" s="114"/>
    </row>
    <row r="9" spans="1:44" ht="17.2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3"/>
      <c r="W9" s="113"/>
      <c r="X9" s="113"/>
      <c r="Y9" s="113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89" t="s">
        <v>2</v>
      </c>
      <c r="AR9" s="114"/>
    </row>
    <row r="10" spans="1:44" ht="17.25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3"/>
      <c r="W10" s="113"/>
      <c r="X10" s="113"/>
      <c r="Y10" s="113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89"/>
      <c r="AR10" s="114"/>
    </row>
    <row r="11" spans="1:44" ht="17.25" customHeight="1">
      <c r="A11" s="112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  <c r="W11" s="113"/>
      <c r="X11" s="113"/>
      <c r="Y11" s="113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89"/>
      <c r="AR11" s="114"/>
    </row>
    <row r="12" spans="1:44" ht="17.25" customHeight="1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3"/>
      <c r="W12" s="113"/>
      <c r="X12" s="113"/>
      <c r="Y12" s="113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89"/>
      <c r="AR12" s="114"/>
    </row>
    <row r="13" spans="1:44" ht="24.75" customHeight="1">
      <c r="A13" s="117"/>
      <c r="B13" s="191" t="s">
        <v>913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</row>
    <row r="14" spans="1:44" ht="15"/>
    <row r="15" spans="1:44" ht="9" customHeight="1">
      <c r="A15" s="185" t="s">
        <v>356</v>
      </c>
      <c r="B15" s="186" t="s">
        <v>357</v>
      </c>
      <c r="C15" s="186" t="s">
        <v>358</v>
      </c>
      <c r="D15" s="186" t="s">
        <v>358</v>
      </c>
      <c r="E15" s="186" t="s">
        <v>359</v>
      </c>
      <c r="F15" s="186" t="s">
        <v>359</v>
      </c>
      <c r="G15" s="186" t="s">
        <v>359</v>
      </c>
      <c r="H15" s="186" t="s">
        <v>359</v>
      </c>
      <c r="I15" s="186" t="s">
        <v>359</v>
      </c>
      <c r="J15" s="186" t="s">
        <v>359</v>
      </c>
      <c r="K15" s="186" t="s">
        <v>359</v>
      </c>
      <c r="L15" s="186" t="s">
        <v>359</v>
      </c>
      <c r="M15" s="186" t="s">
        <v>359</v>
      </c>
      <c r="N15" s="186" t="s">
        <v>359</v>
      </c>
      <c r="O15" s="186" t="s">
        <v>359</v>
      </c>
      <c r="P15" s="186" t="s">
        <v>359</v>
      </c>
      <c r="Q15" s="186" t="s">
        <v>359</v>
      </c>
      <c r="R15" s="186" t="s">
        <v>359</v>
      </c>
      <c r="S15" s="186" t="s">
        <v>359</v>
      </c>
      <c r="T15" s="186" t="s">
        <v>360</v>
      </c>
      <c r="U15" s="186" t="s">
        <v>361</v>
      </c>
      <c r="V15" s="186" t="s">
        <v>362</v>
      </c>
      <c r="W15" s="186" t="s">
        <v>363</v>
      </c>
      <c r="X15" s="186" t="s">
        <v>364</v>
      </c>
      <c r="Y15" s="186" t="s">
        <v>365</v>
      </c>
      <c r="Z15" s="185" t="s">
        <v>356</v>
      </c>
      <c r="AA15" s="185" t="s">
        <v>46</v>
      </c>
      <c r="AB15" s="185" t="s">
        <v>366</v>
      </c>
      <c r="AC15" s="185" t="s">
        <v>367</v>
      </c>
      <c r="AD15" s="185" t="s">
        <v>368</v>
      </c>
      <c r="AE15" s="185" t="s">
        <v>369</v>
      </c>
      <c r="AF15" s="185" t="s">
        <v>46</v>
      </c>
      <c r="AG15" s="185" t="s">
        <v>366</v>
      </c>
      <c r="AH15" s="185" t="s">
        <v>367</v>
      </c>
      <c r="AI15" s="185" t="s">
        <v>368</v>
      </c>
      <c r="AJ15" s="185" t="s">
        <v>369</v>
      </c>
      <c r="AK15" s="185" t="s">
        <v>46</v>
      </c>
      <c r="AL15" s="185" t="s">
        <v>366</v>
      </c>
      <c r="AM15" s="185" t="s">
        <v>367</v>
      </c>
      <c r="AN15" s="185" t="s">
        <v>368</v>
      </c>
      <c r="AO15" s="185" t="s">
        <v>369</v>
      </c>
      <c r="AP15" s="185" t="s">
        <v>6</v>
      </c>
      <c r="AQ15" s="185" t="s">
        <v>7</v>
      </c>
      <c r="AR15" s="185" t="s">
        <v>356</v>
      </c>
    </row>
    <row r="16" spans="1:44" ht="15" customHeight="1">
      <c r="A16" s="185"/>
      <c r="B16" s="186" t="s">
        <v>370</v>
      </c>
      <c r="C16" s="186" t="s">
        <v>371</v>
      </c>
      <c r="D16" s="186" t="s">
        <v>372</v>
      </c>
      <c r="E16" s="186" t="s">
        <v>359</v>
      </c>
      <c r="F16" s="186" t="s">
        <v>359</v>
      </c>
      <c r="G16" s="186" t="s">
        <v>359</v>
      </c>
      <c r="H16" s="186" t="s">
        <v>359</v>
      </c>
      <c r="I16" s="186" t="s">
        <v>359</v>
      </c>
      <c r="J16" s="186" t="s">
        <v>359</v>
      </c>
      <c r="K16" s="186" t="s">
        <v>359</v>
      </c>
      <c r="L16" s="186" t="s">
        <v>359</v>
      </c>
      <c r="M16" s="186" t="s">
        <v>359</v>
      </c>
      <c r="N16" s="186" t="s">
        <v>359</v>
      </c>
      <c r="O16" s="186" t="s">
        <v>359</v>
      </c>
      <c r="P16" s="186" t="s">
        <v>359</v>
      </c>
      <c r="Q16" s="186" t="s">
        <v>359</v>
      </c>
      <c r="R16" s="186" t="s">
        <v>359</v>
      </c>
      <c r="S16" s="186" t="s">
        <v>359</v>
      </c>
      <c r="T16" s="186" t="s">
        <v>360</v>
      </c>
      <c r="U16" s="186" t="s">
        <v>361</v>
      </c>
      <c r="V16" s="186" t="s">
        <v>362</v>
      </c>
      <c r="W16" s="186" t="s">
        <v>363</v>
      </c>
      <c r="X16" s="186" t="s">
        <v>364</v>
      </c>
      <c r="Y16" s="186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 t="s">
        <v>46</v>
      </c>
      <c r="AQ16" s="185" t="s">
        <v>46</v>
      </c>
      <c r="AR16" s="185"/>
    </row>
    <row r="17" spans="1:44" ht="12" customHeight="1">
      <c r="A17" s="119"/>
      <c r="B17" s="119" t="s">
        <v>115</v>
      </c>
      <c r="C17" s="119" t="s">
        <v>116</v>
      </c>
      <c r="D17" s="119"/>
      <c r="E17" s="119" t="s">
        <v>117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 t="s">
        <v>347</v>
      </c>
      <c r="U17" s="119"/>
      <c r="V17" s="120"/>
      <c r="W17" s="120"/>
      <c r="X17" s="120"/>
      <c r="Y17" s="120"/>
      <c r="Z17" s="119" t="s">
        <v>373</v>
      </c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 t="s">
        <v>374</v>
      </c>
      <c r="AQ17" s="119">
        <v>7</v>
      </c>
      <c r="AR17" s="121"/>
    </row>
    <row r="18" spans="1:44" ht="33.4" customHeight="1">
      <c r="A18" s="122" t="s">
        <v>375</v>
      </c>
      <c r="B18" s="100" t="s">
        <v>376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23"/>
      <c r="W18" s="123"/>
      <c r="X18" s="123"/>
      <c r="Y18" s="123"/>
      <c r="Z18" s="122" t="s">
        <v>375</v>
      </c>
      <c r="AA18" s="124">
        <v>1739.5</v>
      </c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>
        <v>1739.5</v>
      </c>
      <c r="AQ18" s="124">
        <v>1739.5</v>
      </c>
      <c r="AR18" s="122" t="s">
        <v>375</v>
      </c>
    </row>
    <row r="19" spans="1:44" ht="16.7" customHeight="1">
      <c r="A19" s="125" t="s">
        <v>377</v>
      </c>
      <c r="B19" s="103"/>
      <c r="C19" s="103" t="s">
        <v>378</v>
      </c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26"/>
      <c r="W19" s="126"/>
      <c r="X19" s="126"/>
      <c r="Y19" s="126"/>
      <c r="Z19" s="125" t="s">
        <v>377</v>
      </c>
      <c r="AA19" s="127">
        <v>1739.5</v>
      </c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>
        <v>1739.5</v>
      </c>
      <c r="AQ19" s="127">
        <v>1739.5</v>
      </c>
      <c r="AR19" s="125" t="s">
        <v>377</v>
      </c>
    </row>
    <row r="20" spans="1:44" ht="100.35" customHeight="1">
      <c r="A20" s="125" t="s">
        <v>379</v>
      </c>
      <c r="B20" s="103"/>
      <c r="C20" s="103" t="s">
        <v>380</v>
      </c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26"/>
      <c r="W20" s="126"/>
      <c r="X20" s="126"/>
      <c r="Y20" s="126"/>
      <c r="Z20" s="125" t="s">
        <v>379</v>
      </c>
      <c r="AA20" s="127">
        <v>1389.5</v>
      </c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7"/>
      <c r="AP20" s="127">
        <v>1389.5</v>
      </c>
      <c r="AQ20" s="127">
        <v>1389.5</v>
      </c>
      <c r="AR20" s="125" t="s">
        <v>379</v>
      </c>
    </row>
    <row r="21" spans="1:44" ht="66.95" customHeight="1">
      <c r="A21" s="125" t="s">
        <v>381</v>
      </c>
      <c r="B21" s="103"/>
      <c r="C21" s="103" t="s">
        <v>380</v>
      </c>
      <c r="D21" s="103"/>
      <c r="E21" s="103" t="s">
        <v>382</v>
      </c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26"/>
      <c r="W21" s="126"/>
      <c r="X21" s="126"/>
      <c r="Y21" s="126"/>
      <c r="Z21" s="125" t="s">
        <v>381</v>
      </c>
      <c r="AA21" s="127">
        <v>1389.5</v>
      </c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>
        <v>1389.5</v>
      </c>
      <c r="AQ21" s="127">
        <v>1389.5</v>
      </c>
      <c r="AR21" s="125" t="s">
        <v>381</v>
      </c>
    </row>
    <row r="22" spans="1:44" ht="33.4" customHeight="1">
      <c r="A22" s="125" t="s">
        <v>383</v>
      </c>
      <c r="B22" s="103"/>
      <c r="C22" s="103" t="s">
        <v>380</v>
      </c>
      <c r="D22" s="103"/>
      <c r="E22" s="103" t="s">
        <v>384</v>
      </c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26"/>
      <c r="W22" s="126"/>
      <c r="X22" s="126"/>
      <c r="Y22" s="126"/>
      <c r="Z22" s="125" t="s">
        <v>383</v>
      </c>
      <c r="AA22" s="127">
        <v>155.30000000000001</v>
      </c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>
        <v>155.30000000000001</v>
      </c>
      <c r="AQ22" s="127">
        <v>155.30000000000001</v>
      </c>
      <c r="AR22" s="125" t="s">
        <v>383</v>
      </c>
    </row>
    <row r="23" spans="1:44" ht="133.69999999999999" customHeight="1">
      <c r="A23" s="125" t="s">
        <v>385</v>
      </c>
      <c r="B23" s="103"/>
      <c r="C23" s="103" t="s">
        <v>380</v>
      </c>
      <c r="D23" s="103"/>
      <c r="E23" s="103" t="s">
        <v>384</v>
      </c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 t="s">
        <v>386</v>
      </c>
      <c r="U23" s="103"/>
      <c r="V23" s="126"/>
      <c r="W23" s="126"/>
      <c r="X23" s="126"/>
      <c r="Y23" s="126"/>
      <c r="Z23" s="125" t="s">
        <v>385</v>
      </c>
      <c r="AA23" s="127">
        <v>155.30000000000001</v>
      </c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7"/>
      <c r="AN23" s="127"/>
      <c r="AO23" s="127"/>
      <c r="AP23" s="127">
        <v>155.30000000000001</v>
      </c>
      <c r="AQ23" s="127">
        <v>155.30000000000001</v>
      </c>
      <c r="AR23" s="125" t="s">
        <v>385</v>
      </c>
    </row>
    <row r="24" spans="1:44" ht="33.4" customHeight="1">
      <c r="A24" s="125" t="s">
        <v>387</v>
      </c>
      <c r="B24" s="103"/>
      <c r="C24" s="103" t="s">
        <v>380</v>
      </c>
      <c r="D24" s="103"/>
      <c r="E24" s="103" t="s">
        <v>388</v>
      </c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26"/>
      <c r="W24" s="126"/>
      <c r="X24" s="126"/>
      <c r="Y24" s="126"/>
      <c r="Z24" s="125" t="s">
        <v>387</v>
      </c>
      <c r="AA24" s="127">
        <v>1234.2</v>
      </c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>
        <v>1234.2</v>
      </c>
      <c r="AQ24" s="127">
        <v>1234.2</v>
      </c>
      <c r="AR24" s="125" t="s">
        <v>387</v>
      </c>
    </row>
    <row r="25" spans="1:44" ht="133.69999999999999" customHeight="1">
      <c r="A25" s="125" t="s">
        <v>385</v>
      </c>
      <c r="B25" s="103"/>
      <c r="C25" s="103" t="s">
        <v>380</v>
      </c>
      <c r="D25" s="103"/>
      <c r="E25" s="103" t="s">
        <v>388</v>
      </c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 t="s">
        <v>386</v>
      </c>
      <c r="U25" s="103"/>
      <c r="V25" s="126"/>
      <c r="W25" s="126"/>
      <c r="X25" s="126"/>
      <c r="Y25" s="126"/>
      <c r="Z25" s="125" t="s">
        <v>385</v>
      </c>
      <c r="AA25" s="127">
        <v>994.2</v>
      </c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>
        <v>994.2</v>
      </c>
      <c r="AQ25" s="127">
        <v>994.2</v>
      </c>
      <c r="AR25" s="125" t="s">
        <v>385</v>
      </c>
    </row>
    <row r="26" spans="1:44" ht="50.1" customHeight="1">
      <c r="A26" s="125" t="s">
        <v>389</v>
      </c>
      <c r="B26" s="103"/>
      <c r="C26" s="103" t="s">
        <v>380</v>
      </c>
      <c r="D26" s="103"/>
      <c r="E26" s="103" t="s">
        <v>388</v>
      </c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 t="s">
        <v>390</v>
      </c>
      <c r="U26" s="103"/>
      <c r="V26" s="126"/>
      <c r="W26" s="126"/>
      <c r="X26" s="126"/>
      <c r="Y26" s="126"/>
      <c r="Z26" s="125" t="s">
        <v>389</v>
      </c>
      <c r="AA26" s="127">
        <v>240</v>
      </c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>
        <v>240</v>
      </c>
      <c r="AQ26" s="127">
        <v>240</v>
      </c>
      <c r="AR26" s="125" t="s">
        <v>389</v>
      </c>
    </row>
    <row r="27" spans="1:44" ht="33.4" customHeight="1">
      <c r="A27" s="125" t="s">
        <v>391</v>
      </c>
      <c r="B27" s="103"/>
      <c r="C27" s="103" t="s">
        <v>392</v>
      </c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26"/>
      <c r="W27" s="126"/>
      <c r="X27" s="126"/>
      <c r="Y27" s="126"/>
      <c r="Z27" s="125" t="s">
        <v>391</v>
      </c>
      <c r="AA27" s="127">
        <v>350</v>
      </c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>
        <v>350</v>
      </c>
      <c r="AQ27" s="127">
        <v>350</v>
      </c>
      <c r="AR27" s="125" t="s">
        <v>391</v>
      </c>
    </row>
    <row r="28" spans="1:44" ht="50.1" customHeight="1">
      <c r="A28" s="125" t="s">
        <v>393</v>
      </c>
      <c r="B28" s="103"/>
      <c r="C28" s="103" t="s">
        <v>392</v>
      </c>
      <c r="D28" s="103"/>
      <c r="E28" s="103" t="s">
        <v>394</v>
      </c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26"/>
      <c r="W28" s="126"/>
      <c r="X28" s="126"/>
      <c r="Y28" s="126"/>
      <c r="Z28" s="125" t="s">
        <v>393</v>
      </c>
      <c r="AA28" s="127">
        <v>350</v>
      </c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>
        <v>350</v>
      </c>
      <c r="AQ28" s="127">
        <v>350</v>
      </c>
      <c r="AR28" s="125" t="s">
        <v>393</v>
      </c>
    </row>
    <row r="29" spans="1:44" ht="33.4" customHeight="1">
      <c r="A29" s="125" t="s">
        <v>395</v>
      </c>
      <c r="B29" s="103"/>
      <c r="C29" s="103" t="s">
        <v>392</v>
      </c>
      <c r="D29" s="103"/>
      <c r="E29" s="103" t="s">
        <v>396</v>
      </c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26"/>
      <c r="W29" s="126"/>
      <c r="X29" s="126"/>
      <c r="Y29" s="126"/>
      <c r="Z29" s="125" t="s">
        <v>395</v>
      </c>
      <c r="AA29" s="127">
        <v>350</v>
      </c>
      <c r="AB29" s="127"/>
      <c r="AC29" s="127"/>
      <c r="AD29" s="127"/>
      <c r="AE29" s="127"/>
      <c r="AF29" s="127"/>
      <c r="AG29" s="127"/>
      <c r="AH29" s="127"/>
      <c r="AI29" s="127"/>
      <c r="AJ29" s="127"/>
      <c r="AK29" s="127"/>
      <c r="AL29" s="127"/>
      <c r="AM29" s="127"/>
      <c r="AN29" s="127"/>
      <c r="AO29" s="127"/>
      <c r="AP29" s="127">
        <v>350</v>
      </c>
      <c r="AQ29" s="127">
        <v>350</v>
      </c>
      <c r="AR29" s="125" t="s">
        <v>395</v>
      </c>
    </row>
    <row r="30" spans="1:44" ht="50.1" customHeight="1">
      <c r="A30" s="125" t="s">
        <v>389</v>
      </c>
      <c r="B30" s="103"/>
      <c r="C30" s="103" t="s">
        <v>392</v>
      </c>
      <c r="D30" s="103"/>
      <c r="E30" s="103" t="s">
        <v>396</v>
      </c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 t="s">
        <v>390</v>
      </c>
      <c r="U30" s="103"/>
      <c r="V30" s="126"/>
      <c r="W30" s="126"/>
      <c r="X30" s="126"/>
      <c r="Y30" s="126"/>
      <c r="Z30" s="125" t="s">
        <v>389</v>
      </c>
      <c r="AA30" s="127">
        <v>350</v>
      </c>
      <c r="AB30" s="127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127">
        <v>350</v>
      </c>
      <c r="AQ30" s="127">
        <v>350</v>
      </c>
      <c r="AR30" s="125" t="s">
        <v>389</v>
      </c>
    </row>
    <row r="31" spans="1:44" ht="66.95" customHeight="1">
      <c r="A31" s="122" t="s">
        <v>397</v>
      </c>
      <c r="B31" s="100" t="s">
        <v>398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23"/>
      <c r="W31" s="123"/>
      <c r="X31" s="123"/>
      <c r="Y31" s="123"/>
      <c r="Z31" s="122" t="s">
        <v>397</v>
      </c>
      <c r="AA31" s="124">
        <v>34779.199999999997</v>
      </c>
      <c r="AB31" s="124"/>
      <c r="AC31" s="124">
        <v>10.3</v>
      </c>
      <c r="AD31" s="124">
        <v>2909.89</v>
      </c>
      <c r="AE31" s="124">
        <v>1266.21</v>
      </c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>
        <f>AP32+AP37+AP55</f>
        <v>57582.460000000006</v>
      </c>
      <c r="AQ31" s="124">
        <f>AQ32+AQ37+AQ55</f>
        <v>27003.200000000001</v>
      </c>
      <c r="AR31" s="122" t="s">
        <v>397</v>
      </c>
    </row>
    <row r="32" spans="1:44" ht="16.7" customHeight="1">
      <c r="A32" s="125" t="s">
        <v>377</v>
      </c>
      <c r="B32" s="103"/>
      <c r="C32" s="103" t="s">
        <v>378</v>
      </c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26"/>
      <c r="W32" s="126"/>
      <c r="X32" s="126"/>
      <c r="Y32" s="126"/>
      <c r="Z32" s="125" t="s">
        <v>377</v>
      </c>
      <c r="AA32" s="127">
        <v>10.3</v>
      </c>
      <c r="AB32" s="127"/>
      <c r="AC32" s="127">
        <v>10.3</v>
      </c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>
        <f t="shared" ref="AP32:AQ34" si="0">AP33</f>
        <v>9.4</v>
      </c>
      <c r="AQ32" s="127">
        <f t="shared" si="0"/>
        <v>9.4</v>
      </c>
      <c r="AR32" s="125" t="s">
        <v>377</v>
      </c>
    </row>
    <row r="33" spans="1:44" ht="100.35" customHeight="1">
      <c r="A33" s="125" t="s">
        <v>399</v>
      </c>
      <c r="B33" s="103"/>
      <c r="C33" s="103" t="s">
        <v>400</v>
      </c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26"/>
      <c r="W33" s="126"/>
      <c r="X33" s="126"/>
      <c r="Y33" s="126"/>
      <c r="Z33" s="125" t="s">
        <v>399</v>
      </c>
      <c r="AA33" s="127">
        <v>10.3</v>
      </c>
      <c r="AB33" s="127"/>
      <c r="AC33" s="127">
        <v>10.3</v>
      </c>
      <c r="AD33" s="127"/>
      <c r="AE33" s="127"/>
      <c r="AF33" s="127"/>
      <c r="AG33" s="127"/>
      <c r="AH33" s="127"/>
      <c r="AI33" s="127"/>
      <c r="AJ33" s="127"/>
      <c r="AK33" s="127"/>
      <c r="AL33" s="127"/>
      <c r="AM33" s="127"/>
      <c r="AN33" s="127"/>
      <c r="AO33" s="127"/>
      <c r="AP33" s="127">
        <f t="shared" si="0"/>
        <v>9.4</v>
      </c>
      <c r="AQ33" s="127">
        <f t="shared" si="0"/>
        <v>9.4</v>
      </c>
      <c r="AR33" s="125" t="s">
        <v>399</v>
      </c>
    </row>
    <row r="34" spans="1:44" ht="66.95" customHeight="1">
      <c r="A34" s="125" t="s">
        <v>381</v>
      </c>
      <c r="B34" s="103"/>
      <c r="C34" s="103" t="s">
        <v>400</v>
      </c>
      <c r="D34" s="103"/>
      <c r="E34" s="103" t="s">
        <v>382</v>
      </c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26"/>
      <c r="W34" s="126"/>
      <c r="X34" s="126"/>
      <c r="Y34" s="126"/>
      <c r="Z34" s="125" t="s">
        <v>381</v>
      </c>
      <c r="AA34" s="127">
        <v>10.3</v>
      </c>
      <c r="AB34" s="127"/>
      <c r="AC34" s="127">
        <v>10.3</v>
      </c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>
        <f t="shared" si="0"/>
        <v>9.4</v>
      </c>
      <c r="AQ34" s="127">
        <f t="shared" si="0"/>
        <v>9.4</v>
      </c>
      <c r="AR34" s="125" t="s">
        <v>381</v>
      </c>
    </row>
    <row r="35" spans="1:44" ht="117" customHeight="1">
      <c r="A35" s="125" t="s">
        <v>403</v>
      </c>
      <c r="B35" s="103"/>
      <c r="C35" s="103" t="s">
        <v>400</v>
      </c>
      <c r="D35" s="103"/>
      <c r="E35" s="103" t="s">
        <v>404</v>
      </c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26"/>
      <c r="W35" s="126"/>
      <c r="X35" s="126"/>
      <c r="Y35" s="126"/>
      <c r="Z35" s="125" t="s">
        <v>403</v>
      </c>
      <c r="AA35" s="127">
        <v>9.4</v>
      </c>
      <c r="AB35" s="127"/>
      <c r="AC35" s="127">
        <v>9.4</v>
      </c>
      <c r="AD35" s="127"/>
      <c r="AE35" s="127"/>
      <c r="AF35" s="127"/>
      <c r="AG35" s="127"/>
      <c r="AH35" s="127"/>
      <c r="AI35" s="127"/>
      <c r="AJ35" s="127"/>
      <c r="AK35" s="127"/>
      <c r="AL35" s="127"/>
      <c r="AM35" s="127"/>
      <c r="AN35" s="127"/>
      <c r="AO35" s="127"/>
      <c r="AP35" s="127">
        <v>9.4</v>
      </c>
      <c r="AQ35" s="127">
        <v>9.4</v>
      </c>
      <c r="AR35" s="125" t="s">
        <v>403</v>
      </c>
    </row>
    <row r="36" spans="1:44" ht="133.69999999999999" customHeight="1">
      <c r="A36" s="125" t="s">
        <v>385</v>
      </c>
      <c r="B36" s="103"/>
      <c r="C36" s="103" t="s">
        <v>400</v>
      </c>
      <c r="D36" s="103"/>
      <c r="E36" s="103" t="s">
        <v>404</v>
      </c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 t="s">
        <v>386</v>
      </c>
      <c r="U36" s="103"/>
      <c r="V36" s="126"/>
      <c r="W36" s="126"/>
      <c r="X36" s="126"/>
      <c r="Y36" s="126"/>
      <c r="Z36" s="125" t="s">
        <v>385</v>
      </c>
      <c r="AA36" s="127">
        <v>9.4</v>
      </c>
      <c r="AB36" s="127"/>
      <c r="AC36" s="127">
        <v>9.4</v>
      </c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>
        <v>9.4</v>
      </c>
      <c r="AQ36" s="127">
        <v>9.4</v>
      </c>
      <c r="AR36" s="125" t="s">
        <v>385</v>
      </c>
    </row>
    <row r="37" spans="1:44" ht="16.7" customHeight="1">
      <c r="A37" s="125" t="s">
        <v>405</v>
      </c>
      <c r="B37" s="103"/>
      <c r="C37" s="103" t="s">
        <v>406</v>
      </c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26"/>
      <c r="W37" s="126"/>
      <c r="X37" s="126"/>
      <c r="Y37" s="126"/>
      <c r="Z37" s="125" t="s">
        <v>405</v>
      </c>
      <c r="AA37" s="127">
        <v>28323.4</v>
      </c>
      <c r="AB37" s="127"/>
      <c r="AC37" s="127"/>
      <c r="AD37" s="127">
        <v>2909.89</v>
      </c>
      <c r="AE37" s="127">
        <v>1266.21</v>
      </c>
      <c r="AF37" s="127"/>
      <c r="AG37" s="127"/>
      <c r="AH37" s="127"/>
      <c r="AI37" s="127"/>
      <c r="AJ37" s="127"/>
      <c r="AK37" s="127"/>
      <c r="AL37" s="127"/>
      <c r="AM37" s="127"/>
      <c r="AN37" s="127"/>
      <c r="AO37" s="127"/>
      <c r="AP37" s="127">
        <f>AP38+AP45</f>
        <v>53573.060000000005</v>
      </c>
      <c r="AQ37" s="127">
        <f>AQ38+AQ45</f>
        <v>21993.8</v>
      </c>
      <c r="AR37" s="125" t="s">
        <v>405</v>
      </c>
    </row>
    <row r="38" spans="1:44" ht="16.7" customHeight="1">
      <c r="A38" s="125" t="s">
        <v>407</v>
      </c>
      <c r="B38" s="103"/>
      <c r="C38" s="103" t="s">
        <v>408</v>
      </c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26"/>
      <c r="W38" s="126"/>
      <c r="X38" s="126"/>
      <c r="Y38" s="126"/>
      <c r="Z38" s="125" t="s">
        <v>407</v>
      </c>
      <c r="AA38" s="127">
        <v>2536.3000000000002</v>
      </c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>
        <v>2536.3000000000002</v>
      </c>
      <c r="AQ38" s="127">
        <v>2536.3000000000002</v>
      </c>
      <c r="AR38" s="125" t="s">
        <v>407</v>
      </c>
    </row>
    <row r="39" spans="1:44" ht="83.65" customHeight="1">
      <c r="A39" s="125" t="s">
        <v>9</v>
      </c>
      <c r="B39" s="103"/>
      <c r="C39" s="103" t="s">
        <v>408</v>
      </c>
      <c r="D39" s="103"/>
      <c r="E39" s="103" t="s">
        <v>409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26"/>
      <c r="W39" s="126"/>
      <c r="X39" s="126"/>
      <c r="Y39" s="126"/>
      <c r="Z39" s="125" t="s">
        <v>9</v>
      </c>
      <c r="AA39" s="127">
        <v>2536.3000000000002</v>
      </c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>
        <v>2536.3000000000002</v>
      </c>
      <c r="AQ39" s="127">
        <v>2536.3000000000002</v>
      </c>
      <c r="AR39" s="125" t="s">
        <v>9</v>
      </c>
    </row>
    <row r="40" spans="1:44" ht="50.1" customHeight="1">
      <c r="A40" s="125" t="s">
        <v>410</v>
      </c>
      <c r="B40" s="103"/>
      <c r="C40" s="103" t="s">
        <v>408</v>
      </c>
      <c r="D40" s="103"/>
      <c r="E40" s="103" t="s">
        <v>411</v>
      </c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26"/>
      <c r="W40" s="126"/>
      <c r="X40" s="126"/>
      <c r="Y40" s="126"/>
      <c r="Z40" s="125" t="s">
        <v>410</v>
      </c>
      <c r="AA40" s="127">
        <v>2536.3000000000002</v>
      </c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27"/>
      <c r="AN40" s="127"/>
      <c r="AO40" s="127"/>
      <c r="AP40" s="127">
        <v>2536.3000000000002</v>
      </c>
      <c r="AQ40" s="127">
        <v>2536.3000000000002</v>
      </c>
      <c r="AR40" s="125" t="s">
        <v>410</v>
      </c>
    </row>
    <row r="41" spans="1:44" ht="117" customHeight="1">
      <c r="A41" s="125" t="s">
        <v>412</v>
      </c>
      <c r="B41" s="103"/>
      <c r="C41" s="103" t="s">
        <v>408</v>
      </c>
      <c r="D41" s="103"/>
      <c r="E41" s="103" t="s">
        <v>413</v>
      </c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26"/>
      <c r="W41" s="126"/>
      <c r="X41" s="126"/>
      <c r="Y41" s="126"/>
      <c r="Z41" s="125" t="s">
        <v>412</v>
      </c>
      <c r="AA41" s="127">
        <v>2536.3000000000002</v>
      </c>
      <c r="AB41" s="127"/>
      <c r="AC41" s="127"/>
      <c r="AD41" s="127"/>
      <c r="AE41" s="127"/>
      <c r="AF41" s="127"/>
      <c r="AG41" s="127"/>
      <c r="AH41" s="127"/>
      <c r="AI41" s="127"/>
      <c r="AJ41" s="127"/>
      <c r="AK41" s="127"/>
      <c r="AL41" s="127"/>
      <c r="AM41" s="127"/>
      <c r="AN41" s="127"/>
      <c r="AO41" s="127"/>
      <c r="AP41" s="127">
        <v>2536.3000000000002</v>
      </c>
      <c r="AQ41" s="127">
        <v>2536.3000000000002</v>
      </c>
      <c r="AR41" s="125" t="s">
        <v>412</v>
      </c>
    </row>
    <row r="42" spans="1:44" ht="33.4" customHeight="1">
      <c r="A42" s="125" t="s">
        <v>387</v>
      </c>
      <c r="B42" s="103"/>
      <c r="C42" s="103" t="s">
        <v>408</v>
      </c>
      <c r="D42" s="103"/>
      <c r="E42" s="103" t="s">
        <v>414</v>
      </c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26"/>
      <c r="W42" s="126"/>
      <c r="X42" s="126"/>
      <c r="Y42" s="126"/>
      <c r="Z42" s="125" t="s">
        <v>387</v>
      </c>
      <c r="AA42" s="127">
        <v>2536.3000000000002</v>
      </c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>
        <v>2536.3000000000002</v>
      </c>
      <c r="AQ42" s="127">
        <v>2536.3000000000002</v>
      </c>
      <c r="AR42" s="125" t="s">
        <v>387</v>
      </c>
    </row>
    <row r="43" spans="1:44" ht="133.69999999999999" customHeight="1">
      <c r="A43" s="125" t="s">
        <v>385</v>
      </c>
      <c r="B43" s="103"/>
      <c r="C43" s="103" t="s">
        <v>408</v>
      </c>
      <c r="D43" s="103"/>
      <c r="E43" s="103" t="s">
        <v>414</v>
      </c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 t="s">
        <v>386</v>
      </c>
      <c r="U43" s="103"/>
      <c r="V43" s="126"/>
      <c r="W43" s="126"/>
      <c r="X43" s="126"/>
      <c r="Y43" s="126"/>
      <c r="Z43" s="125" t="s">
        <v>385</v>
      </c>
      <c r="AA43" s="127">
        <v>2436.3000000000002</v>
      </c>
      <c r="AB43" s="127"/>
      <c r="AC43" s="127"/>
      <c r="AD43" s="127"/>
      <c r="AE43" s="127"/>
      <c r="AF43" s="127"/>
      <c r="AG43" s="127"/>
      <c r="AH43" s="127"/>
      <c r="AI43" s="127"/>
      <c r="AJ43" s="127"/>
      <c r="AK43" s="127"/>
      <c r="AL43" s="127"/>
      <c r="AM43" s="127"/>
      <c r="AN43" s="127"/>
      <c r="AO43" s="127"/>
      <c r="AP43" s="127">
        <v>2436.3000000000002</v>
      </c>
      <c r="AQ43" s="127">
        <v>2436.3000000000002</v>
      </c>
      <c r="AR43" s="125" t="s">
        <v>385</v>
      </c>
    </row>
    <row r="44" spans="1:44" ht="50.1" customHeight="1">
      <c r="A44" s="125" t="s">
        <v>389</v>
      </c>
      <c r="B44" s="103"/>
      <c r="C44" s="103" t="s">
        <v>408</v>
      </c>
      <c r="D44" s="103"/>
      <c r="E44" s="103" t="s">
        <v>414</v>
      </c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 t="s">
        <v>390</v>
      </c>
      <c r="U44" s="103"/>
      <c r="V44" s="126"/>
      <c r="W44" s="126"/>
      <c r="X44" s="126"/>
      <c r="Y44" s="126"/>
      <c r="Z44" s="125" t="s">
        <v>389</v>
      </c>
      <c r="AA44" s="127">
        <v>100</v>
      </c>
      <c r="AB44" s="127"/>
      <c r="AC44" s="127"/>
      <c r="AD44" s="127"/>
      <c r="AE44" s="127"/>
      <c r="AF44" s="127"/>
      <c r="AG44" s="127"/>
      <c r="AH44" s="127"/>
      <c r="AI44" s="127"/>
      <c r="AJ44" s="127"/>
      <c r="AK44" s="127"/>
      <c r="AL44" s="127"/>
      <c r="AM44" s="127"/>
      <c r="AN44" s="127"/>
      <c r="AO44" s="127"/>
      <c r="AP44" s="127">
        <v>100</v>
      </c>
      <c r="AQ44" s="127">
        <v>100</v>
      </c>
      <c r="AR44" s="125" t="s">
        <v>389</v>
      </c>
    </row>
    <row r="45" spans="1:44" ht="33.4" customHeight="1">
      <c r="A45" s="125" t="s">
        <v>415</v>
      </c>
      <c r="B45" s="103"/>
      <c r="C45" s="103" t="s">
        <v>416</v>
      </c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26"/>
      <c r="W45" s="126"/>
      <c r="X45" s="126"/>
      <c r="Y45" s="126"/>
      <c r="Z45" s="125" t="s">
        <v>415</v>
      </c>
      <c r="AA45" s="127">
        <v>23387.1</v>
      </c>
      <c r="AB45" s="127"/>
      <c r="AC45" s="127"/>
      <c r="AD45" s="127">
        <v>2909.89</v>
      </c>
      <c r="AE45" s="127">
        <v>1266.21</v>
      </c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>
        <f t="shared" ref="AP45:AQ47" si="1">AP46</f>
        <v>51036.76</v>
      </c>
      <c r="AQ45" s="127">
        <f t="shared" si="1"/>
        <v>19457.5</v>
      </c>
      <c r="AR45" s="125" t="s">
        <v>415</v>
      </c>
    </row>
    <row r="46" spans="1:44" ht="83.65" customHeight="1">
      <c r="A46" s="125" t="s">
        <v>9</v>
      </c>
      <c r="B46" s="103"/>
      <c r="C46" s="103" t="s">
        <v>416</v>
      </c>
      <c r="D46" s="103"/>
      <c r="E46" s="103" t="s">
        <v>409</v>
      </c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26"/>
      <c r="W46" s="126"/>
      <c r="X46" s="126"/>
      <c r="Y46" s="126"/>
      <c r="Z46" s="125" t="s">
        <v>9</v>
      </c>
      <c r="AA46" s="127">
        <v>23387.1</v>
      </c>
      <c r="AB46" s="127"/>
      <c r="AC46" s="127"/>
      <c r="AD46" s="127">
        <v>2909.89</v>
      </c>
      <c r="AE46" s="127">
        <v>1266.21</v>
      </c>
      <c r="AF46" s="127"/>
      <c r="AG46" s="127"/>
      <c r="AH46" s="127"/>
      <c r="AI46" s="127"/>
      <c r="AJ46" s="127"/>
      <c r="AK46" s="127"/>
      <c r="AL46" s="127"/>
      <c r="AM46" s="127"/>
      <c r="AN46" s="127"/>
      <c r="AO46" s="127"/>
      <c r="AP46" s="127">
        <f t="shared" si="1"/>
        <v>51036.76</v>
      </c>
      <c r="AQ46" s="127">
        <f t="shared" si="1"/>
        <v>19457.5</v>
      </c>
      <c r="AR46" s="125" t="s">
        <v>9</v>
      </c>
    </row>
    <row r="47" spans="1:44" ht="83.65" customHeight="1">
      <c r="A47" s="125" t="s">
        <v>417</v>
      </c>
      <c r="B47" s="103"/>
      <c r="C47" s="103" t="s">
        <v>416</v>
      </c>
      <c r="D47" s="103"/>
      <c r="E47" s="103" t="s">
        <v>418</v>
      </c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26"/>
      <c r="W47" s="126"/>
      <c r="X47" s="126"/>
      <c r="Y47" s="126"/>
      <c r="Z47" s="125" t="s">
        <v>417</v>
      </c>
      <c r="AA47" s="127">
        <v>23387.1</v>
      </c>
      <c r="AB47" s="127"/>
      <c r="AC47" s="127"/>
      <c r="AD47" s="127">
        <v>2909.89</v>
      </c>
      <c r="AE47" s="127">
        <v>1266.21</v>
      </c>
      <c r="AF47" s="127"/>
      <c r="AG47" s="127"/>
      <c r="AH47" s="127"/>
      <c r="AI47" s="127"/>
      <c r="AJ47" s="127"/>
      <c r="AK47" s="127"/>
      <c r="AL47" s="127"/>
      <c r="AM47" s="127"/>
      <c r="AN47" s="127"/>
      <c r="AO47" s="127"/>
      <c r="AP47" s="127">
        <f t="shared" si="1"/>
        <v>51036.76</v>
      </c>
      <c r="AQ47" s="127">
        <f t="shared" si="1"/>
        <v>19457.5</v>
      </c>
      <c r="AR47" s="125" t="s">
        <v>417</v>
      </c>
    </row>
    <row r="48" spans="1:44" ht="66.95" customHeight="1">
      <c r="A48" s="125" t="s">
        <v>419</v>
      </c>
      <c r="B48" s="103"/>
      <c r="C48" s="103" t="s">
        <v>416</v>
      </c>
      <c r="D48" s="103"/>
      <c r="E48" s="103" t="s">
        <v>420</v>
      </c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26"/>
      <c r="W48" s="126"/>
      <c r="X48" s="126"/>
      <c r="Y48" s="126"/>
      <c r="Z48" s="125" t="s">
        <v>419</v>
      </c>
      <c r="AA48" s="127">
        <v>23387.1</v>
      </c>
      <c r="AB48" s="127"/>
      <c r="AC48" s="127"/>
      <c r="AD48" s="127">
        <v>2909.89</v>
      </c>
      <c r="AE48" s="127">
        <v>1266.21</v>
      </c>
      <c r="AF48" s="127"/>
      <c r="AG48" s="127"/>
      <c r="AH48" s="127"/>
      <c r="AI48" s="127"/>
      <c r="AJ48" s="127"/>
      <c r="AK48" s="127"/>
      <c r="AL48" s="127"/>
      <c r="AM48" s="127"/>
      <c r="AN48" s="127"/>
      <c r="AO48" s="127"/>
      <c r="AP48" s="127">
        <f>AP49+AP51+AP53</f>
        <v>51036.76</v>
      </c>
      <c r="AQ48" s="127">
        <f>AQ49+AQ51+AQ53</f>
        <v>19457.5</v>
      </c>
      <c r="AR48" s="125" t="s">
        <v>419</v>
      </c>
    </row>
    <row r="49" spans="1:44" ht="33.4" customHeight="1">
      <c r="A49" s="125" t="s">
        <v>421</v>
      </c>
      <c r="B49" s="103"/>
      <c r="C49" s="103" t="s">
        <v>416</v>
      </c>
      <c r="D49" s="103"/>
      <c r="E49" s="103" t="s">
        <v>422</v>
      </c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26"/>
      <c r="W49" s="126"/>
      <c r="X49" s="126"/>
      <c r="Y49" s="126"/>
      <c r="Z49" s="125" t="s">
        <v>421</v>
      </c>
      <c r="AA49" s="127">
        <v>355.9</v>
      </c>
      <c r="AB49" s="127"/>
      <c r="AC49" s="127"/>
      <c r="AD49" s="127"/>
      <c r="AE49" s="127"/>
      <c r="AF49" s="127"/>
      <c r="AG49" s="127"/>
      <c r="AH49" s="127"/>
      <c r="AI49" s="127"/>
      <c r="AJ49" s="127"/>
      <c r="AK49" s="127"/>
      <c r="AL49" s="127"/>
      <c r="AM49" s="127"/>
      <c r="AN49" s="127"/>
      <c r="AO49" s="127"/>
      <c r="AP49" s="127">
        <v>644.4</v>
      </c>
      <c r="AQ49" s="127"/>
      <c r="AR49" s="125" t="s">
        <v>421</v>
      </c>
    </row>
    <row r="50" spans="1:44" ht="50.1" customHeight="1">
      <c r="A50" s="125" t="s">
        <v>389</v>
      </c>
      <c r="B50" s="103"/>
      <c r="C50" s="103" t="s">
        <v>416</v>
      </c>
      <c r="D50" s="103"/>
      <c r="E50" s="103" t="s">
        <v>422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 t="s">
        <v>390</v>
      </c>
      <c r="U50" s="103"/>
      <c r="V50" s="126"/>
      <c r="W50" s="126"/>
      <c r="X50" s="126"/>
      <c r="Y50" s="126"/>
      <c r="Z50" s="125" t="s">
        <v>389</v>
      </c>
      <c r="AA50" s="127">
        <v>355.9</v>
      </c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27">
        <v>644.4</v>
      </c>
      <c r="AQ50" s="127"/>
      <c r="AR50" s="125" t="s">
        <v>389</v>
      </c>
    </row>
    <row r="51" spans="1:44" ht="33.4" customHeight="1">
      <c r="A51" s="125" t="s">
        <v>423</v>
      </c>
      <c r="B51" s="103"/>
      <c r="C51" s="103" t="s">
        <v>416</v>
      </c>
      <c r="D51" s="103"/>
      <c r="E51" s="103" t="s">
        <v>424</v>
      </c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26"/>
      <c r="W51" s="126"/>
      <c r="X51" s="126"/>
      <c r="Y51" s="126"/>
      <c r="Z51" s="125" t="s">
        <v>423</v>
      </c>
      <c r="AA51" s="127">
        <v>17955.099999999999</v>
      </c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>
        <v>18637.400000000001</v>
      </c>
      <c r="AQ51" s="127">
        <v>19457.5</v>
      </c>
      <c r="AR51" s="125" t="s">
        <v>423</v>
      </c>
    </row>
    <row r="52" spans="1:44" ht="50.1" customHeight="1">
      <c r="A52" s="125" t="s">
        <v>389</v>
      </c>
      <c r="B52" s="103"/>
      <c r="C52" s="103" t="s">
        <v>416</v>
      </c>
      <c r="D52" s="103"/>
      <c r="E52" s="103" t="s">
        <v>424</v>
      </c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 t="s">
        <v>390</v>
      </c>
      <c r="U52" s="103"/>
      <c r="V52" s="126"/>
      <c r="W52" s="126"/>
      <c r="X52" s="126"/>
      <c r="Y52" s="126"/>
      <c r="Z52" s="125" t="s">
        <v>389</v>
      </c>
      <c r="AA52" s="127">
        <v>17955.099999999999</v>
      </c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27">
        <v>18637.400000000001</v>
      </c>
      <c r="AQ52" s="127">
        <v>19457.5</v>
      </c>
      <c r="AR52" s="125" t="s">
        <v>389</v>
      </c>
    </row>
    <row r="53" spans="1:44" ht="83.65" customHeight="1">
      <c r="A53" s="125" t="s">
        <v>429</v>
      </c>
      <c r="B53" s="103"/>
      <c r="C53" s="103" t="s">
        <v>416</v>
      </c>
      <c r="D53" s="103"/>
      <c r="E53" s="103" t="s">
        <v>430</v>
      </c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26"/>
      <c r="W53" s="126"/>
      <c r="X53" s="126"/>
      <c r="Y53" s="126"/>
      <c r="Z53" s="125" t="s">
        <v>429</v>
      </c>
      <c r="AA53" s="127">
        <v>4176.1000000000004</v>
      </c>
      <c r="AB53" s="127"/>
      <c r="AC53" s="127"/>
      <c r="AD53" s="127">
        <v>2909.89</v>
      </c>
      <c r="AE53" s="127">
        <v>1266.21</v>
      </c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>
        <f>AP54</f>
        <v>31754.959999999999</v>
      </c>
      <c r="AQ53" s="127"/>
      <c r="AR53" s="125" t="s">
        <v>429</v>
      </c>
    </row>
    <row r="54" spans="1:44" ht="50.1" customHeight="1">
      <c r="A54" s="125" t="s">
        <v>389</v>
      </c>
      <c r="B54" s="103"/>
      <c r="C54" s="103" t="s">
        <v>416</v>
      </c>
      <c r="D54" s="103"/>
      <c r="E54" s="103" t="s">
        <v>430</v>
      </c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 t="s">
        <v>390</v>
      </c>
      <c r="U54" s="103"/>
      <c r="V54" s="126"/>
      <c r="W54" s="126"/>
      <c r="X54" s="126"/>
      <c r="Y54" s="126"/>
      <c r="Z54" s="125" t="s">
        <v>389</v>
      </c>
      <c r="AA54" s="127">
        <v>4176.1000000000004</v>
      </c>
      <c r="AB54" s="127"/>
      <c r="AC54" s="127"/>
      <c r="AD54" s="127">
        <v>2909.89</v>
      </c>
      <c r="AE54" s="127">
        <v>1266.21</v>
      </c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27">
        <f>3175.26+28579.7</f>
        <v>31754.959999999999</v>
      </c>
      <c r="AQ54" s="127"/>
      <c r="AR54" s="125" t="s">
        <v>389</v>
      </c>
    </row>
    <row r="55" spans="1:44" ht="33.4" customHeight="1">
      <c r="A55" s="125" t="s">
        <v>431</v>
      </c>
      <c r="B55" s="103"/>
      <c r="C55" s="103" t="s">
        <v>432</v>
      </c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26"/>
      <c r="W55" s="126"/>
      <c r="X55" s="126"/>
      <c r="Y55" s="126"/>
      <c r="Z55" s="125" t="s">
        <v>431</v>
      </c>
      <c r="AA55" s="127">
        <v>6445.5</v>
      </c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7"/>
      <c r="AN55" s="127"/>
      <c r="AO55" s="127"/>
      <c r="AP55" s="127">
        <v>4000</v>
      </c>
      <c r="AQ55" s="127">
        <v>5000</v>
      </c>
      <c r="AR55" s="125" t="s">
        <v>431</v>
      </c>
    </row>
    <row r="56" spans="1:44" ht="16.7" customHeight="1">
      <c r="A56" s="125" t="s">
        <v>433</v>
      </c>
      <c r="B56" s="103"/>
      <c r="C56" s="103" t="s">
        <v>434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26"/>
      <c r="W56" s="126"/>
      <c r="X56" s="126"/>
      <c r="Y56" s="126"/>
      <c r="Z56" s="125" t="s">
        <v>433</v>
      </c>
      <c r="AA56" s="127">
        <v>6445.5</v>
      </c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7"/>
      <c r="AN56" s="127"/>
      <c r="AO56" s="127"/>
      <c r="AP56" s="127">
        <v>4000</v>
      </c>
      <c r="AQ56" s="127">
        <v>5000</v>
      </c>
      <c r="AR56" s="125" t="s">
        <v>433</v>
      </c>
    </row>
    <row r="57" spans="1:44" ht="83.65" customHeight="1">
      <c r="A57" s="125" t="s">
        <v>9</v>
      </c>
      <c r="B57" s="103"/>
      <c r="C57" s="103" t="s">
        <v>434</v>
      </c>
      <c r="D57" s="103"/>
      <c r="E57" s="103" t="s">
        <v>409</v>
      </c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26"/>
      <c r="W57" s="126"/>
      <c r="X57" s="126"/>
      <c r="Y57" s="126"/>
      <c r="Z57" s="125" t="s">
        <v>9</v>
      </c>
      <c r="AA57" s="127">
        <v>6445.5</v>
      </c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7"/>
      <c r="AN57" s="127"/>
      <c r="AO57" s="127"/>
      <c r="AP57" s="127">
        <v>4000</v>
      </c>
      <c r="AQ57" s="127">
        <v>5000</v>
      </c>
      <c r="AR57" s="125" t="s">
        <v>9</v>
      </c>
    </row>
    <row r="58" spans="1:44" ht="73.5" customHeight="1">
      <c r="A58" s="125" t="s">
        <v>417</v>
      </c>
      <c r="B58" s="103"/>
      <c r="C58" s="103" t="s">
        <v>434</v>
      </c>
      <c r="D58" s="103"/>
      <c r="E58" s="103" t="s">
        <v>418</v>
      </c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26"/>
      <c r="W58" s="126"/>
      <c r="X58" s="126"/>
      <c r="Y58" s="126"/>
      <c r="Z58" s="125" t="s">
        <v>417</v>
      </c>
      <c r="AA58" s="127">
        <v>6445.5</v>
      </c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7"/>
      <c r="AN58" s="127"/>
      <c r="AO58" s="127"/>
      <c r="AP58" s="127">
        <v>4000</v>
      </c>
      <c r="AQ58" s="127">
        <v>5000</v>
      </c>
      <c r="AR58" s="125" t="s">
        <v>417</v>
      </c>
    </row>
    <row r="59" spans="1:44" ht="39.75" customHeight="1">
      <c r="A59" s="125" t="s">
        <v>435</v>
      </c>
      <c r="B59" s="103"/>
      <c r="C59" s="103" t="s">
        <v>434</v>
      </c>
      <c r="D59" s="103"/>
      <c r="E59" s="103" t="s">
        <v>436</v>
      </c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26"/>
      <c r="W59" s="126"/>
      <c r="X59" s="126"/>
      <c r="Y59" s="126"/>
      <c r="Z59" s="125" t="s">
        <v>435</v>
      </c>
      <c r="AA59" s="127">
        <v>2345.5</v>
      </c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7"/>
      <c r="AN59" s="127"/>
      <c r="AO59" s="127"/>
      <c r="AP59" s="127">
        <v>4000</v>
      </c>
      <c r="AQ59" s="127">
        <v>5000</v>
      </c>
      <c r="AR59" s="125" t="s">
        <v>435</v>
      </c>
    </row>
    <row r="60" spans="1:44" ht="50.1" customHeight="1">
      <c r="A60" s="125" t="s">
        <v>439</v>
      </c>
      <c r="B60" s="103"/>
      <c r="C60" s="103" t="s">
        <v>434</v>
      </c>
      <c r="D60" s="103"/>
      <c r="E60" s="103" t="s">
        <v>440</v>
      </c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26"/>
      <c r="W60" s="126"/>
      <c r="X60" s="126"/>
      <c r="Y60" s="126"/>
      <c r="Z60" s="125" t="s">
        <v>439</v>
      </c>
      <c r="AA60" s="127">
        <v>1100</v>
      </c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7"/>
      <c r="AN60" s="127"/>
      <c r="AO60" s="127"/>
      <c r="AP60" s="127">
        <v>4000</v>
      </c>
      <c r="AQ60" s="127">
        <v>5000</v>
      </c>
      <c r="AR60" s="125" t="s">
        <v>439</v>
      </c>
    </row>
    <row r="61" spans="1:44" ht="50.1" customHeight="1">
      <c r="A61" s="125" t="s">
        <v>441</v>
      </c>
      <c r="B61" s="103"/>
      <c r="C61" s="103" t="s">
        <v>434</v>
      </c>
      <c r="D61" s="103"/>
      <c r="E61" s="103" t="s">
        <v>440</v>
      </c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 t="s">
        <v>442</v>
      </c>
      <c r="U61" s="103"/>
      <c r="V61" s="126"/>
      <c r="W61" s="126"/>
      <c r="X61" s="126"/>
      <c r="Y61" s="126"/>
      <c r="Z61" s="125" t="s">
        <v>441</v>
      </c>
      <c r="AA61" s="127">
        <v>1100</v>
      </c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>
        <v>4000</v>
      </c>
      <c r="AQ61" s="127">
        <v>5000</v>
      </c>
      <c r="AR61" s="125" t="s">
        <v>441</v>
      </c>
    </row>
    <row r="62" spans="1:44" ht="44.25" customHeight="1">
      <c r="A62" s="122" t="s">
        <v>449</v>
      </c>
      <c r="B62" s="100" t="s">
        <v>450</v>
      </c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23"/>
      <c r="W62" s="123"/>
      <c r="X62" s="123"/>
      <c r="Y62" s="123"/>
      <c r="Z62" s="122" t="s">
        <v>449</v>
      </c>
      <c r="AA62" s="124">
        <v>96599.79</v>
      </c>
      <c r="AB62" s="124">
        <v>2057.1</v>
      </c>
      <c r="AC62" s="124">
        <v>15280.34</v>
      </c>
      <c r="AD62" s="124">
        <v>5095.1499999999996</v>
      </c>
      <c r="AE62" s="124">
        <v>1609.4</v>
      </c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>
        <f>AP63+AP172+AP183+AP209+AP214+AP221+AP243+AP266+AP284</f>
        <v>93971.796400000007</v>
      </c>
      <c r="AQ62" s="124">
        <f>AQ63+AQ172+AQ183+AQ209+AQ214+AQ221+AQ243+AQ266+AQ284</f>
        <v>85622.58660000001</v>
      </c>
      <c r="AR62" s="122" t="s">
        <v>449</v>
      </c>
    </row>
    <row r="63" spans="1:44" ht="21.75" customHeight="1">
      <c r="A63" s="125" t="s">
        <v>377</v>
      </c>
      <c r="B63" s="103"/>
      <c r="C63" s="103" t="s">
        <v>378</v>
      </c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26"/>
      <c r="W63" s="126"/>
      <c r="X63" s="126"/>
      <c r="Y63" s="126"/>
      <c r="Z63" s="125" t="s">
        <v>377</v>
      </c>
      <c r="AA63" s="127">
        <v>49911.65</v>
      </c>
      <c r="AB63" s="127">
        <v>2027</v>
      </c>
      <c r="AC63" s="127">
        <v>1688.74</v>
      </c>
      <c r="AD63" s="127">
        <v>75.209999999999994</v>
      </c>
      <c r="AE63" s="127">
        <v>1059.4000000000001</v>
      </c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>
        <f>AP64+AP68+AP90+AP94</f>
        <v>47519.199999999997</v>
      </c>
      <c r="AQ63" s="127">
        <f>AQ64+AQ68+AQ90+AQ94</f>
        <v>52545.600000000006</v>
      </c>
      <c r="AR63" s="125" t="s">
        <v>377</v>
      </c>
    </row>
    <row r="64" spans="1:44" ht="66.95" customHeight="1">
      <c r="A64" s="125" t="s">
        <v>451</v>
      </c>
      <c r="B64" s="103"/>
      <c r="C64" s="103" t="s">
        <v>452</v>
      </c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26"/>
      <c r="W64" s="126"/>
      <c r="X64" s="126"/>
      <c r="Y64" s="126"/>
      <c r="Z64" s="125" t="s">
        <v>451</v>
      </c>
      <c r="AA64" s="127">
        <v>1613</v>
      </c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7"/>
      <c r="AN64" s="127"/>
      <c r="AO64" s="127"/>
      <c r="AP64" s="127">
        <v>1595.9</v>
      </c>
      <c r="AQ64" s="127">
        <v>1595.9</v>
      </c>
      <c r="AR64" s="125" t="s">
        <v>451</v>
      </c>
    </row>
    <row r="65" spans="1:44" ht="66.95" customHeight="1">
      <c r="A65" s="125" t="s">
        <v>381</v>
      </c>
      <c r="B65" s="103"/>
      <c r="C65" s="103" t="s">
        <v>452</v>
      </c>
      <c r="D65" s="103"/>
      <c r="E65" s="103" t="s">
        <v>382</v>
      </c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26"/>
      <c r="W65" s="126"/>
      <c r="X65" s="126"/>
      <c r="Y65" s="126"/>
      <c r="Z65" s="125" t="s">
        <v>381</v>
      </c>
      <c r="AA65" s="127">
        <v>1613</v>
      </c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7"/>
      <c r="AN65" s="127"/>
      <c r="AO65" s="127"/>
      <c r="AP65" s="127">
        <v>1595.9</v>
      </c>
      <c r="AQ65" s="127">
        <v>1595.9</v>
      </c>
      <c r="AR65" s="125" t="s">
        <v>381</v>
      </c>
    </row>
    <row r="66" spans="1:44" ht="33.4" customHeight="1">
      <c r="A66" s="125" t="s">
        <v>453</v>
      </c>
      <c r="B66" s="103"/>
      <c r="C66" s="103" t="s">
        <v>452</v>
      </c>
      <c r="D66" s="103"/>
      <c r="E66" s="103" t="s">
        <v>454</v>
      </c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26"/>
      <c r="W66" s="126"/>
      <c r="X66" s="126"/>
      <c r="Y66" s="126"/>
      <c r="Z66" s="125" t="s">
        <v>453</v>
      </c>
      <c r="AA66" s="127">
        <v>1613</v>
      </c>
      <c r="AB66" s="127"/>
      <c r="AC66" s="127"/>
      <c r="AD66" s="127"/>
      <c r="AE66" s="127"/>
      <c r="AF66" s="127"/>
      <c r="AG66" s="127"/>
      <c r="AH66" s="127"/>
      <c r="AI66" s="127"/>
      <c r="AJ66" s="127"/>
      <c r="AK66" s="127"/>
      <c r="AL66" s="127"/>
      <c r="AM66" s="127"/>
      <c r="AN66" s="127"/>
      <c r="AO66" s="127"/>
      <c r="AP66" s="127">
        <v>1595.9</v>
      </c>
      <c r="AQ66" s="127">
        <v>1595.9</v>
      </c>
      <c r="AR66" s="125" t="s">
        <v>453</v>
      </c>
    </row>
    <row r="67" spans="1:44" ht="133.69999999999999" customHeight="1">
      <c r="A67" s="125" t="s">
        <v>385</v>
      </c>
      <c r="B67" s="103"/>
      <c r="C67" s="103" t="s">
        <v>452</v>
      </c>
      <c r="D67" s="103"/>
      <c r="E67" s="103" t="s">
        <v>454</v>
      </c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 t="s">
        <v>386</v>
      </c>
      <c r="U67" s="103"/>
      <c r="V67" s="126"/>
      <c r="W67" s="126"/>
      <c r="X67" s="126"/>
      <c r="Y67" s="126"/>
      <c r="Z67" s="125" t="s">
        <v>385</v>
      </c>
      <c r="AA67" s="127">
        <v>1613</v>
      </c>
      <c r="AB67" s="127"/>
      <c r="AC67" s="127"/>
      <c r="AD67" s="127"/>
      <c r="AE67" s="127"/>
      <c r="AF67" s="127"/>
      <c r="AG67" s="127"/>
      <c r="AH67" s="127"/>
      <c r="AI67" s="127"/>
      <c r="AJ67" s="127"/>
      <c r="AK67" s="127"/>
      <c r="AL67" s="127"/>
      <c r="AM67" s="127"/>
      <c r="AN67" s="127"/>
      <c r="AO67" s="127"/>
      <c r="AP67" s="127">
        <v>1595.9</v>
      </c>
      <c r="AQ67" s="127">
        <v>1595.9</v>
      </c>
      <c r="AR67" s="125" t="s">
        <v>385</v>
      </c>
    </row>
    <row r="68" spans="1:44" ht="100.35" customHeight="1">
      <c r="A68" s="125" t="s">
        <v>399</v>
      </c>
      <c r="B68" s="103"/>
      <c r="C68" s="103" t="s">
        <v>400</v>
      </c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26"/>
      <c r="W68" s="126"/>
      <c r="X68" s="126"/>
      <c r="Y68" s="126"/>
      <c r="Z68" s="125" t="s">
        <v>399</v>
      </c>
      <c r="AA68" s="127">
        <v>23007.9</v>
      </c>
      <c r="AB68" s="127"/>
      <c r="AC68" s="127">
        <v>1688.74</v>
      </c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/>
      <c r="AO68" s="127"/>
      <c r="AP68" s="127">
        <f>AP69</f>
        <v>23008.800000000003</v>
      </c>
      <c r="AQ68" s="127">
        <f>AQ69</f>
        <v>23008.800000000003</v>
      </c>
      <c r="AR68" s="125" t="s">
        <v>399</v>
      </c>
    </row>
    <row r="69" spans="1:44" ht="66.95" customHeight="1">
      <c r="A69" s="125" t="s">
        <v>381</v>
      </c>
      <c r="B69" s="103"/>
      <c r="C69" s="103" t="s">
        <v>400</v>
      </c>
      <c r="D69" s="103"/>
      <c r="E69" s="103" t="s">
        <v>382</v>
      </c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26"/>
      <c r="W69" s="126"/>
      <c r="X69" s="126"/>
      <c r="Y69" s="126"/>
      <c r="Z69" s="125" t="s">
        <v>381</v>
      </c>
      <c r="AA69" s="127">
        <v>23007.9</v>
      </c>
      <c r="AB69" s="127"/>
      <c r="AC69" s="127">
        <v>1688.74</v>
      </c>
      <c r="AD69" s="127"/>
      <c r="AE69" s="127"/>
      <c r="AF69" s="127"/>
      <c r="AG69" s="127"/>
      <c r="AH69" s="127"/>
      <c r="AI69" s="127"/>
      <c r="AJ69" s="127"/>
      <c r="AK69" s="127"/>
      <c r="AL69" s="127"/>
      <c r="AM69" s="127"/>
      <c r="AN69" s="127"/>
      <c r="AO69" s="127"/>
      <c r="AP69" s="127">
        <f>AP70+AP74+AP77+AP79+AP81+AP83+AP85+AP87</f>
        <v>23008.800000000003</v>
      </c>
      <c r="AQ69" s="127">
        <f t="shared" ref="AQ69:AR69" si="2">AQ70+AQ74+AQ77+AQ79+AQ81+AQ83+AQ85+AQ87</f>
        <v>23008.800000000003</v>
      </c>
      <c r="AR69" s="127" t="e">
        <f t="shared" si="2"/>
        <v>#VALUE!</v>
      </c>
    </row>
    <row r="70" spans="1:44" ht="39" customHeight="1">
      <c r="A70" s="125" t="s">
        <v>387</v>
      </c>
      <c r="B70" s="103"/>
      <c r="C70" s="103" t="s">
        <v>400</v>
      </c>
      <c r="D70" s="103"/>
      <c r="E70" s="103" t="s">
        <v>388</v>
      </c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26"/>
      <c r="W70" s="126"/>
      <c r="X70" s="126"/>
      <c r="Y70" s="126"/>
      <c r="Z70" s="125" t="s">
        <v>387</v>
      </c>
      <c r="AA70" s="127">
        <v>21309</v>
      </c>
      <c r="AB70" s="127"/>
      <c r="AC70" s="127"/>
      <c r="AD70" s="127"/>
      <c r="AE70" s="127"/>
      <c r="AF70" s="127"/>
      <c r="AG70" s="127"/>
      <c r="AH70" s="127"/>
      <c r="AI70" s="127"/>
      <c r="AJ70" s="127"/>
      <c r="AK70" s="127"/>
      <c r="AL70" s="127"/>
      <c r="AM70" s="127"/>
      <c r="AN70" s="127"/>
      <c r="AO70" s="127"/>
      <c r="AP70" s="127">
        <v>21309</v>
      </c>
      <c r="AQ70" s="127">
        <v>21309</v>
      </c>
      <c r="AR70" s="125" t="s">
        <v>387</v>
      </c>
    </row>
    <row r="71" spans="1:44" ht="133.69999999999999" customHeight="1">
      <c r="A71" s="125" t="s">
        <v>385</v>
      </c>
      <c r="B71" s="103"/>
      <c r="C71" s="103" t="s">
        <v>400</v>
      </c>
      <c r="D71" s="103"/>
      <c r="E71" s="103" t="s">
        <v>388</v>
      </c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 t="s">
        <v>386</v>
      </c>
      <c r="U71" s="103"/>
      <c r="V71" s="126"/>
      <c r="W71" s="126"/>
      <c r="X71" s="126"/>
      <c r="Y71" s="126"/>
      <c r="Z71" s="125" t="s">
        <v>385</v>
      </c>
      <c r="AA71" s="127">
        <v>15910.6</v>
      </c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/>
      <c r="AO71" s="127"/>
      <c r="AP71" s="127">
        <v>15910.6</v>
      </c>
      <c r="AQ71" s="127">
        <v>15910.6</v>
      </c>
      <c r="AR71" s="125" t="s">
        <v>385</v>
      </c>
    </row>
    <row r="72" spans="1:44" ht="50.1" customHeight="1">
      <c r="A72" s="125" t="s">
        <v>389</v>
      </c>
      <c r="B72" s="103"/>
      <c r="C72" s="103" t="s">
        <v>400</v>
      </c>
      <c r="D72" s="103"/>
      <c r="E72" s="103" t="s">
        <v>388</v>
      </c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 t="s">
        <v>390</v>
      </c>
      <c r="U72" s="103"/>
      <c r="V72" s="126"/>
      <c r="W72" s="126"/>
      <c r="X72" s="126"/>
      <c r="Y72" s="126"/>
      <c r="Z72" s="125" t="s">
        <v>389</v>
      </c>
      <c r="AA72" s="127">
        <v>5231</v>
      </c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>
        <v>5231</v>
      </c>
      <c r="AQ72" s="127">
        <v>5231</v>
      </c>
      <c r="AR72" s="125" t="s">
        <v>389</v>
      </c>
    </row>
    <row r="73" spans="1:44" ht="33.4" customHeight="1">
      <c r="A73" s="125" t="s">
        <v>447</v>
      </c>
      <c r="B73" s="103"/>
      <c r="C73" s="103" t="s">
        <v>400</v>
      </c>
      <c r="D73" s="103"/>
      <c r="E73" s="103" t="s">
        <v>388</v>
      </c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 t="s">
        <v>448</v>
      </c>
      <c r="U73" s="103"/>
      <c r="V73" s="126"/>
      <c r="W73" s="126"/>
      <c r="X73" s="126"/>
      <c r="Y73" s="126"/>
      <c r="Z73" s="125" t="s">
        <v>447</v>
      </c>
      <c r="AA73" s="127">
        <v>167.4</v>
      </c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>
        <v>167.4</v>
      </c>
      <c r="AQ73" s="127">
        <v>167.4</v>
      </c>
      <c r="AR73" s="125" t="s">
        <v>447</v>
      </c>
    </row>
    <row r="74" spans="1:44" ht="87" customHeight="1">
      <c r="A74" s="125" t="s">
        <v>455</v>
      </c>
      <c r="B74" s="103"/>
      <c r="C74" s="103" t="s">
        <v>400</v>
      </c>
      <c r="D74" s="103"/>
      <c r="E74" s="103" t="s">
        <v>456</v>
      </c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26"/>
      <c r="W74" s="126"/>
      <c r="X74" s="126"/>
      <c r="Y74" s="126"/>
      <c r="Z74" s="125" t="s">
        <v>455</v>
      </c>
      <c r="AA74" s="127">
        <v>427.5</v>
      </c>
      <c r="AB74" s="127"/>
      <c r="AC74" s="127">
        <v>427.5</v>
      </c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>
        <v>427.5</v>
      </c>
      <c r="AQ74" s="127">
        <v>427.5</v>
      </c>
      <c r="AR74" s="125" t="s">
        <v>455</v>
      </c>
    </row>
    <row r="75" spans="1:44" ht="110.25" customHeight="1">
      <c r="A75" s="125" t="s">
        <v>385</v>
      </c>
      <c r="B75" s="103"/>
      <c r="C75" s="103" t="s">
        <v>400</v>
      </c>
      <c r="D75" s="103"/>
      <c r="E75" s="103" t="s">
        <v>456</v>
      </c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 t="s">
        <v>386</v>
      </c>
      <c r="U75" s="103"/>
      <c r="V75" s="126"/>
      <c r="W75" s="126"/>
      <c r="X75" s="126"/>
      <c r="Y75" s="126"/>
      <c r="Z75" s="125" t="s">
        <v>385</v>
      </c>
      <c r="AA75" s="127">
        <v>338.5</v>
      </c>
      <c r="AB75" s="127"/>
      <c r="AC75" s="127">
        <v>338.5</v>
      </c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>
        <v>338.5</v>
      </c>
      <c r="AQ75" s="127">
        <v>338.5</v>
      </c>
      <c r="AR75" s="125" t="s">
        <v>385</v>
      </c>
    </row>
    <row r="76" spans="1:44" ht="50.1" customHeight="1">
      <c r="A76" s="125" t="s">
        <v>389</v>
      </c>
      <c r="B76" s="103"/>
      <c r="C76" s="103" t="s">
        <v>400</v>
      </c>
      <c r="D76" s="103"/>
      <c r="E76" s="103" t="s">
        <v>456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 t="s">
        <v>390</v>
      </c>
      <c r="U76" s="103"/>
      <c r="V76" s="126"/>
      <c r="W76" s="126"/>
      <c r="X76" s="126"/>
      <c r="Y76" s="126"/>
      <c r="Z76" s="125" t="s">
        <v>389</v>
      </c>
      <c r="AA76" s="127">
        <v>89</v>
      </c>
      <c r="AB76" s="127"/>
      <c r="AC76" s="127">
        <v>89</v>
      </c>
      <c r="AD76" s="127"/>
      <c r="AE76" s="127"/>
      <c r="AF76" s="127"/>
      <c r="AG76" s="127"/>
      <c r="AH76" s="127"/>
      <c r="AI76" s="127"/>
      <c r="AJ76" s="127"/>
      <c r="AK76" s="127"/>
      <c r="AL76" s="127"/>
      <c r="AM76" s="127"/>
      <c r="AN76" s="127"/>
      <c r="AO76" s="127"/>
      <c r="AP76" s="127">
        <v>89</v>
      </c>
      <c r="AQ76" s="127">
        <v>89</v>
      </c>
      <c r="AR76" s="125" t="s">
        <v>389</v>
      </c>
    </row>
    <row r="77" spans="1:44" ht="50.1" customHeight="1">
      <c r="A77" s="125" t="s">
        <v>457</v>
      </c>
      <c r="B77" s="103"/>
      <c r="C77" s="103" t="s">
        <v>400</v>
      </c>
      <c r="D77" s="103"/>
      <c r="E77" s="103" t="s">
        <v>458</v>
      </c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26"/>
      <c r="W77" s="126"/>
      <c r="X77" s="126"/>
      <c r="Y77" s="126"/>
      <c r="Z77" s="125" t="s">
        <v>457</v>
      </c>
      <c r="AA77" s="127">
        <v>4</v>
      </c>
      <c r="AB77" s="127"/>
      <c r="AC77" s="127">
        <v>4</v>
      </c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/>
      <c r="AO77" s="127"/>
      <c r="AP77" s="127">
        <v>4</v>
      </c>
      <c r="AQ77" s="127">
        <v>4</v>
      </c>
      <c r="AR77" s="125" t="s">
        <v>457</v>
      </c>
    </row>
    <row r="78" spans="1:44" ht="50.1" customHeight="1">
      <c r="A78" s="125" t="s">
        <v>389</v>
      </c>
      <c r="B78" s="103"/>
      <c r="C78" s="103" t="s">
        <v>400</v>
      </c>
      <c r="D78" s="103"/>
      <c r="E78" s="103" t="s">
        <v>458</v>
      </c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 t="s">
        <v>390</v>
      </c>
      <c r="U78" s="103"/>
      <c r="V78" s="126"/>
      <c r="W78" s="126"/>
      <c r="X78" s="126"/>
      <c r="Y78" s="126"/>
      <c r="Z78" s="125" t="s">
        <v>389</v>
      </c>
      <c r="AA78" s="127">
        <v>4</v>
      </c>
      <c r="AB78" s="127"/>
      <c r="AC78" s="127">
        <v>4</v>
      </c>
      <c r="AD78" s="127"/>
      <c r="AE78" s="127"/>
      <c r="AF78" s="127"/>
      <c r="AG78" s="127"/>
      <c r="AH78" s="127"/>
      <c r="AI78" s="127"/>
      <c r="AJ78" s="127"/>
      <c r="AK78" s="127"/>
      <c r="AL78" s="127"/>
      <c r="AM78" s="127"/>
      <c r="AN78" s="127"/>
      <c r="AO78" s="127"/>
      <c r="AP78" s="127">
        <v>4</v>
      </c>
      <c r="AQ78" s="127">
        <v>4</v>
      </c>
      <c r="AR78" s="125" t="s">
        <v>389</v>
      </c>
    </row>
    <row r="79" spans="1:44" ht="66.95" customHeight="1">
      <c r="A79" s="125" t="s">
        <v>459</v>
      </c>
      <c r="B79" s="103"/>
      <c r="C79" s="103" t="s">
        <v>400</v>
      </c>
      <c r="D79" s="103"/>
      <c r="E79" s="103" t="s">
        <v>460</v>
      </c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26"/>
      <c r="W79" s="126"/>
      <c r="X79" s="126"/>
      <c r="Y79" s="126"/>
      <c r="Z79" s="125" t="s">
        <v>459</v>
      </c>
      <c r="AA79" s="127">
        <v>43.8</v>
      </c>
      <c r="AB79" s="127"/>
      <c r="AC79" s="127">
        <v>33.64</v>
      </c>
      <c r="AD79" s="127"/>
      <c r="AE79" s="127"/>
      <c r="AF79" s="127"/>
      <c r="AG79" s="127"/>
      <c r="AH79" s="127"/>
      <c r="AI79" s="127"/>
      <c r="AJ79" s="127"/>
      <c r="AK79" s="127"/>
      <c r="AL79" s="127"/>
      <c r="AM79" s="127"/>
      <c r="AN79" s="127"/>
      <c r="AO79" s="127"/>
      <c r="AP79" s="127">
        <v>43.8</v>
      </c>
      <c r="AQ79" s="127">
        <v>43.8</v>
      </c>
      <c r="AR79" s="125" t="s">
        <v>459</v>
      </c>
    </row>
    <row r="80" spans="1:44" ht="133.69999999999999" customHeight="1">
      <c r="A80" s="125" t="s">
        <v>385</v>
      </c>
      <c r="B80" s="103"/>
      <c r="C80" s="103" t="s">
        <v>400</v>
      </c>
      <c r="D80" s="103"/>
      <c r="E80" s="103" t="s">
        <v>460</v>
      </c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 t="s">
        <v>386</v>
      </c>
      <c r="U80" s="103"/>
      <c r="V80" s="126"/>
      <c r="W80" s="126"/>
      <c r="X80" s="126"/>
      <c r="Y80" s="126"/>
      <c r="Z80" s="125" t="s">
        <v>385</v>
      </c>
      <c r="AA80" s="127">
        <v>43.8</v>
      </c>
      <c r="AB80" s="127"/>
      <c r="AC80" s="127">
        <v>33.64</v>
      </c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>
        <v>43.8</v>
      </c>
      <c r="AQ80" s="127">
        <v>43.8</v>
      </c>
      <c r="AR80" s="125" t="s">
        <v>385</v>
      </c>
    </row>
    <row r="81" spans="1:44" ht="66.95" customHeight="1">
      <c r="A81" s="125" t="s">
        <v>461</v>
      </c>
      <c r="B81" s="103"/>
      <c r="C81" s="103" t="s">
        <v>400</v>
      </c>
      <c r="D81" s="103"/>
      <c r="E81" s="103" t="s">
        <v>462</v>
      </c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26"/>
      <c r="W81" s="126"/>
      <c r="X81" s="126"/>
      <c r="Y81" s="126"/>
      <c r="Z81" s="125" t="s">
        <v>461</v>
      </c>
      <c r="AA81" s="127">
        <v>883</v>
      </c>
      <c r="AB81" s="127"/>
      <c r="AC81" s="127">
        <v>883</v>
      </c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>
        <v>883</v>
      </c>
      <c r="AQ81" s="127">
        <v>883</v>
      </c>
      <c r="AR81" s="125" t="s">
        <v>461</v>
      </c>
    </row>
    <row r="82" spans="1:44" ht="133.69999999999999" customHeight="1">
      <c r="A82" s="125" t="s">
        <v>385</v>
      </c>
      <c r="B82" s="103"/>
      <c r="C82" s="103" t="s">
        <v>400</v>
      </c>
      <c r="D82" s="103"/>
      <c r="E82" s="103" t="s">
        <v>462</v>
      </c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 t="s">
        <v>386</v>
      </c>
      <c r="U82" s="103"/>
      <c r="V82" s="126"/>
      <c r="W82" s="126"/>
      <c r="X82" s="126"/>
      <c r="Y82" s="126"/>
      <c r="Z82" s="125" t="s">
        <v>385</v>
      </c>
      <c r="AA82" s="127">
        <v>883</v>
      </c>
      <c r="AB82" s="127"/>
      <c r="AC82" s="127">
        <v>883</v>
      </c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>
        <v>883</v>
      </c>
      <c r="AQ82" s="127">
        <v>883</v>
      </c>
      <c r="AR82" s="125" t="s">
        <v>385</v>
      </c>
    </row>
    <row r="83" spans="1:44" ht="133.69999999999999" customHeight="1">
      <c r="A83" s="125" t="s">
        <v>463</v>
      </c>
      <c r="B83" s="103"/>
      <c r="C83" s="103" t="s">
        <v>400</v>
      </c>
      <c r="D83" s="103"/>
      <c r="E83" s="103" t="s">
        <v>464</v>
      </c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26"/>
      <c r="W83" s="126"/>
      <c r="X83" s="126"/>
      <c r="Y83" s="126"/>
      <c r="Z83" s="125" t="s">
        <v>463</v>
      </c>
      <c r="AA83" s="127">
        <v>52.2</v>
      </c>
      <c r="AB83" s="127"/>
      <c r="AC83" s="127">
        <v>52.2</v>
      </c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>
        <v>52.2</v>
      </c>
      <c r="AQ83" s="127">
        <v>52.2</v>
      </c>
      <c r="AR83" s="125" t="s">
        <v>463</v>
      </c>
    </row>
    <row r="84" spans="1:44" ht="133.69999999999999" customHeight="1">
      <c r="A84" s="125" t="s">
        <v>385</v>
      </c>
      <c r="B84" s="103"/>
      <c r="C84" s="103" t="s">
        <v>400</v>
      </c>
      <c r="D84" s="103"/>
      <c r="E84" s="103" t="s">
        <v>464</v>
      </c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 t="s">
        <v>386</v>
      </c>
      <c r="U84" s="103"/>
      <c r="V84" s="126"/>
      <c r="W84" s="126"/>
      <c r="X84" s="126"/>
      <c r="Y84" s="126"/>
      <c r="Z84" s="125" t="s">
        <v>385</v>
      </c>
      <c r="AA84" s="127">
        <v>52.2</v>
      </c>
      <c r="AB84" s="127"/>
      <c r="AC84" s="127">
        <v>52.2</v>
      </c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>
        <v>52.2</v>
      </c>
      <c r="AQ84" s="127">
        <v>52.2</v>
      </c>
      <c r="AR84" s="125" t="s">
        <v>385</v>
      </c>
    </row>
    <row r="85" spans="1:44" ht="133.69999999999999" customHeight="1">
      <c r="A85" s="125"/>
      <c r="B85" s="118"/>
      <c r="C85" s="118" t="s">
        <v>400</v>
      </c>
      <c r="D85" s="118"/>
      <c r="E85" s="118" t="s">
        <v>402</v>
      </c>
      <c r="F85" s="118"/>
      <c r="G85" s="118"/>
      <c r="H85" s="118"/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26"/>
      <c r="W85" s="126"/>
      <c r="X85" s="126"/>
      <c r="Y85" s="126"/>
      <c r="Z85" s="125" t="s">
        <v>401</v>
      </c>
      <c r="AA85" s="127">
        <v>0.9</v>
      </c>
      <c r="AB85" s="127"/>
      <c r="AC85" s="127">
        <v>0.9</v>
      </c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>
        <v>0.9</v>
      </c>
      <c r="AQ85" s="127">
        <v>0.9</v>
      </c>
      <c r="AR85" s="125"/>
    </row>
    <row r="86" spans="1:44" ht="133.69999999999999" customHeight="1">
      <c r="A86" s="125"/>
      <c r="B86" s="118"/>
      <c r="C86" s="118" t="s">
        <v>400</v>
      </c>
      <c r="D86" s="118"/>
      <c r="E86" s="118" t="s">
        <v>402</v>
      </c>
      <c r="F86" s="118"/>
      <c r="G86" s="118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 t="s">
        <v>386</v>
      </c>
      <c r="U86" s="118"/>
      <c r="V86" s="126"/>
      <c r="W86" s="126"/>
      <c r="X86" s="126"/>
      <c r="Y86" s="126"/>
      <c r="Z86" s="125" t="s">
        <v>385</v>
      </c>
      <c r="AA86" s="127">
        <v>0.9</v>
      </c>
      <c r="AB86" s="127"/>
      <c r="AC86" s="127">
        <v>0.9</v>
      </c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>
        <v>0.9</v>
      </c>
      <c r="AQ86" s="127">
        <v>0.9</v>
      </c>
      <c r="AR86" s="125"/>
    </row>
    <row r="87" spans="1:44" ht="66.95" customHeight="1">
      <c r="A87" s="125" t="s">
        <v>465</v>
      </c>
      <c r="B87" s="103"/>
      <c r="C87" s="103" t="s">
        <v>400</v>
      </c>
      <c r="D87" s="103"/>
      <c r="E87" s="103" t="s">
        <v>466</v>
      </c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26"/>
      <c r="W87" s="126"/>
      <c r="X87" s="126"/>
      <c r="Y87" s="126"/>
      <c r="Z87" s="125" t="s">
        <v>465</v>
      </c>
      <c r="AA87" s="127">
        <v>288.39999999999998</v>
      </c>
      <c r="AB87" s="127"/>
      <c r="AC87" s="127">
        <v>288.39999999999998</v>
      </c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>
        <v>288.39999999999998</v>
      </c>
      <c r="AQ87" s="127">
        <v>288.39999999999998</v>
      </c>
      <c r="AR87" s="125" t="s">
        <v>465</v>
      </c>
    </row>
    <row r="88" spans="1:44" ht="133.69999999999999" customHeight="1">
      <c r="A88" s="125" t="s">
        <v>385</v>
      </c>
      <c r="B88" s="103"/>
      <c r="C88" s="103" t="s">
        <v>400</v>
      </c>
      <c r="D88" s="103"/>
      <c r="E88" s="103" t="s">
        <v>466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 t="s">
        <v>386</v>
      </c>
      <c r="U88" s="103"/>
      <c r="V88" s="126"/>
      <c r="W88" s="126"/>
      <c r="X88" s="126"/>
      <c r="Y88" s="126"/>
      <c r="Z88" s="125" t="s">
        <v>385</v>
      </c>
      <c r="AA88" s="127">
        <v>280.39999999999998</v>
      </c>
      <c r="AB88" s="127"/>
      <c r="AC88" s="127">
        <v>280.39999999999998</v>
      </c>
      <c r="AD88" s="127"/>
      <c r="AE88" s="127"/>
      <c r="AF88" s="127"/>
      <c r="AG88" s="127"/>
      <c r="AH88" s="127"/>
      <c r="AI88" s="127"/>
      <c r="AJ88" s="127"/>
      <c r="AK88" s="127"/>
      <c r="AL88" s="127"/>
      <c r="AM88" s="127"/>
      <c r="AN88" s="127"/>
      <c r="AO88" s="127"/>
      <c r="AP88" s="127">
        <v>280.39999999999998</v>
      </c>
      <c r="AQ88" s="127">
        <v>280.39999999999998</v>
      </c>
      <c r="AR88" s="125" t="s">
        <v>385</v>
      </c>
    </row>
    <row r="89" spans="1:44" ht="50.1" customHeight="1">
      <c r="A89" s="125" t="s">
        <v>389</v>
      </c>
      <c r="B89" s="103"/>
      <c r="C89" s="103" t="s">
        <v>400</v>
      </c>
      <c r="D89" s="103"/>
      <c r="E89" s="103" t="s">
        <v>466</v>
      </c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 t="s">
        <v>390</v>
      </c>
      <c r="U89" s="103"/>
      <c r="V89" s="126"/>
      <c r="W89" s="126"/>
      <c r="X89" s="126"/>
      <c r="Y89" s="126"/>
      <c r="Z89" s="125" t="s">
        <v>389</v>
      </c>
      <c r="AA89" s="127">
        <v>8</v>
      </c>
      <c r="AB89" s="127"/>
      <c r="AC89" s="127">
        <v>8</v>
      </c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>
        <v>8</v>
      </c>
      <c r="AQ89" s="127">
        <v>8</v>
      </c>
      <c r="AR89" s="125" t="s">
        <v>389</v>
      </c>
    </row>
    <row r="90" spans="1:44" ht="16.7" customHeight="1">
      <c r="A90" s="125" t="s">
        <v>467</v>
      </c>
      <c r="B90" s="103"/>
      <c r="C90" s="103" t="s">
        <v>468</v>
      </c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26"/>
      <c r="W90" s="126"/>
      <c r="X90" s="126"/>
      <c r="Y90" s="126"/>
      <c r="Z90" s="125" t="s">
        <v>467</v>
      </c>
      <c r="AA90" s="127">
        <v>3.7</v>
      </c>
      <c r="AB90" s="127">
        <v>3.7</v>
      </c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>
        <v>3.8</v>
      </c>
      <c r="AQ90" s="127">
        <v>4.0999999999999996</v>
      </c>
      <c r="AR90" s="125" t="s">
        <v>467</v>
      </c>
    </row>
    <row r="91" spans="1:44" ht="66.95" customHeight="1">
      <c r="A91" s="125" t="s">
        <v>381</v>
      </c>
      <c r="B91" s="103"/>
      <c r="C91" s="103" t="s">
        <v>468</v>
      </c>
      <c r="D91" s="103"/>
      <c r="E91" s="103" t="s">
        <v>382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26"/>
      <c r="W91" s="126"/>
      <c r="X91" s="126"/>
      <c r="Y91" s="126"/>
      <c r="Z91" s="125" t="s">
        <v>381</v>
      </c>
      <c r="AA91" s="127">
        <v>3.7</v>
      </c>
      <c r="AB91" s="127">
        <v>3.7</v>
      </c>
      <c r="AC91" s="127"/>
      <c r="AD91" s="127"/>
      <c r="AE91" s="127"/>
      <c r="AF91" s="127"/>
      <c r="AG91" s="127"/>
      <c r="AH91" s="127"/>
      <c r="AI91" s="127"/>
      <c r="AJ91" s="127"/>
      <c r="AK91" s="127"/>
      <c r="AL91" s="127"/>
      <c r="AM91" s="127"/>
      <c r="AN91" s="127"/>
      <c r="AO91" s="127"/>
      <c r="AP91" s="127">
        <v>3.8</v>
      </c>
      <c r="AQ91" s="127">
        <v>4.0999999999999996</v>
      </c>
      <c r="AR91" s="125" t="s">
        <v>381</v>
      </c>
    </row>
    <row r="92" spans="1:44" ht="82.5" customHeight="1">
      <c r="A92" s="125" t="s">
        <v>469</v>
      </c>
      <c r="B92" s="103"/>
      <c r="C92" s="103" t="s">
        <v>468</v>
      </c>
      <c r="D92" s="103"/>
      <c r="E92" s="103" t="s">
        <v>470</v>
      </c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26"/>
      <c r="W92" s="126"/>
      <c r="X92" s="126"/>
      <c r="Y92" s="126"/>
      <c r="Z92" s="125" t="s">
        <v>469</v>
      </c>
      <c r="AA92" s="127">
        <v>3.7</v>
      </c>
      <c r="AB92" s="127">
        <v>3.7</v>
      </c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>
        <v>3.8</v>
      </c>
      <c r="AQ92" s="127">
        <v>4.0999999999999996</v>
      </c>
      <c r="AR92" s="125" t="s">
        <v>469</v>
      </c>
    </row>
    <row r="93" spans="1:44" ht="50.1" customHeight="1">
      <c r="A93" s="125" t="s">
        <v>389</v>
      </c>
      <c r="B93" s="103"/>
      <c r="C93" s="103" t="s">
        <v>468</v>
      </c>
      <c r="D93" s="103"/>
      <c r="E93" s="103" t="s">
        <v>470</v>
      </c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 t="s">
        <v>390</v>
      </c>
      <c r="U93" s="103"/>
      <c r="V93" s="126"/>
      <c r="W93" s="126"/>
      <c r="X93" s="126"/>
      <c r="Y93" s="126"/>
      <c r="Z93" s="125" t="s">
        <v>389</v>
      </c>
      <c r="AA93" s="127">
        <v>3.7</v>
      </c>
      <c r="AB93" s="127">
        <v>3.7</v>
      </c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>
        <v>3.8</v>
      </c>
      <c r="AQ93" s="127">
        <v>4.0999999999999996</v>
      </c>
      <c r="AR93" s="125" t="s">
        <v>389</v>
      </c>
    </row>
    <row r="94" spans="1:44" ht="33.4" customHeight="1">
      <c r="A94" s="125" t="s">
        <v>391</v>
      </c>
      <c r="B94" s="103"/>
      <c r="C94" s="103" t="s">
        <v>392</v>
      </c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26"/>
      <c r="W94" s="126"/>
      <c r="X94" s="126"/>
      <c r="Y94" s="126"/>
      <c r="Z94" s="125" t="s">
        <v>391</v>
      </c>
      <c r="AA94" s="127">
        <v>25018.75</v>
      </c>
      <c r="AB94" s="127">
        <v>2023.3</v>
      </c>
      <c r="AC94" s="127"/>
      <c r="AD94" s="127">
        <v>75.209999999999994</v>
      </c>
      <c r="AE94" s="127">
        <v>1059.4000000000001</v>
      </c>
      <c r="AF94" s="127"/>
      <c r="AG94" s="127"/>
      <c r="AH94" s="127"/>
      <c r="AI94" s="127"/>
      <c r="AJ94" s="127"/>
      <c r="AK94" s="127"/>
      <c r="AL94" s="127"/>
      <c r="AM94" s="127"/>
      <c r="AN94" s="127"/>
      <c r="AO94" s="127"/>
      <c r="AP94" s="127">
        <f>AP95+AP100+AP126+AP160+AP167</f>
        <v>22910.699999999997</v>
      </c>
      <c r="AQ94" s="127">
        <f>AQ95+AQ100+AQ126+AQ160+AQ167</f>
        <v>27936.799999999999</v>
      </c>
      <c r="AR94" s="125" t="s">
        <v>391</v>
      </c>
    </row>
    <row r="95" spans="1:44" ht="50.1" customHeight="1">
      <c r="A95" s="125" t="s">
        <v>475</v>
      </c>
      <c r="B95" s="103"/>
      <c r="C95" s="103" t="s">
        <v>392</v>
      </c>
      <c r="D95" s="103"/>
      <c r="E95" s="103" t="s">
        <v>476</v>
      </c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26"/>
      <c r="W95" s="126"/>
      <c r="X95" s="126"/>
      <c r="Y95" s="126"/>
      <c r="Z95" s="125" t="s">
        <v>475</v>
      </c>
      <c r="AA95" s="127">
        <v>10</v>
      </c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>
        <v>10</v>
      </c>
      <c r="AQ95" s="127"/>
      <c r="AR95" s="125" t="s">
        <v>475</v>
      </c>
    </row>
    <row r="96" spans="1:44" ht="33.4" customHeight="1">
      <c r="A96" s="125" t="s">
        <v>477</v>
      </c>
      <c r="B96" s="103"/>
      <c r="C96" s="103" t="s">
        <v>392</v>
      </c>
      <c r="D96" s="103"/>
      <c r="E96" s="103" t="s">
        <v>478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26"/>
      <c r="W96" s="126"/>
      <c r="X96" s="126"/>
      <c r="Y96" s="126"/>
      <c r="Z96" s="125" t="s">
        <v>477</v>
      </c>
      <c r="AA96" s="127">
        <v>10</v>
      </c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>
        <v>10</v>
      </c>
      <c r="AQ96" s="127"/>
      <c r="AR96" s="125" t="s">
        <v>477</v>
      </c>
    </row>
    <row r="97" spans="1:44" ht="50.1" customHeight="1">
      <c r="A97" s="125" t="s">
        <v>479</v>
      </c>
      <c r="B97" s="103"/>
      <c r="C97" s="103" t="s">
        <v>392</v>
      </c>
      <c r="D97" s="103"/>
      <c r="E97" s="103" t="s">
        <v>480</v>
      </c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26"/>
      <c r="W97" s="126"/>
      <c r="X97" s="126"/>
      <c r="Y97" s="126"/>
      <c r="Z97" s="125" t="s">
        <v>479</v>
      </c>
      <c r="AA97" s="127">
        <v>10</v>
      </c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>
        <v>10</v>
      </c>
      <c r="AQ97" s="127"/>
      <c r="AR97" s="125" t="s">
        <v>479</v>
      </c>
    </row>
    <row r="98" spans="1:44" ht="66.95" customHeight="1">
      <c r="A98" s="125" t="s">
        <v>481</v>
      </c>
      <c r="B98" s="103"/>
      <c r="C98" s="103" t="s">
        <v>392</v>
      </c>
      <c r="D98" s="103"/>
      <c r="E98" s="103" t="s">
        <v>482</v>
      </c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26"/>
      <c r="W98" s="126"/>
      <c r="X98" s="126"/>
      <c r="Y98" s="126"/>
      <c r="Z98" s="125" t="s">
        <v>481</v>
      </c>
      <c r="AA98" s="127">
        <v>10</v>
      </c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>
        <v>10</v>
      </c>
      <c r="AQ98" s="127"/>
      <c r="AR98" s="125" t="s">
        <v>481</v>
      </c>
    </row>
    <row r="99" spans="1:44" ht="33.4" customHeight="1">
      <c r="A99" s="125" t="s">
        <v>483</v>
      </c>
      <c r="B99" s="103"/>
      <c r="C99" s="103" t="s">
        <v>392</v>
      </c>
      <c r="D99" s="103"/>
      <c r="E99" s="103" t="s">
        <v>482</v>
      </c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 t="s">
        <v>484</v>
      </c>
      <c r="U99" s="103"/>
      <c r="V99" s="126"/>
      <c r="W99" s="126"/>
      <c r="X99" s="126"/>
      <c r="Y99" s="126"/>
      <c r="Z99" s="125" t="s">
        <v>483</v>
      </c>
      <c r="AA99" s="127">
        <v>10</v>
      </c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>
        <v>10</v>
      </c>
      <c r="AQ99" s="127"/>
      <c r="AR99" s="125" t="s">
        <v>483</v>
      </c>
    </row>
    <row r="100" spans="1:44" ht="50.1" customHeight="1">
      <c r="A100" s="125" t="s">
        <v>485</v>
      </c>
      <c r="B100" s="103"/>
      <c r="C100" s="103" t="s">
        <v>392</v>
      </c>
      <c r="D100" s="103"/>
      <c r="E100" s="103" t="s">
        <v>486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26"/>
      <c r="W100" s="126"/>
      <c r="X100" s="126"/>
      <c r="Y100" s="126"/>
      <c r="Z100" s="125" t="s">
        <v>485</v>
      </c>
      <c r="AA100" s="127">
        <v>599</v>
      </c>
      <c r="AB100" s="127"/>
      <c r="AC100" s="127"/>
      <c r="AD100" s="127"/>
      <c r="AE100" s="127"/>
      <c r="AF100" s="127"/>
      <c r="AG100" s="127"/>
      <c r="AH100" s="127"/>
      <c r="AI100" s="127"/>
      <c r="AJ100" s="127"/>
      <c r="AK100" s="127"/>
      <c r="AL100" s="127"/>
      <c r="AM100" s="127"/>
      <c r="AN100" s="127"/>
      <c r="AO100" s="127"/>
      <c r="AP100" s="127">
        <v>599</v>
      </c>
      <c r="AQ100" s="127">
        <v>599</v>
      </c>
      <c r="AR100" s="125" t="s">
        <v>485</v>
      </c>
    </row>
    <row r="101" spans="1:44" ht="50.1" customHeight="1">
      <c r="A101" s="125" t="s">
        <v>487</v>
      </c>
      <c r="B101" s="103"/>
      <c r="C101" s="103" t="s">
        <v>392</v>
      </c>
      <c r="D101" s="103"/>
      <c r="E101" s="103" t="s">
        <v>488</v>
      </c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26"/>
      <c r="W101" s="126"/>
      <c r="X101" s="126"/>
      <c r="Y101" s="126"/>
      <c r="Z101" s="125" t="s">
        <v>487</v>
      </c>
      <c r="AA101" s="127">
        <v>378</v>
      </c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>
        <v>378</v>
      </c>
      <c r="AQ101" s="127">
        <v>378</v>
      </c>
      <c r="AR101" s="125" t="s">
        <v>487</v>
      </c>
    </row>
    <row r="102" spans="1:44" ht="50.1" customHeight="1">
      <c r="A102" s="125" t="s">
        <v>489</v>
      </c>
      <c r="B102" s="103"/>
      <c r="C102" s="103" t="s">
        <v>392</v>
      </c>
      <c r="D102" s="103"/>
      <c r="E102" s="103" t="s">
        <v>490</v>
      </c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26"/>
      <c r="W102" s="126"/>
      <c r="X102" s="126"/>
      <c r="Y102" s="126"/>
      <c r="Z102" s="125" t="s">
        <v>489</v>
      </c>
      <c r="AA102" s="127">
        <v>220</v>
      </c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>
        <v>220</v>
      </c>
      <c r="AQ102" s="127">
        <v>220</v>
      </c>
      <c r="AR102" s="125" t="s">
        <v>489</v>
      </c>
    </row>
    <row r="103" spans="1:44" ht="66.95" customHeight="1">
      <c r="A103" s="125" t="s">
        <v>491</v>
      </c>
      <c r="B103" s="103"/>
      <c r="C103" s="103" t="s">
        <v>392</v>
      </c>
      <c r="D103" s="103"/>
      <c r="E103" s="103" t="s">
        <v>492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26"/>
      <c r="W103" s="126"/>
      <c r="X103" s="126"/>
      <c r="Y103" s="126"/>
      <c r="Z103" s="125" t="s">
        <v>491</v>
      </c>
      <c r="AA103" s="127">
        <v>220</v>
      </c>
      <c r="AB103" s="127"/>
      <c r="AC103" s="127"/>
      <c r="AD103" s="127"/>
      <c r="AE103" s="127"/>
      <c r="AF103" s="127"/>
      <c r="AG103" s="127"/>
      <c r="AH103" s="127"/>
      <c r="AI103" s="127"/>
      <c r="AJ103" s="127"/>
      <c r="AK103" s="127"/>
      <c r="AL103" s="127"/>
      <c r="AM103" s="127"/>
      <c r="AN103" s="127"/>
      <c r="AO103" s="127"/>
      <c r="AP103" s="127">
        <v>220</v>
      </c>
      <c r="AQ103" s="127">
        <v>220</v>
      </c>
      <c r="AR103" s="125" t="s">
        <v>491</v>
      </c>
    </row>
    <row r="104" spans="1:44" ht="66.95" customHeight="1">
      <c r="A104" s="125" t="s">
        <v>493</v>
      </c>
      <c r="B104" s="103"/>
      <c r="C104" s="103" t="s">
        <v>392</v>
      </c>
      <c r="D104" s="103"/>
      <c r="E104" s="103" t="s">
        <v>492</v>
      </c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 t="s">
        <v>494</v>
      </c>
      <c r="U104" s="103"/>
      <c r="V104" s="126"/>
      <c r="W104" s="126"/>
      <c r="X104" s="126"/>
      <c r="Y104" s="126"/>
      <c r="Z104" s="125" t="s">
        <v>493</v>
      </c>
      <c r="AA104" s="127">
        <v>220</v>
      </c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>
        <v>220</v>
      </c>
      <c r="AQ104" s="127">
        <v>220</v>
      </c>
      <c r="AR104" s="125" t="s">
        <v>493</v>
      </c>
    </row>
    <row r="105" spans="1:44" ht="66.95" customHeight="1">
      <c r="A105" s="125" t="s">
        <v>495</v>
      </c>
      <c r="B105" s="103"/>
      <c r="C105" s="103" t="s">
        <v>392</v>
      </c>
      <c r="D105" s="103"/>
      <c r="E105" s="103" t="s">
        <v>496</v>
      </c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26"/>
      <c r="W105" s="126"/>
      <c r="X105" s="126"/>
      <c r="Y105" s="126"/>
      <c r="Z105" s="125" t="s">
        <v>495</v>
      </c>
      <c r="AA105" s="127">
        <v>110</v>
      </c>
      <c r="AB105" s="127"/>
      <c r="AC105" s="127"/>
      <c r="AD105" s="127"/>
      <c r="AE105" s="127"/>
      <c r="AF105" s="127"/>
      <c r="AG105" s="127"/>
      <c r="AH105" s="127"/>
      <c r="AI105" s="127"/>
      <c r="AJ105" s="127"/>
      <c r="AK105" s="127"/>
      <c r="AL105" s="127"/>
      <c r="AM105" s="127"/>
      <c r="AN105" s="127"/>
      <c r="AO105" s="127"/>
      <c r="AP105" s="127">
        <v>110</v>
      </c>
      <c r="AQ105" s="127">
        <v>110</v>
      </c>
      <c r="AR105" s="125" t="s">
        <v>495</v>
      </c>
    </row>
    <row r="106" spans="1:44" ht="66.95" customHeight="1">
      <c r="A106" s="125" t="s">
        <v>497</v>
      </c>
      <c r="B106" s="103"/>
      <c r="C106" s="103" t="s">
        <v>392</v>
      </c>
      <c r="D106" s="103"/>
      <c r="E106" s="103" t="s">
        <v>498</v>
      </c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26"/>
      <c r="W106" s="126"/>
      <c r="X106" s="126"/>
      <c r="Y106" s="126"/>
      <c r="Z106" s="125" t="s">
        <v>497</v>
      </c>
      <c r="AA106" s="127">
        <v>110</v>
      </c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>
        <v>110</v>
      </c>
      <c r="AQ106" s="127">
        <v>110</v>
      </c>
      <c r="AR106" s="125" t="s">
        <v>497</v>
      </c>
    </row>
    <row r="107" spans="1:44" ht="66.95" customHeight="1">
      <c r="A107" s="125" t="s">
        <v>493</v>
      </c>
      <c r="B107" s="103"/>
      <c r="C107" s="103" t="s">
        <v>392</v>
      </c>
      <c r="D107" s="103"/>
      <c r="E107" s="103" t="s">
        <v>498</v>
      </c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 t="s">
        <v>494</v>
      </c>
      <c r="U107" s="103"/>
      <c r="V107" s="126"/>
      <c r="W107" s="126"/>
      <c r="X107" s="126"/>
      <c r="Y107" s="126"/>
      <c r="Z107" s="125" t="s">
        <v>493</v>
      </c>
      <c r="AA107" s="127">
        <v>110</v>
      </c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>
        <v>110</v>
      </c>
      <c r="AQ107" s="127">
        <v>110</v>
      </c>
      <c r="AR107" s="125" t="s">
        <v>493</v>
      </c>
    </row>
    <row r="108" spans="1:44" ht="66.95" customHeight="1">
      <c r="A108" s="125" t="s">
        <v>499</v>
      </c>
      <c r="B108" s="103"/>
      <c r="C108" s="103" t="s">
        <v>392</v>
      </c>
      <c r="D108" s="103"/>
      <c r="E108" s="103" t="s">
        <v>500</v>
      </c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26"/>
      <c r="W108" s="126"/>
      <c r="X108" s="126"/>
      <c r="Y108" s="126"/>
      <c r="Z108" s="125" t="s">
        <v>499</v>
      </c>
      <c r="AA108" s="127">
        <v>48</v>
      </c>
      <c r="AB108" s="127"/>
      <c r="AC108" s="127"/>
      <c r="AD108" s="127"/>
      <c r="AE108" s="127"/>
      <c r="AF108" s="127"/>
      <c r="AG108" s="127"/>
      <c r="AH108" s="127"/>
      <c r="AI108" s="127"/>
      <c r="AJ108" s="127"/>
      <c r="AK108" s="127"/>
      <c r="AL108" s="127"/>
      <c r="AM108" s="127"/>
      <c r="AN108" s="127"/>
      <c r="AO108" s="127"/>
      <c r="AP108" s="127">
        <v>48</v>
      </c>
      <c r="AQ108" s="127">
        <v>48</v>
      </c>
      <c r="AR108" s="125" t="s">
        <v>499</v>
      </c>
    </row>
    <row r="109" spans="1:44" ht="33.4" customHeight="1">
      <c r="A109" s="125" t="s">
        <v>501</v>
      </c>
      <c r="B109" s="103"/>
      <c r="C109" s="103" t="s">
        <v>392</v>
      </c>
      <c r="D109" s="103"/>
      <c r="E109" s="103" t="s">
        <v>502</v>
      </c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26"/>
      <c r="W109" s="126"/>
      <c r="X109" s="126"/>
      <c r="Y109" s="126"/>
      <c r="Z109" s="125" t="s">
        <v>501</v>
      </c>
      <c r="AA109" s="127">
        <v>10</v>
      </c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27"/>
      <c r="AO109" s="127"/>
      <c r="AP109" s="127">
        <v>10</v>
      </c>
      <c r="AQ109" s="127">
        <v>10</v>
      </c>
      <c r="AR109" s="125" t="s">
        <v>501</v>
      </c>
    </row>
    <row r="110" spans="1:44" ht="66.95" customHeight="1">
      <c r="A110" s="125" t="s">
        <v>493</v>
      </c>
      <c r="B110" s="103"/>
      <c r="C110" s="103" t="s">
        <v>392</v>
      </c>
      <c r="D110" s="103"/>
      <c r="E110" s="103" t="s">
        <v>502</v>
      </c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 t="s">
        <v>494</v>
      </c>
      <c r="U110" s="103"/>
      <c r="V110" s="126"/>
      <c r="W110" s="126"/>
      <c r="X110" s="126"/>
      <c r="Y110" s="126"/>
      <c r="Z110" s="125" t="s">
        <v>493</v>
      </c>
      <c r="AA110" s="127">
        <v>10</v>
      </c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>
        <v>10</v>
      </c>
      <c r="AQ110" s="127">
        <v>10</v>
      </c>
      <c r="AR110" s="125" t="s">
        <v>493</v>
      </c>
    </row>
    <row r="111" spans="1:44" ht="50.1" customHeight="1">
      <c r="A111" s="125" t="s">
        <v>503</v>
      </c>
      <c r="B111" s="103"/>
      <c r="C111" s="103" t="s">
        <v>392</v>
      </c>
      <c r="D111" s="103"/>
      <c r="E111" s="103" t="s">
        <v>504</v>
      </c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26"/>
      <c r="W111" s="126"/>
      <c r="X111" s="126"/>
      <c r="Y111" s="126"/>
      <c r="Z111" s="125" t="s">
        <v>503</v>
      </c>
      <c r="AA111" s="127">
        <v>30</v>
      </c>
      <c r="AB111" s="127"/>
      <c r="AC111" s="127"/>
      <c r="AD111" s="127"/>
      <c r="AE111" s="127"/>
      <c r="AF111" s="127"/>
      <c r="AG111" s="127"/>
      <c r="AH111" s="127"/>
      <c r="AI111" s="127"/>
      <c r="AJ111" s="127"/>
      <c r="AK111" s="127"/>
      <c r="AL111" s="127"/>
      <c r="AM111" s="127"/>
      <c r="AN111" s="127"/>
      <c r="AO111" s="127"/>
      <c r="AP111" s="127">
        <v>30</v>
      </c>
      <c r="AQ111" s="127">
        <v>30</v>
      </c>
      <c r="AR111" s="125" t="s">
        <v>503</v>
      </c>
    </row>
    <row r="112" spans="1:44" ht="66.95" customHeight="1">
      <c r="A112" s="125" t="s">
        <v>493</v>
      </c>
      <c r="B112" s="103"/>
      <c r="C112" s="103" t="s">
        <v>392</v>
      </c>
      <c r="D112" s="103"/>
      <c r="E112" s="103" t="s">
        <v>504</v>
      </c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 t="s">
        <v>494</v>
      </c>
      <c r="U112" s="103"/>
      <c r="V112" s="126"/>
      <c r="W112" s="126"/>
      <c r="X112" s="126"/>
      <c r="Y112" s="126"/>
      <c r="Z112" s="125" t="s">
        <v>493</v>
      </c>
      <c r="AA112" s="127">
        <v>30</v>
      </c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>
        <v>30</v>
      </c>
      <c r="AQ112" s="127">
        <v>30</v>
      </c>
      <c r="AR112" s="125" t="s">
        <v>493</v>
      </c>
    </row>
    <row r="113" spans="1:44" ht="50.1" customHeight="1">
      <c r="A113" s="125" t="s">
        <v>505</v>
      </c>
      <c r="B113" s="103"/>
      <c r="C113" s="103" t="s">
        <v>392</v>
      </c>
      <c r="D113" s="103"/>
      <c r="E113" s="103" t="s">
        <v>506</v>
      </c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26"/>
      <c r="W113" s="126"/>
      <c r="X113" s="126"/>
      <c r="Y113" s="126"/>
      <c r="Z113" s="125" t="s">
        <v>505</v>
      </c>
      <c r="AA113" s="127">
        <v>3</v>
      </c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>
        <v>3</v>
      </c>
      <c r="AQ113" s="127">
        <v>3</v>
      </c>
      <c r="AR113" s="125" t="s">
        <v>505</v>
      </c>
    </row>
    <row r="114" spans="1:44" ht="66.95" customHeight="1">
      <c r="A114" s="125" t="s">
        <v>493</v>
      </c>
      <c r="B114" s="103"/>
      <c r="C114" s="103" t="s">
        <v>392</v>
      </c>
      <c r="D114" s="103"/>
      <c r="E114" s="103" t="s">
        <v>506</v>
      </c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 t="s">
        <v>494</v>
      </c>
      <c r="U114" s="103"/>
      <c r="V114" s="126"/>
      <c r="W114" s="126"/>
      <c r="X114" s="126"/>
      <c r="Y114" s="126"/>
      <c r="Z114" s="125" t="s">
        <v>493</v>
      </c>
      <c r="AA114" s="127">
        <v>3</v>
      </c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7"/>
      <c r="AN114" s="127"/>
      <c r="AO114" s="127"/>
      <c r="AP114" s="127">
        <v>3</v>
      </c>
      <c r="AQ114" s="127">
        <v>3</v>
      </c>
      <c r="AR114" s="125" t="s">
        <v>493</v>
      </c>
    </row>
    <row r="115" spans="1:44" ht="100.35" customHeight="1">
      <c r="A115" s="125" t="s">
        <v>507</v>
      </c>
      <c r="B115" s="103"/>
      <c r="C115" s="103" t="s">
        <v>392</v>
      </c>
      <c r="D115" s="103"/>
      <c r="E115" s="103" t="s">
        <v>508</v>
      </c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26"/>
      <c r="W115" s="126"/>
      <c r="X115" s="126"/>
      <c r="Y115" s="126"/>
      <c r="Z115" s="125" t="s">
        <v>507</v>
      </c>
      <c r="AA115" s="127">
        <v>5</v>
      </c>
      <c r="AB115" s="127"/>
      <c r="AC115" s="127"/>
      <c r="AD115" s="127"/>
      <c r="AE115" s="127"/>
      <c r="AF115" s="127"/>
      <c r="AG115" s="127"/>
      <c r="AH115" s="127"/>
      <c r="AI115" s="127"/>
      <c r="AJ115" s="127"/>
      <c r="AK115" s="127"/>
      <c r="AL115" s="127"/>
      <c r="AM115" s="127"/>
      <c r="AN115" s="127"/>
      <c r="AO115" s="127"/>
      <c r="AP115" s="127">
        <v>5</v>
      </c>
      <c r="AQ115" s="127">
        <v>5</v>
      </c>
      <c r="AR115" s="125" t="s">
        <v>507</v>
      </c>
    </row>
    <row r="116" spans="1:44" ht="66.95" customHeight="1">
      <c r="A116" s="125" t="s">
        <v>493</v>
      </c>
      <c r="B116" s="103"/>
      <c r="C116" s="103" t="s">
        <v>392</v>
      </c>
      <c r="D116" s="103"/>
      <c r="E116" s="103" t="s">
        <v>508</v>
      </c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 t="s">
        <v>494</v>
      </c>
      <c r="U116" s="103"/>
      <c r="V116" s="126"/>
      <c r="W116" s="126"/>
      <c r="X116" s="126"/>
      <c r="Y116" s="126"/>
      <c r="Z116" s="125" t="s">
        <v>493</v>
      </c>
      <c r="AA116" s="127">
        <v>5</v>
      </c>
      <c r="AB116" s="127"/>
      <c r="AC116" s="127"/>
      <c r="AD116" s="127"/>
      <c r="AE116" s="127"/>
      <c r="AF116" s="127"/>
      <c r="AG116" s="127"/>
      <c r="AH116" s="127"/>
      <c r="AI116" s="127"/>
      <c r="AJ116" s="127"/>
      <c r="AK116" s="127"/>
      <c r="AL116" s="127"/>
      <c r="AM116" s="127"/>
      <c r="AN116" s="127"/>
      <c r="AO116" s="127"/>
      <c r="AP116" s="127">
        <v>5</v>
      </c>
      <c r="AQ116" s="127">
        <v>5</v>
      </c>
      <c r="AR116" s="125" t="s">
        <v>493</v>
      </c>
    </row>
    <row r="117" spans="1:44" ht="66.95" customHeight="1">
      <c r="A117" s="125" t="s">
        <v>509</v>
      </c>
      <c r="B117" s="103"/>
      <c r="C117" s="103" t="s">
        <v>392</v>
      </c>
      <c r="D117" s="103"/>
      <c r="E117" s="103" t="s">
        <v>510</v>
      </c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26"/>
      <c r="W117" s="126"/>
      <c r="X117" s="126"/>
      <c r="Y117" s="126"/>
      <c r="Z117" s="125" t="s">
        <v>509</v>
      </c>
      <c r="AA117" s="127">
        <v>221</v>
      </c>
      <c r="AB117" s="127"/>
      <c r="AC117" s="127"/>
      <c r="AD117" s="127"/>
      <c r="AE117" s="127"/>
      <c r="AF117" s="127"/>
      <c r="AG117" s="127"/>
      <c r="AH117" s="127"/>
      <c r="AI117" s="127"/>
      <c r="AJ117" s="127"/>
      <c r="AK117" s="127"/>
      <c r="AL117" s="127"/>
      <c r="AM117" s="127"/>
      <c r="AN117" s="127"/>
      <c r="AO117" s="127"/>
      <c r="AP117" s="127">
        <v>221</v>
      </c>
      <c r="AQ117" s="127">
        <v>221</v>
      </c>
      <c r="AR117" s="125" t="s">
        <v>509</v>
      </c>
    </row>
    <row r="118" spans="1:44" ht="50.1" customHeight="1">
      <c r="A118" s="125" t="s">
        <v>511</v>
      </c>
      <c r="B118" s="103"/>
      <c r="C118" s="103" t="s">
        <v>392</v>
      </c>
      <c r="D118" s="103"/>
      <c r="E118" s="103" t="s">
        <v>512</v>
      </c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26"/>
      <c r="W118" s="126"/>
      <c r="X118" s="126"/>
      <c r="Y118" s="126"/>
      <c r="Z118" s="125" t="s">
        <v>511</v>
      </c>
      <c r="AA118" s="127">
        <v>66</v>
      </c>
      <c r="AB118" s="127"/>
      <c r="AC118" s="127"/>
      <c r="AD118" s="127"/>
      <c r="AE118" s="127"/>
      <c r="AF118" s="127"/>
      <c r="AG118" s="127"/>
      <c r="AH118" s="127"/>
      <c r="AI118" s="127"/>
      <c r="AJ118" s="127"/>
      <c r="AK118" s="127"/>
      <c r="AL118" s="127"/>
      <c r="AM118" s="127"/>
      <c r="AN118" s="127"/>
      <c r="AO118" s="127"/>
      <c r="AP118" s="127">
        <v>66</v>
      </c>
      <c r="AQ118" s="127">
        <v>66</v>
      </c>
      <c r="AR118" s="125" t="s">
        <v>511</v>
      </c>
    </row>
    <row r="119" spans="1:44" ht="66.95" customHeight="1">
      <c r="A119" s="125" t="s">
        <v>513</v>
      </c>
      <c r="B119" s="103"/>
      <c r="C119" s="103" t="s">
        <v>392</v>
      </c>
      <c r="D119" s="103"/>
      <c r="E119" s="103" t="s">
        <v>514</v>
      </c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26"/>
      <c r="W119" s="126"/>
      <c r="X119" s="126"/>
      <c r="Y119" s="126"/>
      <c r="Z119" s="125" t="s">
        <v>513</v>
      </c>
      <c r="AA119" s="127">
        <v>66</v>
      </c>
      <c r="AB119" s="127"/>
      <c r="AC119" s="127"/>
      <c r="AD119" s="127"/>
      <c r="AE119" s="127"/>
      <c r="AF119" s="127"/>
      <c r="AG119" s="127"/>
      <c r="AH119" s="127"/>
      <c r="AI119" s="127"/>
      <c r="AJ119" s="127"/>
      <c r="AK119" s="127"/>
      <c r="AL119" s="127"/>
      <c r="AM119" s="127"/>
      <c r="AN119" s="127"/>
      <c r="AO119" s="127"/>
      <c r="AP119" s="127">
        <v>66</v>
      </c>
      <c r="AQ119" s="127">
        <v>66</v>
      </c>
      <c r="AR119" s="125" t="s">
        <v>513</v>
      </c>
    </row>
    <row r="120" spans="1:44" ht="66.95" customHeight="1">
      <c r="A120" s="125" t="s">
        <v>493</v>
      </c>
      <c r="B120" s="103"/>
      <c r="C120" s="103" t="s">
        <v>392</v>
      </c>
      <c r="D120" s="103"/>
      <c r="E120" s="103" t="s">
        <v>514</v>
      </c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 t="s">
        <v>494</v>
      </c>
      <c r="U120" s="103"/>
      <c r="V120" s="126"/>
      <c r="W120" s="126"/>
      <c r="X120" s="126"/>
      <c r="Y120" s="126"/>
      <c r="Z120" s="125" t="s">
        <v>493</v>
      </c>
      <c r="AA120" s="127">
        <v>66</v>
      </c>
      <c r="AB120" s="127"/>
      <c r="AC120" s="127"/>
      <c r="AD120" s="127"/>
      <c r="AE120" s="127"/>
      <c r="AF120" s="127"/>
      <c r="AG120" s="127"/>
      <c r="AH120" s="127"/>
      <c r="AI120" s="127"/>
      <c r="AJ120" s="127"/>
      <c r="AK120" s="127"/>
      <c r="AL120" s="127"/>
      <c r="AM120" s="127"/>
      <c r="AN120" s="127"/>
      <c r="AO120" s="127"/>
      <c r="AP120" s="127">
        <v>66</v>
      </c>
      <c r="AQ120" s="127">
        <v>66</v>
      </c>
      <c r="AR120" s="125" t="s">
        <v>493</v>
      </c>
    </row>
    <row r="121" spans="1:44" ht="100.35" customHeight="1">
      <c r="A121" s="125" t="s">
        <v>515</v>
      </c>
      <c r="B121" s="103"/>
      <c r="C121" s="103" t="s">
        <v>392</v>
      </c>
      <c r="D121" s="103"/>
      <c r="E121" s="103" t="s">
        <v>516</v>
      </c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26"/>
      <c r="W121" s="126"/>
      <c r="X121" s="126"/>
      <c r="Y121" s="126"/>
      <c r="Z121" s="125" t="s">
        <v>515</v>
      </c>
      <c r="AA121" s="127">
        <v>155</v>
      </c>
      <c r="AB121" s="127"/>
      <c r="AC121" s="127"/>
      <c r="AD121" s="127"/>
      <c r="AE121" s="127"/>
      <c r="AF121" s="127"/>
      <c r="AG121" s="127"/>
      <c r="AH121" s="127"/>
      <c r="AI121" s="127"/>
      <c r="AJ121" s="127"/>
      <c r="AK121" s="127"/>
      <c r="AL121" s="127"/>
      <c r="AM121" s="127"/>
      <c r="AN121" s="127"/>
      <c r="AO121" s="127"/>
      <c r="AP121" s="127">
        <v>155</v>
      </c>
      <c r="AQ121" s="127">
        <v>155</v>
      </c>
      <c r="AR121" s="125" t="s">
        <v>515</v>
      </c>
    </row>
    <row r="122" spans="1:44" ht="33.4" customHeight="1">
      <c r="A122" s="125" t="s">
        <v>517</v>
      </c>
      <c r="B122" s="103"/>
      <c r="C122" s="103" t="s">
        <v>392</v>
      </c>
      <c r="D122" s="103"/>
      <c r="E122" s="103" t="s">
        <v>518</v>
      </c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26"/>
      <c r="W122" s="126"/>
      <c r="X122" s="126"/>
      <c r="Y122" s="126"/>
      <c r="Z122" s="125" t="s">
        <v>517</v>
      </c>
      <c r="AA122" s="127">
        <v>115</v>
      </c>
      <c r="AB122" s="127"/>
      <c r="AC122" s="127"/>
      <c r="AD122" s="127"/>
      <c r="AE122" s="127"/>
      <c r="AF122" s="127"/>
      <c r="AG122" s="127"/>
      <c r="AH122" s="127"/>
      <c r="AI122" s="127"/>
      <c r="AJ122" s="127"/>
      <c r="AK122" s="127"/>
      <c r="AL122" s="127"/>
      <c r="AM122" s="127"/>
      <c r="AN122" s="127"/>
      <c r="AO122" s="127"/>
      <c r="AP122" s="127">
        <v>115</v>
      </c>
      <c r="AQ122" s="127">
        <v>115</v>
      </c>
      <c r="AR122" s="125" t="s">
        <v>517</v>
      </c>
    </row>
    <row r="123" spans="1:44" ht="66.95" customHeight="1">
      <c r="A123" s="125" t="s">
        <v>493</v>
      </c>
      <c r="B123" s="103"/>
      <c r="C123" s="103" t="s">
        <v>392</v>
      </c>
      <c r="D123" s="103"/>
      <c r="E123" s="103" t="s">
        <v>518</v>
      </c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 t="s">
        <v>494</v>
      </c>
      <c r="U123" s="103"/>
      <c r="V123" s="126"/>
      <c r="W123" s="126"/>
      <c r="X123" s="126"/>
      <c r="Y123" s="126"/>
      <c r="Z123" s="125" t="s">
        <v>493</v>
      </c>
      <c r="AA123" s="127">
        <v>115</v>
      </c>
      <c r="AB123" s="127"/>
      <c r="AC123" s="127"/>
      <c r="AD123" s="127"/>
      <c r="AE123" s="127"/>
      <c r="AF123" s="127"/>
      <c r="AG123" s="127"/>
      <c r="AH123" s="127"/>
      <c r="AI123" s="127"/>
      <c r="AJ123" s="127"/>
      <c r="AK123" s="127"/>
      <c r="AL123" s="127"/>
      <c r="AM123" s="127"/>
      <c r="AN123" s="127"/>
      <c r="AO123" s="127"/>
      <c r="AP123" s="127">
        <v>115</v>
      </c>
      <c r="AQ123" s="127">
        <v>115</v>
      </c>
      <c r="AR123" s="125" t="s">
        <v>493</v>
      </c>
    </row>
    <row r="124" spans="1:44" ht="66.95" customHeight="1">
      <c r="A124" s="125" t="s">
        <v>519</v>
      </c>
      <c r="B124" s="103"/>
      <c r="C124" s="103" t="s">
        <v>392</v>
      </c>
      <c r="D124" s="103"/>
      <c r="E124" s="103" t="s">
        <v>520</v>
      </c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26"/>
      <c r="W124" s="126"/>
      <c r="X124" s="126"/>
      <c r="Y124" s="126"/>
      <c r="Z124" s="125" t="s">
        <v>519</v>
      </c>
      <c r="AA124" s="127">
        <v>40</v>
      </c>
      <c r="AB124" s="127"/>
      <c r="AC124" s="127"/>
      <c r="AD124" s="127"/>
      <c r="AE124" s="127"/>
      <c r="AF124" s="127"/>
      <c r="AG124" s="127"/>
      <c r="AH124" s="127"/>
      <c r="AI124" s="127"/>
      <c r="AJ124" s="127"/>
      <c r="AK124" s="127"/>
      <c r="AL124" s="127"/>
      <c r="AM124" s="127"/>
      <c r="AN124" s="127"/>
      <c r="AO124" s="127"/>
      <c r="AP124" s="127">
        <v>40</v>
      </c>
      <c r="AQ124" s="127">
        <v>40</v>
      </c>
      <c r="AR124" s="125" t="s">
        <v>519</v>
      </c>
    </row>
    <row r="125" spans="1:44" ht="66.95" customHeight="1">
      <c r="A125" s="125" t="s">
        <v>493</v>
      </c>
      <c r="B125" s="103"/>
      <c r="C125" s="103" t="s">
        <v>392</v>
      </c>
      <c r="D125" s="103"/>
      <c r="E125" s="103" t="s">
        <v>520</v>
      </c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 t="s">
        <v>494</v>
      </c>
      <c r="U125" s="103"/>
      <c r="V125" s="126"/>
      <c r="W125" s="126"/>
      <c r="X125" s="126"/>
      <c r="Y125" s="126"/>
      <c r="Z125" s="125" t="s">
        <v>493</v>
      </c>
      <c r="AA125" s="127">
        <v>40</v>
      </c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27"/>
      <c r="AO125" s="127"/>
      <c r="AP125" s="127">
        <v>40</v>
      </c>
      <c r="AQ125" s="127">
        <v>40</v>
      </c>
      <c r="AR125" s="125" t="s">
        <v>493</v>
      </c>
    </row>
    <row r="126" spans="1:44" ht="66.95" customHeight="1">
      <c r="A126" s="125" t="s">
        <v>521</v>
      </c>
      <c r="B126" s="103"/>
      <c r="C126" s="103" t="s">
        <v>392</v>
      </c>
      <c r="D126" s="103"/>
      <c r="E126" s="103" t="s">
        <v>522</v>
      </c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26"/>
      <c r="W126" s="126"/>
      <c r="X126" s="126"/>
      <c r="Y126" s="126"/>
      <c r="Z126" s="125" t="s">
        <v>521</v>
      </c>
      <c r="AA126" s="127">
        <v>3001.95</v>
      </c>
      <c r="AB126" s="127"/>
      <c r="AC126" s="127"/>
      <c r="AD126" s="127">
        <v>75.209999999999994</v>
      </c>
      <c r="AE126" s="127"/>
      <c r="AF126" s="127"/>
      <c r="AG126" s="127"/>
      <c r="AH126" s="127"/>
      <c r="AI126" s="127"/>
      <c r="AJ126" s="127"/>
      <c r="AK126" s="127"/>
      <c r="AL126" s="127"/>
      <c r="AM126" s="127"/>
      <c r="AN126" s="127"/>
      <c r="AO126" s="127"/>
      <c r="AP126" s="127">
        <f>AP127+AP145</f>
        <v>1945</v>
      </c>
      <c r="AQ126" s="127">
        <f>AQ127+AQ145</f>
        <v>2019</v>
      </c>
      <c r="AR126" s="125" t="s">
        <v>521</v>
      </c>
    </row>
    <row r="127" spans="1:44" ht="50.1" customHeight="1">
      <c r="A127" s="125" t="s">
        <v>523</v>
      </c>
      <c r="B127" s="103"/>
      <c r="C127" s="103" t="s">
        <v>392</v>
      </c>
      <c r="D127" s="103"/>
      <c r="E127" s="103" t="s">
        <v>524</v>
      </c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26"/>
      <c r="W127" s="126"/>
      <c r="X127" s="126"/>
      <c r="Y127" s="126"/>
      <c r="Z127" s="125" t="s">
        <v>523</v>
      </c>
      <c r="AA127" s="127">
        <v>1389.12</v>
      </c>
      <c r="AB127" s="127"/>
      <c r="AC127" s="127"/>
      <c r="AD127" s="127"/>
      <c r="AE127" s="127"/>
      <c r="AF127" s="127"/>
      <c r="AG127" s="127"/>
      <c r="AH127" s="127"/>
      <c r="AI127" s="127"/>
      <c r="AJ127" s="127"/>
      <c r="AK127" s="127"/>
      <c r="AL127" s="127"/>
      <c r="AM127" s="127"/>
      <c r="AN127" s="127"/>
      <c r="AO127" s="127"/>
      <c r="AP127" s="127">
        <v>1365</v>
      </c>
      <c r="AQ127" s="127">
        <v>1437</v>
      </c>
      <c r="AR127" s="125" t="s">
        <v>523</v>
      </c>
    </row>
    <row r="128" spans="1:44" ht="50.1" customHeight="1">
      <c r="A128" s="125" t="s">
        <v>525</v>
      </c>
      <c r="B128" s="103"/>
      <c r="C128" s="103" t="s">
        <v>392</v>
      </c>
      <c r="D128" s="103"/>
      <c r="E128" s="103" t="s">
        <v>526</v>
      </c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26"/>
      <c r="W128" s="126"/>
      <c r="X128" s="126"/>
      <c r="Y128" s="126"/>
      <c r="Z128" s="125" t="s">
        <v>525</v>
      </c>
      <c r="AA128" s="127">
        <v>406</v>
      </c>
      <c r="AB128" s="127"/>
      <c r="AC128" s="127"/>
      <c r="AD128" s="127"/>
      <c r="AE128" s="127"/>
      <c r="AF128" s="127"/>
      <c r="AG128" s="127"/>
      <c r="AH128" s="127"/>
      <c r="AI128" s="127"/>
      <c r="AJ128" s="127"/>
      <c r="AK128" s="127"/>
      <c r="AL128" s="127"/>
      <c r="AM128" s="127"/>
      <c r="AN128" s="127"/>
      <c r="AO128" s="127"/>
      <c r="AP128" s="127">
        <v>458</v>
      </c>
      <c r="AQ128" s="127">
        <v>510</v>
      </c>
      <c r="AR128" s="125" t="s">
        <v>525</v>
      </c>
    </row>
    <row r="129" spans="1:44" ht="50.1" customHeight="1">
      <c r="A129" s="125" t="s">
        <v>527</v>
      </c>
      <c r="B129" s="103"/>
      <c r="C129" s="103" t="s">
        <v>392</v>
      </c>
      <c r="D129" s="103"/>
      <c r="E129" s="103" t="s">
        <v>528</v>
      </c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26"/>
      <c r="W129" s="126"/>
      <c r="X129" s="126"/>
      <c r="Y129" s="126"/>
      <c r="Z129" s="125" t="s">
        <v>527</v>
      </c>
      <c r="AA129" s="127">
        <v>400</v>
      </c>
      <c r="AB129" s="127"/>
      <c r="AC129" s="127"/>
      <c r="AD129" s="127"/>
      <c r="AE129" s="127"/>
      <c r="AF129" s="127"/>
      <c r="AG129" s="127"/>
      <c r="AH129" s="127"/>
      <c r="AI129" s="127"/>
      <c r="AJ129" s="127"/>
      <c r="AK129" s="127"/>
      <c r="AL129" s="127"/>
      <c r="AM129" s="127"/>
      <c r="AN129" s="127"/>
      <c r="AO129" s="127"/>
      <c r="AP129" s="127">
        <v>450</v>
      </c>
      <c r="AQ129" s="127">
        <v>500</v>
      </c>
      <c r="AR129" s="125" t="s">
        <v>527</v>
      </c>
    </row>
    <row r="130" spans="1:44" ht="50.1" customHeight="1">
      <c r="A130" s="125" t="s">
        <v>389</v>
      </c>
      <c r="B130" s="103"/>
      <c r="C130" s="103" t="s">
        <v>392</v>
      </c>
      <c r="D130" s="103"/>
      <c r="E130" s="103" t="s">
        <v>528</v>
      </c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 t="s">
        <v>390</v>
      </c>
      <c r="U130" s="103"/>
      <c r="V130" s="126"/>
      <c r="W130" s="126"/>
      <c r="X130" s="126"/>
      <c r="Y130" s="126"/>
      <c r="Z130" s="125" t="s">
        <v>389</v>
      </c>
      <c r="AA130" s="127">
        <v>400</v>
      </c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27"/>
      <c r="AO130" s="127"/>
      <c r="AP130" s="127">
        <v>450</v>
      </c>
      <c r="AQ130" s="127">
        <v>500</v>
      </c>
      <c r="AR130" s="125" t="s">
        <v>389</v>
      </c>
    </row>
    <row r="131" spans="1:44" ht="33.4" customHeight="1">
      <c r="A131" s="125" t="s">
        <v>529</v>
      </c>
      <c r="B131" s="103"/>
      <c r="C131" s="103" t="s">
        <v>392</v>
      </c>
      <c r="D131" s="103"/>
      <c r="E131" s="103" t="s">
        <v>530</v>
      </c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26"/>
      <c r="W131" s="126"/>
      <c r="X131" s="126"/>
      <c r="Y131" s="126"/>
      <c r="Z131" s="125" t="s">
        <v>529</v>
      </c>
      <c r="AA131" s="127">
        <v>6</v>
      </c>
      <c r="AB131" s="127"/>
      <c r="AC131" s="127"/>
      <c r="AD131" s="127"/>
      <c r="AE131" s="127"/>
      <c r="AF131" s="127"/>
      <c r="AG131" s="127"/>
      <c r="AH131" s="127"/>
      <c r="AI131" s="127"/>
      <c r="AJ131" s="127"/>
      <c r="AK131" s="127"/>
      <c r="AL131" s="127"/>
      <c r="AM131" s="127"/>
      <c r="AN131" s="127"/>
      <c r="AO131" s="127"/>
      <c r="AP131" s="127">
        <v>8</v>
      </c>
      <c r="AQ131" s="127">
        <v>10</v>
      </c>
      <c r="AR131" s="125" t="s">
        <v>529</v>
      </c>
    </row>
    <row r="132" spans="1:44" ht="50.1" customHeight="1">
      <c r="A132" s="125" t="s">
        <v>389</v>
      </c>
      <c r="B132" s="103"/>
      <c r="C132" s="103" t="s">
        <v>392</v>
      </c>
      <c r="D132" s="103"/>
      <c r="E132" s="103" t="s">
        <v>530</v>
      </c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 t="s">
        <v>390</v>
      </c>
      <c r="U132" s="103"/>
      <c r="V132" s="126"/>
      <c r="W132" s="126"/>
      <c r="X132" s="126"/>
      <c r="Y132" s="126"/>
      <c r="Z132" s="125" t="s">
        <v>389</v>
      </c>
      <c r="AA132" s="127">
        <v>6</v>
      </c>
      <c r="AB132" s="127"/>
      <c r="AC132" s="127"/>
      <c r="AD132" s="127"/>
      <c r="AE132" s="127"/>
      <c r="AF132" s="127"/>
      <c r="AG132" s="127"/>
      <c r="AH132" s="127"/>
      <c r="AI132" s="127"/>
      <c r="AJ132" s="127"/>
      <c r="AK132" s="127"/>
      <c r="AL132" s="127"/>
      <c r="AM132" s="127"/>
      <c r="AN132" s="127"/>
      <c r="AO132" s="127"/>
      <c r="AP132" s="127">
        <v>8</v>
      </c>
      <c r="AQ132" s="127">
        <v>10</v>
      </c>
      <c r="AR132" s="125" t="s">
        <v>389</v>
      </c>
    </row>
    <row r="133" spans="1:44" ht="50.1" customHeight="1">
      <c r="A133" s="125" t="s">
        <v>531</v>
      </c>
      <c r="B133" s="103"/>
      <c r="C133" s="103" t="s">
        <v>392</v>
      </c>
      <c r="D133" s="103"/>
      <c r="E133" s="103" t="s">
        <v>532</v>
      </c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26"/>
      <c r="W133" s="126"/>
      <c r="X133" s="126"/>
      <c r="Y133" s="126"/>
      <c r="Z133" s="125" t="s">
        <v>531</v>
      </c>
      <c r="AA133" s="127">
        <v>200</v>
      </c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27"/>
      <c r="AO133" s="127"/>
      <c r="AP133" s="127">
        <v>160</v>
      </c>
      <c r="AQ133" s="127">
        <v>170</v>
      </c>
      <c r="AR133" s="125" t="s">
        <v>531</v>
      </c>
    </row>
    <row r="134" spans="1:44" ht="50.1" customHeight="1">
      <c r="A134" s="125" t="s">
        <v>533</v>
      </c>
      <c r="B134" s="103"/>
      <c r="C134" s="103" t="s">
        <v>392</v>
      </c>
      <c r="D134" s="103"/>
      <c r="E134" s="103" t="s">
        <v>534</v>
      </c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26"/>
      <c r="W134" s="126"/>
      <c r="X134" s="126"/>
      <c r="Y134" s="126"/>
      <c r="Z134" s="125" t="s">
        <v>533</v>
      </c>
      <c r="AA134" s="127">
        <v>80</v>
      </c>
      <c r="AB134" s="127"/>
      <c r="AC134" s="127"/>
      <c r="AD134" s="127"/>
      <c r="AE134" s="127"/>
      <c r="AF134" s="127"/>
      <c r="AG134" s="127"/>
      <c r="AH134" s="127"/>
      <c r="AI134" s="127"/>
      <c r="AJ134" s="127"/>
      <c r="AK134" s="127"/>
      <c r="AL134" s="127"/>
      <c r="AM134" s="127"/>
      <c r="AN134" s="127"/>
      <c r="AO134" s="127"/>
      <c r="AP134" s="127">
        <v>30</v>
      </c>
      <c r="AQ134" s="127">
        <v>30</v>
      </c>
      <c r="AR134" s="125" t="s">
        <v>533</v>
      </c>
    </row>
    <row r="135" spans="1:44" ht="50.1" customHeight="1">
      <c r="A135" s="125" t="s">
        <v>389</v>
      </c>
      <c r="B135" s="103"/>
      <c r="C135" s="103" t="s">
        <v>392</v>
      </c>
      <c r="D135" s="103"/>
      <c r="E135" s="103" t="s">
        <v>534</v>
      </c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 t="s">
        <v>390</v>
      </c>
      <c r="U135" s="103"/>
      <c r="V135" s="126"/>
      <c r="W135" s="126"/>
      <c r="X135" s="126"/>
      <c r="Y135" s="126"/>
      <c r="Z135" s="125" t="s">
        <v>389</v>
      </c>
      <c r="AA135" s="127">
        <v>80</v>
      </c>
      <c r="AB135" s="127"/>
      <c r="AC135" s="127"/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>
        <v>30</v>
      </c>
      <c r="AQ135" s="127">
        <v>30</v>
      </c>
      <c r="AR135" s="125" t="s">
        <v>389</v>
      </c>
    </row>
    <row r="136" spans="1:44" ht="50.1" customHeight="1">
      <c r="A136" s="125" t="s">
        <v>535</v>
      </c>
      <c r="B136" s="103"/>
      <c r="C136" s="103" t="s">
        <v>392</v>
      </c>
      <c r="D136" s="103"/>
      <c r="E136" s="103" t="s">
        <v>536</v>
      </c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26"/>
      <c r="W136" s="126"/>
      <c r="X136" s="126"/>
      <c r="Y136" s="126"/>
      <c r="Z136" s="125" t="s">
        <v>535</v>
      </c>
      <c r="AA136" s="127">
        <v>50</v>
      </c>
      <c r="AB136" s="127"/>
      <c r="AC136" s="127"/>
      <c r="AD136" s="127"/>
      <c r="AE136" s="127"/>
      <c r="AF136" s="127"/>
      <c r="AG136" s="127"/>
      <c r="AH136" s="127"/>
      <c r="AI136" s="127"/>
      <c r="AJ136" s="127"/>
      <c r="AK136" s="127"/>
      <c r="AL136" s="127"/>
      <c r="AM136" s="127"/>
      <c r="AN136" s="127"/>
      <c r="AO136" s="127"/>
      <c r="AP136" s="127">
        <v>50</v>
      </c>
      <c r="AQ136" s="127">
        <v>50</v>
      </c>
      <c r="AR136" s="125" t="s">
        <v>535</v>
      </c>
    </row>
    <row r="137" spans="1:44" ht="50.1" customHeight="1">
      <c r="A137" s="125" t="s">
        <v>389</v>
      </c>
      <c r="B137" s="103"/>
      <c r="C137" s="103" t="s">
        <v>392</v>
      </c>
      <c r="D137" s="103"/>
      <c r="E137" s="103" t="s">
        <v>536</v>
      </c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 t="s">
        <v>390</v>
      </c>
      <c r="U137" s="103"/>
      <c r="V137" s="126"/>
      <c r="W137" s="126"/>
      <c r="X137" s="126"/>
      <c r="Y137" s="126"/>
      <c r="Z137" s="125" t="s">
        <v>389</v>
      </c>
      <c r="AA137" s="127">
        <v>50</v>
      </c>
      <c r="AB137" s="127"/>
      <c r="AC137" s="127"/>
      <c r="AD137" s="127"/>
      <c r="AE137" s="127"/>
      <c r="AF137" s="127"/>
      <c r="AG137" s="127"/>
      <c r="AH137" s="127"/>
      <c r="AI137" s="127"/>
      <c r="AJ137" s="127"/>
      <c r="AK137" s="127"/>
      <c r="AL137" s="127"/>
      <c r="AM137" s="127"/>
      <c r="AN137" s="127"/>
      <c r="AO137" s="127"/>
      <c r="AP137" s="127">
        <v>50</v>
      </c>
      <c r="AQ137" s="127">
        <v>50</v>
      </c>
      <c r="AR137" s="125" t="s">
        <v>389</v>
      </c>
    </row>
    <row r="138" spans="1:44" ht="100.35" customHeight="1">
      <c r="A138" s="125" t="s">
        <v>537</v>
      </c>
      <c r="B138" s="103"/>
      <c r="C138" s="103" t="s">
        <v>392</v>
      </c>
      <c r="D138" s="103"/>
      <c r="E138" s="103" t="s">
        <v>538</v>
      </c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26"/>
      <c r="W138" s="126"/>
      <c r="X138" s="126"/>
      <c r="Y138" s="126"/>
      <c r="Z138" s="125" t="s">
        <v>537</v>
      </c>
      <c r="AA138" s="127">
        <v>70</v>
      </c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27"/>
      <c r="AO138" s="127"/>
      <c r="AP138" s="127">
        <v>80</v>
      </c>
      <c r="AQ138" s="127">
        <v>90</v>
      </c>
      <c r="AR138" s="125" t="s">
        <v>537</v>
      </c>
    </row>
    <row r="139" spans="1:44" ht="50.1" customHeight="1">
      <c r="A139" s="125" t="s">
        <v>389</v>
      </c>
      <c r="B139" s="103"/>
      <c r="C139" s="103" t="s">
        <v>392</v>
      </c>
      <c r="D139" s="103"/>
      <c r="E139" s="103" t="s">
        <v>538</v>
      </c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 t="s">
        <v>390</v>
      </c>
      <c r="U139" s="103"/>
      <c r="V139" s="126"/>
      <c r="W139" s="126"/>
      <c r="X139" s="126"/>
      <c r="Y139" s="126"/>
      <c r="Z139" s="125" t="s">
        <v>389</v>
      </c>
      <c r="AA139" s="127">
        <v>70</v>
      </c>
      <c r="AB139" s="127"/>
      <c r="AC139" s="127"/>
      <c r="AD139" s="127"/>
      <c r="AE139" s="127"/>
      <c r="AF139" s="127"/>
      <c r="AG139" s="127"/>
      <c r="AH139" s="127"/>
      <c r="AI139" s="127"/>
      <c r="AJ139" s="127"/>
      <c r="AK139" s="127"/>
      <c r="AL139" s="127"/>
      <c r="AM139" s="127"/>
      <c r="AN139" s="127"/>
      <c r="AO139" s="127"/>
      <c r="AP139" s="127">
        <v>80</v>
      </c>
      <c r="AQ139" s="127">
        <v>90</v>
      </c>
      <c r="AR139" s="125" t="s">
        <v>389</v>
      </c>
    </row>
    <row r="140" spans="1:44" ht="66.95" customHeight="1">
      <c r="A140" s="125" t="s">
        <v>539</v>
      </c>
      <c r="B140" s="103"/>
      <c r="C140" s="103" t="s">
        <v>392</v>
      </c>
      <c r="D140" s="103"/>
      <c r="E140" s="103" t="s">
        <v>540</v>
      </c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26"/>
      <c r="W140" s="126"/>
      <c r="X140" s="126"/>
      <c r="Y140" s="126"/>
      <c r="Z140" s="125" t="s">
        <v>539</v>
      </c>
      <c r="AA140" s="127">
        <v>783.12</v>
      </c>
      <c r="AB140" s="127"/>
      <c r="AC140" s="127"/>
      <c r="AD140" s="127"/>
      <c r="AE140" s="127"/>
      <c r="AF140" s="127"/>
      <c r="AG140" s="127"/>
      <c r="AH140" s="127"/>
      <c r="AI140" s="127"/>
      <c r="AJ140" s="127"/>
      <c r="AK140" s="127"/>
      <c r="AL140" s="127"/>
      <c r="AM140" s="127"/>
      <c r="AN140" s="127"/>
      <c r="AO140" s="127"/>
      <c r="AP140" s="127">
        <v>747</v>
      </c>
      <c r="AQ140" s="127">
        <v>757</v>
      </c>
      <c r="AR140" s="125" t="s">
        <v>539</v>
      </c>
    </row>
    <row r="141" spans="1:44" ht="83.65" customHeight="1">
      <c r="A141" s="125" t="s">
        <v>541</v>
      </c>
      <c r="B141" s="103"/>
      <c r="C141" s="103" t="s">
        <v>392</v>
      </c>
      <c r="D141" s="103"/>
      <c r="E141" s="103" t="s">
        <v>542</v>
      </c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26"/>
      <c r="W141" s="126"/>
      <c r="X141" s="126"/>
      <c r="Y141" s="126"/>
      <c r="Z141" s="125" t="s">
        <v>541</v>
      </c>
      <c r="AA141" s="127">
        <v>743.82</v>
      </c>
      <c r="AB141" s="127"/>
      <c r="AC141" s="127"/>
      <c r="AD141" s="127"/>
      <c r="AE141" s="127"/>
      <c r="AF141" s="127"/>
      <c r="AG141" s="127"/>
      <c r="AH141" s="127"/>
      <c r="AI141" s="127"/>
      <c r="AJ141" s="127"/>
      <c r="AK141" s="127"/>
      <c r="AL141" s="127"/>
      <c r="AM141" s="127"/>
      <c r="AN141" s="127"/>
      <c r="AO141" s="127"/>
      <c r="AP141" s="127">
        <v>705</v>
      </c>
      <c r="AQ141" s="127">
        <v>713</v>
      </c>
      <c r="AR141" s="125" t="s">
        <v>541</v>
      </c>
    </row>
    <row r="142" spans="1:44" ht="50.1" customHeight="1">
      <c r="A142" s="125" t="s">
        <v>389</v>
      </c>
      <c r="B142" s="103"/>
      <c r="C142" s="103" t="s">
        <v>392</v>
      </c>
      <c r="D142" s="103"/>
      <c r="E142" s="103" t="s">
        <v>542</v>
      </c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 t="s">
        <v>390</v>
      </c>
      <c r="U142" s="103"/>
      <c r="V142" s="126"/>
      <c r="W142" s="126"/>
      <c r="X142" s="126"/>
      <c r="Y142" s="126"/>
      <c r="Z142" s="125" t="s">
        <v>389</v>
      </c>
      <c r="AA142" s="127">
        <v>743.82</v>
      </c>
      <c r="AB142" s="127"/>
      <c r="AC142" s="127"/>
      <c r="AD142" s="127"/>
      <c r="AE142" s="127"/>
      <c r="AF142" s="127"/>
      <c r="AG142" s="127"/>
      <c r="AH142" s="127"/>
      <c r="AI142" s="127"/>
      <c r="AJ142" s="127"/>
      <c r="AK142" s="127"/>
      <c r="AL142" s="127"/>
      <c r="AM142" s="127"/>
      <c r="AN142" s="127"/>
      <c r="AO142" s="127"/>
      <c r="AP142" s="127">
        <v>705</v>
      </c>
      <c r="AQ142" s="127">
        <v>713</v>
      </c>
      <c r="AR142" s="125" t="s">
        <v>389</v>
      </c>
    </row>
    <row r="143" spans="1:44" ht="66.95" customHeight="1">
      <c r="A143" s="125" t="s">
        <v>543</v>
      </c>
      <c r="B143" s="103"/>
      <c r="C143" s="103" t="s">
        <v>392</v>
      </c>
      <c r="D143" s="103"/>
      <c r="E143" s="103" t="s">
        <v>544</v>
      </c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26"/>
      <c r="W143" s="126"/>
      <c r="X143" s="126"/>
      <c r="Y143" s="126"/>
      <c r="Z143" s="125" t="s">
        <v>543</v>
      </c>
      <c r="AA143" s="127">
        <v>39.299999999999997</v>
      </c>
      <c r="AB143" s="127"/>
      <c r="AC143" s="127"/>
      <c r="AD143" s="127"/>
      <c r="AE143" s="127"/>
      <c r="AF143" s="127"/>
      <c r="AG143" s="127"/>
      <c r="AH143" s="127"/>
      <c r="AI143" s="127"/>
      <c r="AJ143" s="127"/>
      <c r="AK143" s="127"/>
      <c r="AL143" s="127"/>
      <c r="AM143" s="127"/>
      <c r="AN143" s="127"/>
      <c r="AO143" s="127"/>
      <c r="AP143" s="127">
        <v>42</v>
      </c>
      <c r="AQ143" s="127">
        <v>44</v>
      </c>
      <c r="AR143" s="125" t="s">
        <v>543</v>
      </c>
    </row>
    <row r="144" spans="1:44" ht="50.1" customHeight="1">
      <c r="A144" s="125" t="s">
        <v>389</v>
      </c>
      <c r="B144" s="103"/>
      <c r="C144" s="103" t="s">
        <v>392</v>
      </c>
      <c r="D144" s="103"/>
      <c r="E144" s="103" t="s">
        <v>544</v>
      </c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 t="s">
        <v>390</v>
      </c>
      <c r="U144" s="103"/>
      <c r="V144" s="126"/>
      <c r="W144" s="126"/>
      <c r="X144" s="126"/>
      <c r="Y144" s="126"/>
      <c r="Z144" s="125" t="s">
        <v>389</v>
      </c>
      <c r="AA144" s="127">
        <v>39.299999999999997</v>
      </c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  <c r="AO144" s="127"/>
      <c r="AP144" s="127">
        <v>42</v>
      </c>
      <c r="AQ144" s="127">
        <v>44</v>
      </c>
      <c r="AR144" s="125" t="s">
        <v>389</v>
      </c>
    </row>
    <row r="145" spans="1:44" ht="50.1" customHeight="1">
      <c r="A145" s="125" t="s">
        <v>545</v>
      </c>
      <c r="B145" s="103"/>
      <c r="C145" s="103" t="s">
        <v>392</v>
      </c>
      <c r="D145" s="103"/>
      <c r="E145" s="103" t="s">
        <v>546</v>
      </c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26"/>
      <c r="W145" s="126"/>
      <c r="X145" s="126"/>
      <c r="Y145" s="126"/>
      <c r="Z145" s="125" t="s">
        <v>545</v>
      </c>
      <c r="AA145" s="127">
        <v>1612.83</v>
      </c>
      <c r="AB145" s="127"/>
      <c r="AC145" s="127"/>
      <c r="AD145" s="127">
        <v>75.209999999999994</v>
      </c>
      <c r="AE145" s="127"/>
      <c r="AF145" s="127"/>
      <c r="AG145" s="127"/>
      <c r="AH145" s="127"/>
      <c r="AI145" s="127"/>
      <c r="AJ145" s="127"/>
      <c r="AK145" s="127"/>
      <c r="AL145" s="127"/>
      <c r="AM145" s="127"/>
      <c r="AN145" s="127"/>
      <c r="AO145" s="127"/>
      <c r="AP145" s="127">
        <f>AP146+AP149</f>
        <v>580</v>
      </c>
      <c r="AQ145" s="127">
        <f>AQ146+AQ149</f>
        <v>582</v>
      </c>
      <c r="AR145" s="125" t="s">
        <v>545</v>
      </c>
    </row>
    <row r="146" spans="1:44" ht="50.1" customHeight="1">
      <c r="A146" s="125" t="s">
        <v>547</v>
      </c>
      <c r="B146" s="103"/>
      <c r="C146" s="103" t="s">
        <v>392</v>
      </c>
      <c r="D146" s="103"/>
      <c r="E146" s="103" t="s">
        <v>548</v>
      </c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26"/>
      <c r="W146" s="126"/>
      <c r="X146" s="126"/>
      <c r="Y146" s="126"/>
      <c r="Z146" s="125" t="s">
        <v>547</v>
      </c>
      <c r="AA146" s="127">
        <v>240</v>
      </c>
      <c r="AB146" s="127"/>
      <c r="AC146" s="127"/>
      <c r="AD146" s="127"/>
      <c r="AE146" s="127"/>
      <c r="AF146" s="127"/>
      <c r="AG146" s="127"/>
      <c r="AH146" s="127"/>
      <c r="AI146" s="127"/>
      <c r="AJ146" s="127"/>
      <c r="AK146" s="127"/>
      <c r="AL146" s="127"/>
      <c r="AM146" s="127"/>
      <c r="AN146" s="127"/>
      <c r="AO146" s="127"/>
      <c r="AP146" s="127">
        <v>90</v>
      </c>
      <c r="AQ146" s="127">
        <v>90</v>
      </c>
      <c r="AR146" s="125" t="s">
        <v>547</v>
      </c>
    </row>
    <row r="147" spans="1:44" ht="50.1" customHeight="1">
      <c r="A147" s="125" t="s">
        <v>549</v>
      </c>
      <c r="B147" s="103"/>
      <c r="C147" s="103" t="s">
        <v>392</v>
      </c>
      <c r="D147" s="103"/>
      <c r="E147" s="103" t="s">
        <v>550</v>
      </c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26"/>
      <c r="W147" s="126"/>
      <c r="X147" s="126"/>
      <c r="Y147" s="126"/>
      <c r="Z147" s="125" t="s">
        <v>549</v>
      </c>
      <c r="AA147" s="127">
        <v>90</v>
      </c>
      <c r="AB147" s="127"/>
      <c r="AC147" s="127"/>
      <c r="AD147" s="127"/>
      <c r="AE147" s="127"/>
      <c r="AF147" s="127"/>
      <c r="AG147" s="127"/>
      <c r="AH147" s="127"/>
      <c r="AI147" s="127"/>
      <c r="AJ147" s="127"/>
      <c r="AK147" s="127"/>
      <c r="AL147" s="127"/>
      <c r="AM147" s="127"/>
      <c r="AN147" s="127"/>
      <c r="AO147" s="127"/>
      <c r="AP147" s="127">
        <v>90</v>
      </c>
      <c r="AQ147" s="127">
        <v>90</v>
      </c>
      <c r="AR147" s="125" t="s">
        <v>549</v>
      </c>
    </row>
    <row r="148" spans="1:44" ht="50.1" customHeight="1">
      <c r="A148" s="125" t="s">
        <v>389</v>
      </c>
      <c r="B148" s="103"/>
      <c r="C148" s="103" t="s">
        <v>392</v>
      </c>
      <c r="D148" s="103"/>
      <c r="E148" s="103" t="s">
        <v>550</v>
      </c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 t="s">
        <v>390</v>
      </c>
      <c r="U148" s="103"/>
      <c r="V148" s="126"/>
      <c r="W148" s="126"/>
      <c r="X148" s="126"/>
      <c r="Y148" s="126"/>
      <c r="Z148" s="125" t="s">
        <v>389</v>
      </c>
      <c r="AA148" s="127">
        <v>90</v>
      </c>
      <c r="AB148" s="127"/>
      <c r="AC148" s="127"/>
      <c r="AD148" s="127"/>
      <c r="AE148" s="127"/>
      <c r="AF148" s="127"/>
      <c r="AG148" s="127"/>
      <c r="AH148" s="127"/>
      <c r="AI148" s="127"/>
      <c r="AJ148" s="127"/>
      <c r="AK148" s="127"/>
      <c r="AL148" s="127"/>
      <c r="AM148" s="127"/>
      <c r="AN148" s="127"/>
      <c r="AO148" s="127"/>
      <c r="AP148" s="127">
        <v>90</v>
      </c>
      <c r="AQ148" s="127">
        <v>90</v>
      </c>
      <c r="AR148" s="125" t="s">
        <v>389</v>
      </c>
    </row>
    <row r="149" spans="1:44" ht="50.1" customHeight="1">
      <c r="A149" s="125" t="s">
        <v>553</v>
      </c>
      <c r="B149" s="103"/>
      <c r="C149" s="103" t="s">
        <v>392</v>
      </c>
      <c r="D149" s="103"/>
      <c r="E149" s="103" t="s">
        <v>554</v>
      </c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26"/>
      <c r="W149" s="126"/>
      <c r="X149" s="126"/>
      <c r="Y149" s="126"/>
      <c r="Z149" s="125" t="s">
        <v>553</v>
      </c>
      <c r="AA149" s="127">
        <v>1372.83</v>
      </c>
      <c r="AB149" s="127"/>
      <c r="AC149" s="127"/>
      <c r="AD149" s="127">
        <v>75.209999999999994</v>
      </c>
      <c r="AE149" s="127"/>
      <c r="AF149" s="127"/>
      <c r="AG149" s="127"/>
      <c r="AH149" s="127"/>
      <c r="AI149" s="127"/>
      <c r="AJ149" s="127"/>
      <c r="AK149" s="127"/>
      <c r="AL149" s="127"/>
      <c r="AM149" s="127"/>
      <c r="AN149" s="127"/>
      <c r="AO149" s="127"/>
      <c r="AP149" s="127">
        <f>AP150+AP152+AP154+AP156+AP158</f>
        <v>490</v>
      </c>
      <c r="AQ149" s="127">
        <f>AQ150+AQ152+AQ154+AQ156+AQ158</f>
        <v>492</v>
      </c>
      <c r="AR149" s="125" t="s">
        <v>553</v>
      </c>
    </row>
    <row r="150" spans="1:44" ht="100.35" customHeight="1">
      <c r="A150" s="125" t="s">
        <v>555</v>
      </c>
      <c r="B150" s="103"/>
      <c r="C150" s="103" t="s">
        <v>392</v>
      </c>
      <c r="D150" s="103"/>
      <c r="E150" s="103" t="s">
        <v>556</v>
      </c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26"/>
      <c r="W150" s="126"/>
      <c r="X150" s="126"/>
      <c r="Y150" s="126"/>
      <c r="Z150" s="125" t="s">
        <v>555</v>
      </c>
      <c r="AA150" s="127">
        <v>829.62</v>
      </c>
      <c r="AB150" s="127"/>
      <c r="AC150" s="127"/>
      <c r="AD150" s="127"/>
      <c r="AE150" s="127"/>
      <c r="AF150" s="127"/>
      <c r="AG150" s="127"/>
      <c r="AH150" s="127"/>
      <c r="AI150" s="127"/>
      <c r="AJ150" s="127"/>
      <c r="AK150" s="127"/>
      <c r="AL150" s="127"/>
      <c r="AM150" s="127"/>
      <c r="AN150" s="127"/>
      <c r="AO150" s="127"/>
      <c r="AP150" s="127">
        <v>120</v>
      </c>
      <c r="AQ150" s="127">
        <v>120</v>
      </c>
      <c r="AR150" s="125" t="s">
        <v>555</v>
      </c>
    </row>
    <row r="151" spans="1:44" ht="50.1" customHeight="1">
      <c r="A151" s="125" t="s">
        <v>389</v>
      </c>
      <c r="B151" s="103"/>
      <c r="C151" s="103" t="s">
        <v>392</v>
      </c>
      <c r="D151" s="103"/>
      <c r="E151" s="103" t="s">
        <v>556</v>
      </c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 t="s">
        <v>390</v>
      </c>
      <c r="U151" s="103"/>
      <c r="V151" s="126"/>
      <c r="W151" s="126"/>
      <c r="X151" s="126"/>
      <c r="Y151" s="126"/>
      <c r="Z151" s="125" t="s">
        <v>389</v>
      </c>
      <c r="AA151" s="127">
        <v>829.62</v>
      </c>
      <c r="AB151" s="127"/>
      <c r="AC151" s="127"/>
      <c r="AD151" s="127"/>
      <c r="AE151" s="127"/>
      <c r="AF151" s="127"/>
      <c r="AG151" s="127"/>
      <c r="AH151" s="127"/>
      <c r="AI151" s="127"/>
      <c r="AJ151" s="127"/>
      <c r="AK151" s="127"/>
      <c r="AL151" s="127"/>
      <c r="AM151" s="127"/>
      <c r="AN151" s="127"/>
      <c r="AO151" s="127"/>
      <c r="AP151" s="127">
        <v>120</v>
      </c>
      <c r="AQ151" s="127">
        <v>120</v>
      </c>
      <c r="AR151" s="125" t="s">
        <v>389</v>
      </c>
    </row>
    <row r="152" spans="1:44" ht="83.65" customHeight="1">
      <c r="A152" s="125" t="s">
        <v>557</v>
      </c>
      <c r="B152" s="103"/>
      <c r="C152" s="103" t="s">
        <v>392</v>
      </c>
      <c r="D152" s="103"/>
      <c r="E152" s="103" t="s">
        <v>558</v>
      </c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26"/>
      <c r="W152" s="126"/>
      <c r="X152" s="126"/>
      <c r="Y152" s="126"/>
      <c r="Z152" s="125" t="s">
        <v>557</v>
      </c>
      <c r="AA152" s="127">
        <v>200</v>
      </c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127"/>
      <c r="AN152" s="127"/>
      <c r="AO152" s="127"/>
      <c r="AP152" s="127">
        <v>150</v>
      </c>
      <c r="AQ152" s="127">
        <v>150</v>
      </c>
      <c r="AR152" s="125" t="s">
        <v>557</v>
      </c>
    </row>
    <row r="153" spans="1:44" ht="50.1" customHeight="1">
      <c r="A153" s="125" t="s">
        <v>389</v>
      </c>
      <c r="B153" s="103"/>
      <c r="C153" s="103" t="s">
        <v>392</v>
      </c>
      <c r="D153" s="103"/>
      <c r="E153" s="103" t="s">
        <v>558</v>
      </c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 t="s">
        <v>390</v>
      </c>
      <c r="U153" s="103"/>
      <c r="V153" s="126"/>
      <c r="W153" s="126"/>
      <c r="X153" s="126"/>
      <c r="Y153" s="126"/>
      <c r="Z153" s="125" t="s">
        <v>389</v>
      </c>
      <c r="AA153" s="127">
        <v>200</v>
      </c>
      <c r="AB153" s="127"/>
      <c r="AC153" s="127"/>
      <c r="AD153" s="127"/>
      <c r="AE153" s="127"/>
      <c r="AF153" s="127"/>
      <c r="AG153" s="127"/>
      <c r="AH153" s="127"/>
      <c r="AI153" s="127"/>
      <c r="AJ153" s="127"/>
      <c r="AK153" s="127"/>
      <c r="AL153" s="127"/>
      <c r="AM153" s="127"/>
      <c r="AN153" s="127"/>
      <c r="AO153" s="127"/>
      <c r="AP153" s="127">
        <v>150</v>
      </c>
      <c r="AQ153" s="127">
        <v>150</v>
      </c>
      <c r="AR153" s="125" t="s">
        <v>389</v>
      </c>
    </row>
    <row r="154" spans="1:44" ht="33.4" customHeight="1">
      <c r="A154" s="125" t="s">
        <v>559</v>
      </c>
      <c r="B154" s="103"/>
      <c r="C154" s="103" t="s">
        <v>392</v>
      </c>
      <c r="D154" s="103"/>
      <c r="E154" s="103" t="s">
        <v>560</v>
      </c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26"/>
      <c r="W154" s="126"/>
      <c r="X154" s="126"/>
      <c r="Y154" s="126"/>
      <c r="Z154" s="125" t="s">
        <v>559</v>
      </c>
      <c r="AA154" s="127">
        <v>6</v>
      </c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27"/>
      <c r="AO154" s="127"/>
      <c r="AP154" s="127">
        <v>8</v>
      </c>
      <c r="AQ154" s="127">
        <v>10</v>
      </c>
      <c r="AR154" s="125" t="s">
        <v>559</v>
      </c>
    </row>
    <row r="155" spans="1:44" ht="50.1" customHeight="1">
      <c r="A155" s="125" t="s">
        <v>389</v>
      </c>
      <c r="B155" s="103"/>
      <c r="C155" s="103" t="s">
        <v>392</v>
      </c>
      <c r="D155" s="103"/>
      <c r="E155" s="103" t="s">
        <v>560</v>
      </c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 t="s">
        <v>390</v>
      </c>
      <c r="U155" s="103"/>
      <c r="V155" s="126"/>
      <c r="W155" s="126"/>
      <c r="X155" s="126"/>
      <c r="Y155" s="126"/>
      <c r="Z155" s="125" t="s">
        <v>389</v>
      </c>
      <c r="AA155" s="127">
        <v>6</v>
      </c>
      <c r="AB155" s="127"/>
      <c r="AC155" s="127"/>
      <c r="AD155" s="127"/>
      <c r="AE155" s="127"/>
      <c r="AF155" s="127"/>
      <c r="AG155" s="127"/>
      <c r="AH155" s="127"/>
      <c r="AI155" s="127"/>
      <c r="AJ155" s="127"/>
      <c r="AK155" s="127"/>
      <c r="AL155" s="127"/>
      <c r="AM155" s="127"/>
      <c r="AN155" s="127"/>
      <c r="AO155" s="127"/>
      <c r="AP155" s="127">
        <v>8</v>
      </c>
      <c r="AQ155" s="127">
        <v>10</v>
      </c>
      <c r="AR155" s="125" t="s">
        <v>389</v>
      </c>
    </row>
    <row r="156" spans="1:44" ht="50.1" customHeight="1">
      <c r="A156" s="125" t="s">
        <v>561</v>
      </c>
      <c r="B156" s="103"/>
      <c r="C156" s="103" t="s">
        <v>392</v>
      </c>
      <c r="D156" s="103"/>
      <c r="E156" s="103" t="s">
        <v>562</v>
      </c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26"/>
      <c r="W156" s="126"/>
      <c r="X156" s="126"/>
      <c r="Y156" s="126"/>
      <c r="Z156" s="125" t="s">
        <v>561</v>
      </c>
      <c r="AA156" s="127">
        <v>250</v>
      </c>
      <c r="AB156" s="127"/>
      <c r="AC156" s="127"/>
      <c r="AD156" s="127"/>
      <c r="AE156" s="127"/>
      <c r="AF156" s="127"/>
      <c r="AG156" s="127"/>
      <c r="AH156" s="127"/>
      <c r="AI156" s="127"/>
      <c r="AJ156" s="127"/>
      <c r="AK156" s="127"/>
      <c r="AL156" s="127"/>
      <c r="AM156" s="127"/>
      <c r="AN156" s="127"/>
      <c r="AO156" s="127"/>
      <c r="AP156" s="127">
        <v>200</v>
      </c>
      <c r="AQ156" s="127">
        <v>200</v>
      </c>
      <c r="AR156" s="125" t="s">
        <v>561</v>
      </c>
    </row>
    <row r="157" spans="1:44" ht="50.1" customHeight="1">
      <c r="A157" s="125" t="s">
        <v>389</v>
      </c>
      <c r="B157" s="103"/>
      <c r="C157" s="103" t="s">
        <v>392</v>
      </c>
      <c r="D157" s="103"/>
      <c r="E157" s="103" t="s">
        <v>562</v>
      </c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 t="s">
        <v>390</v>
      </c>
      <c r="U157" s="103"/>
      <c r="V157" s="126"/>
      <c r="W157" s="126"/>
      <c r="X157" s="126"/>
      <c r="Y157" s="126"/>
      <c r="Z157" s="125" t="s">
        <v>389</v>
      </c>
      <c r="AA157" s="127">
        <v>250</v>
      </c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27"/>
      <c r="AO157" s="127"/>
      <c r="AP157" s="127">
        <v>200</v>
      </c>
      <c r="AQ157" s="127">
        <v>200</v>
      </c>
      <c r="AR157" s="125" t="s">
        <v>389</v>
      </c>
    </row>
    <row r="158" spans="1:44" ht="50.1" customHeight="1">
      <c r="A158" s="125" t="s">
        <v>563</v>
      </c>
      <c r="B158" s="103"/>
      <c r="C158" s="103" t="s">
        <v>392</v>
      </c>
      <c r="D158" s="103"/>
      <c r="E158" s="103" t="s">
        <v>564</v>
      </c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26"/>
      <c r="W158" s="126"/>
      <c r="X158" s="126"/>
      <c r="Y158" s="126"/>
      <c r="Z158" s="125" t="s">
        <v>563</v>
      </c>
      <c r="AA158" s="127">
        <v>12</v>
      </c>
      <c r="AB158" s="127"/>
      <c r="AC158" s="127"/>
      <c r="AD158" s="127"/>
      <c r="AE158" s="127"/>
      <c r="AF158" s="127"/>
      <c r="AG158" s="127"/>
      <c r="AH158" s="127"/>
      <c r="AI158" s="127"/>
      <c r="AJ158" s="127"/>
      <c r="AK158" s="127"/>
      <c r="AL158" s="127"/>
      <c r="AM158" s="127"/>
      <c r="AN158" s="127"/>
      <c r="AO158" s="127"/>
      <c r="AP158" s="127">
        <v>12</v>
      </c>
      <c r="AQ158" s="127">
        <v>12</v>
      </c>
      <c r="AR158" s="125" t="s">
        <v>563</v>
      </c>
    </row>
    <row r="159" spans="1:44" ht="50.1" customHeight="1">
      <c r="A159" s="125" t="s">
        <v>389</v>
      </c>
      <c r="B159" s="103"/>
      <c r="C159" s="103" t="s">
        <v>392</v>
      </c>
      <c r="D159" s="103"/>
      <c r="E159" s="103" t="s">
        <v>564</v>
      </c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 t="s">
        <v>390</v>
      </c>
      <c r="U159" s="103"/>
      <c r="V159" s="126"/>
      <c r="W159" s="126"/>
      <c r="X159" s="126"/>
      <c r="Y159" s="126"/>
      <c r="Z159" s="125" t="s">
        <v>389</v>
      </c>
      <c r="AA159" s="127">
        <v>12</v>
      </c>
      <c r="AB159" s="127"/>
      <c r="AC159" s="127"/>
      <c r="AD159" s="127"/>
      <c r="AE159" s="127"/>
      <c r="AF159" s="127"/>
      <c r="AG159" s="127"/>
      <c r="AH159" s="127"/>
      <c r="AI159" s="127"/>
      <c r="AJ159" s="127"/>
      <c r="AK159" s="127"/>
      <c r="AL159" s="127"/>
      <c r="AM159" s="127"/>
      <c r="AN159" s="127"/>
      <c r="AO159" s="127"/>
      <c r="AP159" s="127">
        <v>12</v>
      </c>
      <c r="AQ159" s="127">
        <v>12</v>
      </c>
      <c r="AR159" s="125" t="s">
        <v>389</v>
      </c>
    </row>
    <row r="160" spans="1:44" ht="66.95" customHeight="1">
      <c r="A160" s="125" t="s">
        <v>381</v>
      </c>
      <c r="B160" s="103"/>
      <c r="C160" s="103" t="s">
        <v>392</v>
      </c>
      <c r="D160" s="103"/>
      <c r="E160" s="103" t="s">
        <v>382</v>
      </c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26"/>
      <c r="W160" s="126"/>
      <c r="X160" s="126"/>
      <c r="Y160" s="126"/>
      <c r="Z160" s="125" t="s">
        <v>381</v>
      </c>
      <c r="AA160" s="127">
        <v>7308.5</v>
      </c>
      <c r="AB160" s="127">
        <v>2023.3</v>
      </c>
      <c r="AC160" s="127"/>
      <c r="AD160" s="127"/>
      <c r="AE160" s="127">
        <v>1059.4000000000001</v>
      </c>
      <c r="AF160" s="127"/>
      <c r="AG160" s="127"/>
      <c r="AH160" s="127"/>
      <c r="AI160" s="127"/>
      <c r="AJ160" s="127"/>
      <c r="AK160" s="127"/>
      <c r="AL160" s="127"/>
      <c r="AM160" s="127"/>
      <c r="AN160" s="127"/>
      <c r="AO160" s="127"/>
      <c r="AP160" s="127">
        <f>AP161+AP164</f>
        <v>6257.4</v>
      </c>
      <c r="AQ160" s="127">
        <f>AQ161+AQ164</f>
        <v>11219.5</v>
      </c>
      <c r="AR160" s="125" t="s">
        <v>381</v>
      </c>
    </row>
    <row r="161" spans="1:44" ht="66.95" customHeight="1">
      <c r="A161" s="125" t="s">
        <v>569</v>
      </c>
      <c r="B161" s="103"/>
      <c r="C161" s="103" t="s">
        <v>392</v>
      </c>
      <c r="D161" s="103"/>
      <c r="E161" s="103" t="s">
        <v>570</v>
      </c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26"/>
      <c r="W161" s="126"/>
      <c r="X161" s="126"/>
      <c r="Y161" s="126"/>
      <c r="Z161" s="125" t="s">
        <v>569</v>
      </c>
      <c r="AA161" s="127">
        <v>4175.8</v>
      </c>
      <c r="AB161" s="127"/>
      <c r="AC161" s="127"/>
      <c r="AD161" s="127"/>
      <c r="AE161" s="127"/>
      <c r="AF161" s="127"/>
      <c r="AG161" s="127"/>
      <c r="AH161" s="127"/>
      <c r="AI161" s="127"/>
      <c r="AJ161" s="127"/>
      <c r="AK161" s="127"/>
      <c r="AL161" s="127"/>
      <c r="AM161" s="127"/>
      <c r="AN161" s="127"/>
      <c r="AO161" s="127"/>
      <c r="AP161" s="127">
        <f>AP162+AP163</f>
        <v>4501.8</v>
      </c>
      <c r="AQ161" s="127">
        <f>AQ162+AQ163</f>
        <v>9288.2999999999993</v>
      </c>
      <c r="AR161" s="125" t="s">
        <v>569</v>
      </c>
    </row>
    <row r="162" spans="1:44" ht="133.69999999999999" customHeight="1">
      <c r="A162" s="125" t="s">
        <v>385</v>
      </c>
      <c r="B162" s="103"/>
      <c r="C162" s="103" t="s">
        <v>392</v>
      </c>
      <c r="D162" s="103"/>
      <c r="E162" s="103" t="s">
        <v>570</v>
      </c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 t="s">
        <v>386</v>
      </c>
      <c r="U162" s="103"/>
      <c r="V162" s="126"/>
      <c r="W162" s="126"/>
      <c r="X162" s="126"/>
      <c r="Y162" s="126"/>
      <c r="Z162" s="125" t="s">
        <v>385</v>
      </c>
      <c r="AA162" s="127">
        <v>3662.8</v>
      </c>
      <c r="AB162" s="127"/>
      <c r="AC162" s="127"/>
      <c r="AD162" s="127"/>
      <c r="AE162" s="127"/>
      <c r="AF162" s="127"/>
      <c r="AG162" s="127"/>
      <c r="AH162" s="127"/>
      <c r="AI162" s="127"/>
      <c r="AJ162" s="127"/>
      <c r="AK162" s="127"/>
      <c r="AL162" s="127"/>
      <c r="AM162" s="127"/>
      <c r="AN162" s="127"/>
      <c r="AO162" s="127"/>
      <c r="AP162" s="127">
        <v>3988.8</v>
      </c>
      <c r="AQ162" s="127">
        <f>6898.2+326</f>
        <v>7224.2</v>
      </c>
      <c r="AR162" s="125" t="s">
        <v>385</v>
      </c>
    </row>
    <row r="163" spans="1:44" ht="50.1" customHeight="1">
      <c r="A163" s="125" t="s">
        <v>389</v>
      </c>
      <c r="B163" s="103"/>
      <c r="C163" s="103" t="s">
        <v>392</v>
      </c>
      <c r="D163" s="103"/>
      <c r="E163" s="103" t="s">
        <v>570</v>
      </c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 t="s">
        <v>390</v>
      </c>
      <c r="U163" s="103"/>
      <c r="V163" s="126"/>
      <c r="W163" s="126"/>
      <c r="X163" s="126"/>
      <c r="Y163" s="126"/>
      <c r="Z163" s="125" t="s">
        <v>389</v>
      </c>
      <c r="AA163" s="127">
        <v>513</v>
      </c>
      <c r="AB163" s="127"/>
      <c r="AC163" s="127"/>
      <c r="AD163" s="127"/>
      <c r="AE163" s="127"/>
      <c r="AF163" s="127"/>
      <c r="AG163" s="127"/>
      <c r="AH163" s="127"/>
      <c r="AI163" s="127"/>
      <c r="AJ163" s="127"/>
      <c r="AK163" s="127"/>
      <c r="AL163" s="127"/>
      <c r="AM163" s="127"/>
      <c r="AN163" s="127"/>
      <c r="AO163" s="127"/>
      <c r="AP163" s="127">
        <v>513</v>
      </c>
      <c r="AQ163" s="127">
        <v>2064.1</v>
      </c>
      <c r="AR163" s="125" t="s">
        <v>389</v>
      </c>
    </row>
    <row r="164" spans="1:44" ht="47.25" customHeight="1">
      <c r="A164" s="125" t="s">
        <v>571</v>
      </c>
      <c r="B164" s="103"/>
      <c r="C164" s="103" t="s">
        <v>392</v>
      </c>
      <c r="D164" s="103"/>
      <c r="E164" s="103" t="s">
        <v>572</v>
      </c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26"/>
      <c r="W164" s="126"/>
      <c r="X164" s="126"/>
      <c r="Y164" s="126"/>
      <c r="Z164" s="125" t="s">
        <v>571</v>
      </c>
      <c r="AA164" s="127">
        <v>2023.3</v>
      </c>
      <c r="AB164" s="127">
        <v>2023.3</v>
      </c>
      <c r="AC164" s="127"/>
      <c r="AD164" s="127"/>
      <c r="AE164" s="127"/>
      <c r="AF164" s="127"/>
      <c r="AG164" s="127"/>
      <c r="AH164" s="127"/>
      <c r="AI164" s="127"/>
      <c r="AJ164" s="127"/>
      <c r="AK164" s="127"/>
      <c r="AL164" s="127"/>
      <c r="AM164" s="127"/>
      <c r="AN164" s="127"/>
      <c r="AO164" s="127"/>
      <c r="AP164" s="127">
        <v>1755.6</v>
      </c>
      <c r="AQ164" s="127">
        <v>1931.2</v>
      </c>
      <c r="AR164" s="125" t="s">
        <v>571</v>
      </c>
    </row>
    <row r="165" spans="1:44" ht="133.69999999999999" customHeight="1">
      <c r="A165" s="125" t="s">
        <v>385</v>
      </c>
      <c r="B165" s="103"/>
      <c r="C165" s="103" t="s">
        <v>392</v>
      </c>
      <c r="D165" s="103"/>
      <c r="E165" s="103" t="s">
        <v>572</v>
      </c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 t="s">
        <v>386</v>
      </c>
      <c r="U165" s="103"/>
      <c r="V165" s="126"/>
      <c r="W165" s="126"/>
      <c r="X165" s="126"/>
      <c r="Y165" s="126"/>
      <c r="Z165" s="125" t="s">
        <v>385</v>
      </c>
      <c r="AA165" s="127">
        <v>1330.8</v>
      </c>
      <c r="AB165" s="127">
        <v>1330.8</v>
      </c>
      <c r="AC165" s="127"/>
      <c r="AD165" s="127"/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/>
      <c r="AO165" s="127"/>
      <c r="AP165" s="127">
        <v>1330.8</v>
      </c>
      <c r="AQ165" s="127">
        <v>1330.8</v>
      </c>
      <c r="AR165" s="125" t="s">
        <v>385</v>
      </c>
    </row>
    <row r="166" spans="1:44" ht="50.1" customHeight="1">
      <c r="A166" s="125" t="s">
        <v>389</v>
      </c>
      <c r="B166" s="103"/>
      <c r="C166" s="103" t="s">
        <v>392</v>
      </c>
      <c r="D166" s="103"/>
      <c r="E166" s="103" t="s">
        <v>572</v>
      </c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 t="s">
        <v>390</v>
      </c>
      <c r="U166" s="103"/>
      <c r="V166" s="126"/>
      <c r="W166" s="126"/>
      <c r="X166" s="126"/>
      <c r="Y166" s="126"/>
      <c r="Z166" s="125" t="s">
        <v>389</v>
      </c>
      <c r="AA166" s="127">
        <v>692.5</v>
      </c>
      <c r="AB166" s="127">
        <v>692.5</v>
      </c>
      <c r="AC166" s="127"/>
      <c r="AD166" s="127"/>
      <c r="AE166" s="127"/>
      <c r="AF166" s="127"/>
      <c r="AG166" s="127"/>
      <c r="AH166" s="127"/>
      <c r="AI166" s="127"/>
      <c r="AJ166" s="127"/>
      <c r="AK166" s="127"/>
      <c r="AL166" s="127"/>
      <c r="AM166" s="127"/>
      <c r="AN166" s="127"/>
      <c r="AO166" s="127"/>
      <c r="AP166" s="127">
        <v>424.8</v>
      </c>
      <c r="AQ166" s="127">
        <v>600.4</v>
      </c>
      <c r="AR166" s="125" t="s">
        <v>389</v>
      </c>
    </row>
    <row r="167" spans="1:44" ht="50.1" customHeight="1">
      <c r="A167" s="125" t="s">
        <v>393</v>
      </c>
      <c r="B167" s="103"/>
      <c r="C167" s="103" t="s">
        <v>392</v>
      </c>
      <c r="D167" s="103"/>
      <c r="E167" s="103" t="s">
        <v>394</v>
      </c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26"/>
      <c r="W167" s="126"/>
      <c r="X167" s="126"/>
      <c r="Y167" s="126"/>
      <c r="Z167" s="125" t="s">
        <v>393</v>
      </c>
      <c r="AA167" s="127">
        <v>14099.3</v>
      </c>
      <c r="AB167" s="127"/>
      <c r="AC167" s="127"/>
      <c r="AD167" s="127"/>
      <c r="AE167" s="127"/>
      <c r="AF167" s="127"/>
      <c r="AG167" s="127"/>
      <c r="AH167" s="127"/>
      <c r="AI167" s="127"/>
      <c r="AJ167" s="127"/>
      <c r="AK167" s="127"/>
      <c r="AL167" s="127"/>
      <c r="AM167" s="127"/>
      <c r="AN167" s="127"/>
      <c r="AO167" s="127"/>
      <c r="AP167" s="127">
        <v>14099.3</v>
      </c>
      <c r="AQ167" s="127">
        <v>14099.3</v>
      </c>
      <c r="AR167" s="125" t="s">
        <v>393</v>
      </c>
    </row>
    <row r="168" spans="1:44" ht="33.4" customHeight="1">
      <c r="A168" s="125" t="s">
        <v>395</v>
      </c>
      <c r="B168" s="103"/>
      <c r="C168" s="103" t="s">
        <v>392</v>
      </c>
      <c r="D168" s="103"/>
      <c r="E168" s="103" t="s">
        <v>396</v>
      </c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26"/>
      <c r="W168" s="126"/>
      <c r="X168" s="126"/>
      <c r="Y168" s="126"/>
      <c r="Z168" s="125" t="s">
        <v>395</v>
      </c>
      <c r="AA168" s="127">
        <v>193</v>
      </c>
      <c r="AB168" s="127"/>
      <c r="AC168" s="127"/>
      <c r="AD168" s="127"/>
      <c r="AE168" s="127"/>
      <c r="AF168" s="127"/>
      <c r="AG168" s="127"/>
      <c r="AH168" s="127"/>
      <c r="AI168" s="127"/>
      <c r="AJ168" s="127"/>
      <c r="AK168" s="127"/>
      <c r="AL168" s="127"/>
      <c r="AM168" s="127"/>
      <c r="AN168" s="127"/>
      <c r="AO168" s="127"/>
      <c r="AP168" s="127">
        <v>193</v>
      </c>
      <c r="AQ168" s="127">
        <v>193</v>
      </c>
      <c r="AR168" s="125" t="s">
        <v>395</v>
      </c>
    </row>
    <row r="169" spans="1:44" ht="50.1" customHeight="1">
      <c r="A169" s="125" t="s">
        <v>389</v>
      </c>
      <c r="B169" s="103"/>
      <c r="C169" s="103" t="s">
        <v>392</v>
      </c>
      <c r="D169" s="103"/>
      <c r="E169" s="103" t="s">
        <v>396</v>
      </c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 t="s">
        <v>390</v>
      </c>
      <c r="U169" s="103"/>
      <c r="V169" s="126"/>
      <c r="W169" s="126"/>
      <c r="X169" s="126"/>
      <c r="Y169" s="126"/>
      <c r="Z169" s="125" t="s">
        <v>389</v>
      </c>
      <c r="AA169" s="127">
        <v>193</v>
      </c>
      <c r="AB169" s="127"/>
      <c r="AC169" s="127"/>
      <c r="AD169" s="127"/>
      <c r="AE169" s="127"/>
      <c r="AF169" s="127"/>
      <c r="AG169" s="127"/>
      <c r="AH169" s="127"/>
      <c r="AI169" s="127"/>
      <c r="AJ169" s="127"/>
      <c r="AK169" s="127"/>
      <c r="AL169" s="127"/>
      <c r="AM169" s="127"/>
      <c r="AN169" s="127"/>
      <c r="AO169" s="127"/>
      <c r="AP169" s="127">
        <v>193</v>
      </c>
      <c r="AQ169" s="127">
        <v>193</v>
      </c>
      <c r="AR169" s="125" t="s">
        <v>389</v>
      </c>
    </row>
    <row r="170" spans="1:44" ht="117" customHeight="1">
      <c r="A170" s="125" t="s">
        <v>573</v>
      </c>
      <c r="B170" s="103"/>
      <c r="C170" s="103" t="s">
        <v>392</v>
      </c>
      <c r="D170" s="103"/>
      <c r="E170" s="103" t="s">
        <v>574</v>
      </c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26"/>
      <c r="W170" s="126"/>
      <c r="X170" s="126"/>
      <c r="Y170" s="126"/>
      <c r="Z170" s="125" t="s">
        <v>573</v>
      </c>
      <c r="AA170" s="127">
        <v>13906.3</v>
      </c>
      <c r="AB170" s="127"/>
      <c r="AC170" s="127"/>
      <c r="AD170" s="127"/>
      <c r="AE170" s="127"/>
      <c r="AF170" s="127"/>
      <c r="AG170" s="127"/>
      <c r="AH170" s="127"/>
      <c r="AI170" s="127"/>
      <c r="AJ170" s="127"/>
      <c r="AK170" s="127"/>
      <c r="AL170" s="127"/>
      <c r="AM170" s="127"/>
      <c r="AN170" s="127"/>
      <c r="AO170" s="127"/>
      <c r="AP170" s="127">
        <v>13906.3</v>
      </c>
      <c r="AQ170" s="127">
        <v>13906.3</v>
      </c>
      <c r="AR170" s="125" t="s">
        <v>573</v>
      </c>
    </row>
    <row r="171" spans="1:44" ht="33.4" customHeight="1">
      <c r="A171" s="125" t="s">
        <v>447</v>
      </c>
      <c r="B171" s="103"/>
      <c r="C171" s="103" t="s">
        <v>392</v>
      </c>
      <c r="D171" s="103"/>
      <c r="E171" s="103" t="s">
        <v>574</v>
      </c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 t="s">
        <v>448</v>
      </c>
      <c r="U171" s="103"/>
      <c r="V171" s="126"/>
      <c r="W171" s="126"/>
      <c r="X171" s="126"/>
      <c r="Y171" s="126"/>
      <c r="Z171" s="125" t="s">
        <v>447</v>
      </c>
      <c r="AA171" s="127">
        <v>13906.3</v>
      </c>
      <c r="AB171" s="127"/>
      <c r="AC171" s="127"/>
      <c r="AD171" s="127"/>
      <c r="AE171" s="127"/>
      <c r="AF171" s="127"/>
      <c r="AG171" s="127"/>
      <c r="AH171" s="127"/>
      <c r="AI171" s="127"/>
      <c r="AJ171" s="127"/>
      <c r="AK171" s="127"/>
      <c r="AL171" s="127"/>
      <c r="AM171" s="127"/>
      <c r="AN171" s="127"/>
      <c r="AO171" s="127"/>
      <c r="AP171" s="127">
        <v>13906.3</v>
      </c>
      <c r="AQ171" s="127">
        <v>13906.3</v>
      </c>
      <c r="AR171" s="125" t="s">
        <v>447</v>
      </c>
    </row>
    <row r="172" spans="1:44" ht="50.1" customHeight="1">
      <c r="A172" s="125" t="s">
        <v>575</v>
      </c>
      <c r="B172" s="103"/>
      <c r="C172" s="103" t="s">
        <v>576</v>
      </c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26"/>
      <c r="W172" s="126"/>
      <c r="X172" s="126"/>
      <c r="Y172" s="126"/>
      <c r="Z172" s="125" t="s">
        <v>575</v>
      </c>
      <c r="AA172" s="127">
        <v>1844.9</v>
      </c>
      <c r="AB172" s="127"/>
      <c r="AC172" s="127"/>
      <c r="AD172" s="127"/>
      <c r="AE172" s="127"/>
      <c r="AF172" s="127"/>
      <c r="AG172" s="127"/>
      <c r="AH172" s="127"/>
      <c r="AI172" s="127"/>
      <c r="AJ172" s="127"/>
      <c r="AK172" s="127"/>
      <c r="AL172" s="127"/>
      <c r="AM172" s="127"/>
      <c r="AN172" s="127"/>
      <c r="AO172" s="127"/>
      <c r="AP172" s="127">
        <v>1904.9</v>
      </c>
      <c r="AQ172" s="127">
        <v>1804.9</v>
      </c>
      <c r="AR172" s="125" t="s">
        <v>575</v>
      </c>
    </row>
    <row r="173" spans="1:44" ht="66.95" customHeight="1">
      <c r="A173" s="125" t="s">
        <v>577</v>
      </c>
      <c r="B173" s="103"/>
      <c r="C173" s="103" t="s">
        <v>578</v>
      </c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26"/>
      <c r="W173" s="126"/>
      <c r="X173" s="126"/>
      <c r="Y173" s="126"/>
      <c r="Z173" s="125" t="s">
        <v>577</v>
      </c>
      <c r="AA173" s="127">
        <v>1844.9</v>
      </c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7"/>
      <c r="AN173" s="127"/>
      <c r="AO173" s="127"/>
      <c r="AP173" s="127">
        <v>1904.9</v>
      </c>
      <c r="AQ173" s="127">
        <v>1804.9</v>
      </c>
      <c r="AR173" s="125" t="s">
        <v>577</v>
      </c>
    </row>
    <row r="174" spans="1:44" ht="83.65" customHeight="1">
      <c r="A174" s="125" t="s">
        <v>579</v>
      </c>
      <c r="B174" s="103"/>
      <c r="C174" s="103" t="s">
        <v>578</v>
      </c>
      <c r="D174" s="103"/>
      <c r="E174" s="103" t="s">
        <v>580</v>
      </c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26"/>
      <c r="W174" s="126"/>
      <c r="X174" s="126"/>
      <c r="Y174" s="126"/>
      <c r="Z174" s="125" t="s">
        <v>579</v>
      </c>
      <c r="AA174" s="127">
        <v>40</v>
      </c>
      <c r="AB174" s="127"/>
      <c r="AC174" s="127"/>
      <c r="AD174" s="127"/>
      <c r="AE174" s="127"/>
      <c r="AF174" s="127"/>
      <c r="AG174" s="127"/>
      <c r="AH174" s="127"/>
      <c r="AI174" s="127"/>
      <c r="AJ174" s="127"/>
      <c r="AK174" s="127"/>
      <c r="AL174" s="127"/>
      <c r="AM174" s="127"/>
      <c r="AN174" s="127"/>
      <c r="AO174" s="127"/>
      <c r="AP174" s="127">
        <v>100</v>
      </c>
      <c r="AQ174" s="127"/>
      <c r="AR174" s="125" t="s">
        <v>579</v>
      </c>
    </row>
    <row r="175" spans="1:44" ht="33.4" customHeight="1">
      <c r="A175" s="125" t="s">
        <v>906</v>
      </c>
      <c r="B175" s="103"/>
      <c r="C175" s="103" t="s">
        <v>578</v>
      </c>
      <c r="D175" s="103"/>
      <c r="E175" s="103" t="s">
        <v>905</v>
      </c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26"/>
      <c r="W175" s="126"/>
      <c r="X175" s="126"/>
      <c r="Y175" s="126"/>
      <c r="Z175" s="125" t="s">
        <v>906</v>
      </c>
      <c r="AA175" s="127"/>
      <c r="AB175" s="127"/>
      <c r="AC175" s="127"/>
      <c r="AD175" s="127"/>
      <c r="AE175" s="127"/>
      <c r="AF175" s="127"/>
      <c r="AG175" s="127"/>
      <c r="AH175" s="127"/>
      <c r="AI175" s="127"/>
      <c r="AJ175" s="127"/>
      <c r="AK175" s="127"/>
      <c r="AL175" s="127"/>
      <c r="AM175" s="127"/>
      <c r="AN175" s="127"/>
      <c r="AO175" s="127"/>
      <c r="AP175" s="127">
        <v>100</v>
      </c>
      <c r="AQ175" s="127"/>
      <c r="AR175" s="125" t="s">
        <v>906</v>
      </c>
    </row>
    <row r="176" spans="1:44" ht="100.35" customHeight="1">
      <c r="A176" s="125" t="s">
        <v>908</v>
      </c>
      <c r="B176" s="103"/>
      <c r="C176" s="103" t="s">
        <v>578</v>
      </c>
      <c r="D176" s="103"/>
      <c r="E176" s="103" t="s">
        <v>907</v>
      </c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26"/>
      <c r="W176" s="126"/>
      <c r="X176" s="126"/>
      <c r="Y176" s="126"/>
      <c r="Z176" s="125" t="s">
        <v>908</v>
      </c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/>
      <c r="AL176" s="127"/>
      <c r="AM176" s="127"/>
      <c r="AN176" s="127"/>
      <c r="AO176" s="127"/>
      <c r="AP176" s="127">
        <v>100</v>
      </c>
      <c r="AQ176" s="127"/>
      <c r="AR176" s="125" t="s">
        <v>908</v>
      </c>
    </row>
    <row r="177" spans="1:44" ht="66.95" customHeight="1">
      <c r="A177" s="125" t="s">
        <v>910</v>
      </c>
      <c r="B177" s="103"/>
      <c r="C177" s="103" t="s">
        <v>578</v>
      </c>
      <c r="D177" s="103"/>
      <c r="E177" s="103" t="s">
        <v>909</v>
      </c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26"/>
      <c r="W177" s="126"/>
      <c r="X177" s="126"/>
      <c r="Y177" s="126"/>
      <c r="Z177" s="125" t="s">
        <v>910</v>
      </c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>
        <v>100</v>
      </c>
      <c r="AQ177" s="127"/>
      <c r="AR177" s="125" t="s">
        <v>910</v>
      </c>
    </row>
    <row r="178" spans="1:44" ht="50.1" customHeight="1">
      <c r="A178" s="125" t="s">
        <v>389</v>
      </c>
      <c r="B178" s="103"/>
      <c r="C178" s="103" t="s">
        <v>578</v>
      </c>
      <c r="D178" s="103"/>
      <c r="E178" s="103" t="s">
        <v>909</v>
      </c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 t="s">
        <v>390</v>
      </c>
      <c r="U178" s="103"/>
      <c r="V178" s="126"/>
      <c r="W178" s="126"/>
      <c r="X178" s="126"/>
      <c r="Y178" s="126"/>
      <c r="Z178" s="125" t="s">
        <v>389</v>
      </c>
      <c r="AA178" s="127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27"/>
      <c r="AO178" s="127"/>
      <c r="AP178" s="127">
        <v>100</v>
      </c>
      <c r="AQ178" s="127"/>
      <c r="AR178" s="125" t="s">
        <v>389</v>
      </c>
    </row>
    <row r="179" spans="1:44" ht="66.95" customHeight="1">
      <c r="A179" s="125" t="s">
        <v>381</v>
      </c>
      <c r="B179" s="103"/>
      <c r="C179" s="103" t="s">
        <v>578</v>
      </c>
      <c r="D179" s="103"/>
      <c r="E179" s="103" t="s">
        <v>382</v>
      </c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26"/>
      <c r="W179" s="126"/>
      <c r="X179" s="126"/>
      <c r="Y179" s="126"/>
      <c r="Z179" s="125" t="s">
        <v>381</v>
      </c>
      <c r="AA179" s="127">
        <v>1804.9</v>
      </c>
      <c r="AB179" s="127"/>
      <c r="AC179" s="127"/>
      <c r="AD179" s="127"/>
      <c r="AE179" s="127"/>
      <c r="AF179" s="127"/>
      <c r="AG179" s="127"/>
      <c r="AH179" s="127"/>
      <c r="AI179" s="127"/>
      <c r="AJ179" s="127"/>
      <c r="AK179" s="127"/>
      <c r="AL179" s="127"/>
      <c r="AM179" s="127"/>
      <c r="AN179" s="127"/>
      <c r="AO179" s="127"/>
      <c r="AP179" s="127">
        <v>1804.9</v>
      </c>
      <c r="AQ179" s="127">
        <v>1804.9</v>
      </c>
      <c r="AR179" s="125" t="s">
        <v>381</v>
      </c>
    </row>
    <row r="180" spans="1:44" ht="33.4" customHeight="1">
      <c r="A180" s="125" t="s">
        <v>387</v>
      </c>
      <c r="B180" s="103"/>
      <c r="C180" s="103" t="s">
        <v>578</v>
      </c>
      <c r="D180" s="103"/>
      <c r="E180" s="103" t="s">
        <v>388</v>
      </c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26"/>
      <c r="W180" s="126"/>
      <c r="X180" s="126"/>
      <c r="Y180" s="126"/>
      <c r="Z180" s="125" t="s">
        <v>387</v>
      </c>
      <c r="AA180" s="127">
        <v>1804.9</v>
      </c>
      <c r="AB180" s="127"/>
      <c r="AC180" s="127"/>
      <c r="AD180" s="127"/>
      <c r="AE180" s="127"/>
      <c r="AF180" s="127"/>
      <c r="AG180" s="127"/>
      <c r="AH180" s="127"/>
      <c r="AI180" s="127"/>
      <c r="AJ180" s="127"/>
      <c r="AK180" s="127"/>
      <c r="AL180" s="127"/>
      <c r="AM180" s="127"/>
      <c r="AN180" s="127"/>
      <c r="AO180" s="127"/>
      <c r="AP180" s="127">
        <v>1804.9</v>
      </c>
      <c r="AQ180" s="127">
        <v>1804.9</v>
      </c>
      <c r="AR180" s="125" t="s">
        <v>387</v>
      </c>
    </row>
    <row r="181" spans="1:44" ht="133.69999999999999" customHeight="1">
      <c r="A181" s="125" t="s">
        <v>385</v>
      </c>
      <c r="B181" s="103"/>
      <c r="C181" s="103" t="s">
        <v>578</v>
      </c>
      <c r="D181" s="103"/>
      <c r="E181" s="103" t="s">
        <v>388</v>
      </c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 t="s">
        <v>386</v>
      </c>
      <c r="U181" s="103"/>
      <c r="V181" s="126"/>
      <c r="W181" s="126"/>
      <c r="X181" s="126"/>
      <c r="Y181" s="126"/>
      <c r="Z181" s="125" t="s">
        <v>385</v>
      </c>
      <c r="AA181" s="127">
        <v>1751.4</v>
      </c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27"/>
      <c r="AO181" s="127"/>
      <c r="AP181" s="127">
        <v>1751.4</v>
      </c>
      <c r="AQ181" s="127">
        <v>1751.4</v>
      </c>
      <c r="AR181" s="125" t="s">
        <v>385</v>
      </c>
    </row>
    <row r="182" spans="1:44" ht="50.1" customHeight="1">
      <c r="A182" s="125" t="s">
        <v>389</v>
      </c>
      <c r="B182" s="103"/>
      <c r="C182" s="103" t="s">
        <v>578</v>
      </c>
      <c r="D182" s="103"/>
      <c r="E182" s="103" t="s">
        <v>388</v>
      </c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 t="s">
        <v>390</v>
      </c>
      <c r="U182" s="103"/>
      <c r="V182" s="126"/>
      <c r="W182" s="126"/>
      <c r="X182" s="126"/>
      <c r="Y182" s="126"/>
      <c r="Z182" s="125" t="s">
        <v>389</v>
      </c>
      <c r="AA182" s="127">
        <v>53.5</v>
      </c>
      <c r="AB182" s="127"/>
      <c r="AC182" s="127"/>
      <c r="AD182" s="127"/>
      <c r="AE182" s="127"/>
      <c r="AF182" s="127"/>
      <c r="AG182" s="127"/>
      <c r="AH182" s="127"/>
      <c r="AI182" s="127"/>
      <c r="AJ182" s="127"/>
      <c r="AK182" s="127"/>
      <c r="AL182" s="127"/>
      <c r="AM182" s="127"/>
      <c r="AN182" s="127"/>
      <c r="AO182" s="127"/>
      <c r="AP182" s="127">
        <v>53.5</v>
      </c>
      <c r="AQ182" s="127">
        <v>53.5</v>
      </c>
      <c r="AR182" s="125" t="s">
        <v>389</v>
      </c>
    </row>
    <row r="183" spans="1:44" ht="16.7" customHeight="1">
      <c r="A183" s="125" t="s">
        <v>405</v>
      </c>
      <c r="B183" s="103"/>
      <c r="C183" s="103" t="s">
        <v>406</v>
      </c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26"/>
      <c r="W183" s="126"/>
      <c r="X183" s="126"/>
      <c r="Y183" s="126"/>
      <c r="Z183" s="125" t="s">
        <v>405</v>
      </c>
      <c r="AA183" s="127">
        <v>3443.3</v>
      </c>
      <c r="AB183" s="127">
        <v>30.1</v>
      </c>
      <c r="AC183" s="127">
        <v>15</v>
      </c>
      <c r="AD183" s="127">
        <v>3328.2</v>
      </c>
      <c r="AE183" s="127"/>
      <c r="AF183" s="127"/>
      <c r="AG183" s="127"/>
      <c r="AH183" s="127"/>
      <c r="AI183" s="127"/>
      <c r="AJ183" s="127"/>
      <c r="AK183" s="127"/>
      <c r="AL183" s="127"/>
      <c r="AM183" s="127"/>
      <c r="AN183" s="127"/>
      <c r="AO183" s="127"/>
      <c r="AP183" s="127">
        <f>AP184+AP192+AP198</f>
        <v>9850.7019999999993</v>
      </c>
      <c r="AQ183" s="127">
        <f>AQ184+AQ192+AQ198</f>
        <v>257.279</v>
      </c>
      <c r="AR183" s="125" t="s">
        <v>405</v>
      </c>
    </row>
    <row r="184" spans="1:44" ht="16.7" customHeight="1">
      <c r="A184" s="125" t="s">
        <v>587</v>
      </c>
      <c r="B184" s="103"/>
      <c r="C184" s="103" t="s">
        <v>588</v>
      </c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26"/>
      <c r="W184" s="126"/>
      <c r="X184" s="126"/>
      <c r="Y184" s="126"/>
      <c r="Z184" s="125" t="s">
        <v>587</v>
      </c>
      <c r="AA184" s="127">
        <v>45.1</v>
      </c>
      <c r="AB184" s="127">
        <v>30.1</v>
      </c>
      <c r="AC184" s="127">
        <v>15</v>
      </c>
      <c r="AD184" s="127"/>
      <c r="AE184" s="127"/>
      <c r="AF184" s="127"/>
      <c r="AG184" s="127"/>
      <c r="AH184" s="127"/>
      <c r="AI184" s="127"/>
      <c r="AJ184" s="127"/>
      <c r="AK184" s="127"/>
      <c r="AL184" s="127"/>
      <c r="AM184" s="127"/>
      <c r="AN184" s="127"/>
      <c r="AO184" s="127"/>
      <c r="AP184" s="127">
        <f t="shared" ref="AP184:AQ186" si="3">AP185</f>
        <v>22.202000000000002</v>
      </c>
      <c r="AQ184" s="127">
        <f t="shared" si="3"/>
        <v>7.2789999999999999</v>
      </c>
      <c r="AR184" s="125" t="s">
        <v>587</v>
      </c>
    </row>
    <row r="185" spans="1:44" ht="33.4" customHeight="1">
      <c r="A185" s="125" t="s">
        <v>589</v>
      </c>
      <c r="B185" s="103"/>
      <c r="C185" s="103" t="s">
        <v>588</v>
      </c>
      <c r="D185" s="103"/>
      <c r="E185" s="103" t="s">
        <v>590</v>
      </c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26"/>
      <c r="W185" s="126"/>
      <c r="X185" s="126"/>
      <c r="Y185" s="126"/>
      <c r="Z185" s="125" t="s">
        <v>589</v>
      </c>
      <c r="AA185" s="127">
        <v>45.1</v>
      </c>
      <c r="AB185" s="127">
        <v>30.1</v>
      </c>
      <c r="AC185" s="127">
        <v>15</v>
      </c>
      <c r="AD185" s="127"/>
      <c r="AE185" s="127"/>
      <c r="AF185" s="127"/>
      <c r="AG185" s="127"/>
      <c r="AH185" s="127"/>
      <c r="AI185" s="127"/>
      <c r="AJ185" s="127"/>
      <c r="AK185" s="127"/>
      <c r="AL185" s="127"/>
      <c r="AM185" s="127"/>
      <c r="AN185" s="127"/>
      <c r="AO185" s="127"/>
      <c r="AP185" s="127">
        <f t="shared" si="3"/>
        <v>22.202000000000002</v>
      </c>
      <c r="AQ185" s="127">
        <f t="shared" si="3"/>
        <v>7.2789999999999999</v>
      </c>
      <c r="AR185" s="125" t="s">
        <v>589</v>
      </c>
    </row>
    <row r="186" spans="1:44" ht="66.95" customHeight="1">
      <c r="A186" s="125" t="s">
        <v>591</v>
      </c>
      <c r="B186" s="103"/>
      <c r="C186" s="103" t="s">
        <v>588</v>
      </c>
      <c r="D186" s="103"/>
      <c r="E186" s="103" t="s">
        <v>592</v>
      </c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26"/>
      <c r="W186" s="126"/>
      <c r="X186" s="126"/>
      <c r="Y186" s="126"/>
      <c r="Z186" s="125" t="s">
        <v>591</v>
      </c>
      <c r="AA186" s="127">
        <v>45.1</v>
      </c>
      <c r="AB186" s="127">
        <v>30.1</v>
      </c>
      <c r="AC186" s="127">
        <v>15</v>
      </c>
      <c r="AD186" s="127"/>
      <c r="AE186" s="127"/>
      <c r="AF186" s="127"/>
      <c r="AG186" s="127"/>
      <c r="AH186" s="127"/>
      <c r="AI186" s="127"/>
      <c r="AJ186" s="127"/>
      <c r="AK186" s="127"/>
      <c r="AL186" s="127"/>
      <c r="AM186" s="127"/>
      <c r="AN186" s="127"/>
      <c r="AO186" s="127"/>
      <c r="AP186" s="127">
        <f t="shared" si="3"/>
        <v>22.202000000000002</v>
      </c>
      <c r="AQ186" s="127">
        <f t="shared" si="3"/>
        <v>7.2789999999999999</v>
      </c>
      <c r="AR186" s="125" t="s">
        <v>591</v>
      </c>
    </row>
    <row r="187" spans="1:44" ht="66.95" customHeight="1">
      <c r="A187" s="125" t="s">
        <v>593</v>
      </c>
      <c r="B187" s="103"/>
      <c r="C187" s="103" t="s">
        <v>588</v>
      </c>
      <c r="D187" s="103"/>
      <c r="E187" s="103" t="s">
        <v>594</v>
      </c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26"/>
      <c r="W187" s="126"/>
      <c r="X187" s="126"/>
      <c r="Y187" s="126"/>
      <c r="Z187" s="125" t="s">
        <v>593</v>
      </c>
      <c r="AA187" s="127">
        <v>45.1</v>
      </c>
      <c r="AB187" s="127">
        <v>30.1</v>
      </c>
      <c r="AC187" s="127">
        <v>15</v>
      </c>
      <c r="AD187" s="127"/>
      <c r="AE187" s="127"/>
      <c r="AF187" s="127"/>
      <c r="AG187" s="127"/>
      <c r="AH187" s="127"/>
      <c r="AI187" s="127"/>
      <c r="AJ187" s="127"/>
      <c r="AK187" s="127"/>
      <c r="AL187" s="127"/>
      <c r="AM187" s="127"/>
      <c r="AN187" s="127"/>
      <c r="AO187" s="127"/>
      <c r="AP187" s="127">
        <f>AP188+AP190</f>
        <v>22.202000000000002</v>
      </c>
      <c r="AQ187" s="127">
        <f>AQ188+AQ190</f>
        <v>7.2789999999999999</v>
      </c>
      <c r="AR187" s="125" t="s">
        <v>593</v>
      </c>
    </row>
    <row r="188" spans="1:44" ht="117" customHeight="1">
      <c r="A188" s="125" t="s">
        <v>595</v>
      </c>
      <c r="B188" s="103"/>
      <c r="C188" s="103" t="s">
        <v>588</v>
      </c>
      <c r="D188" s="103"/>
      <c r="E188" s="103" t="s">
        <v>596</v>
      </c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26"/>
      <c r="W188" s="126"/>
      <c r="X188" s="126"/>
      <c r="Y188" s="126"/>
      <c r="Z188" s="125" t="s">
        <v>595</v>
      </c>
      <c r="AA188" s="127">
        <v>3.9</v>
      </c>
      <c r="AB188" s="127"/>
      <c r="AC188" s="127">
        <v>3.9</v>
      </c>
      <c r="AD188" s="127"/>
      <c r="AE188" s="127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>
        <f>AP189</f>
        <v>1.9249999999999998</v>
      </c>
      <c r="AQ188" s="127">
        <f>AQ189</f>
        <v>0.628</v>
      </c>
      <c r="AR188" s="125" t="s">
        <v>595</v>
      </c>
    </row>
    <row r="189" spans="1:44" ht="33.4" customHeight="1">
      <c r="A189" s="125" t="s">
        <v>447</v>
      </c>
      <c r="B189" s="103"/>
      <c r="C189" s="103" t="s">
        <v>588</v>
      </c>
      <c r="D189" s="103"/>
      <c r="E189" s="103" t="s">
        <v>596</v>
      </c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 t="s">
        <v>448</v>
      </c>
      <c r="U189" s="103"/>
      <c r="V189" s="126"/>
      <c r="W189" s="126"/>
      <c r="X189" s="126"/>
      <c r="Y189" s="126"/>
      <c r="Z189" s="125" t="s">
        <v>447</v>
      </c>
      <c r="AA189" s="127">
        <v>3.9</v>
      </c>
      <c r="AB189" s="127"/>
      <c r="AC189" s="127">
        <v>3.9</v>
      </c>
      <c r="AD189" s="127"/>
      <c r="AE189" s="127"/>
      <c r="AF189" s="127"/>
      <c r="AG189" s="127"/>
      <c r="AH189" s="127"/>
      <c r="AI189" s="127"/>
      <c r="AJ189" s="127"/>
      <c r="AK189" s="127"/>
      <c r="AL189" s="127"/>
      <c r="AM189" s="127"/>
      <c r="AN189" s="127"/>
      <c r="AO189" s="127"/>
      <c r="AP189" s="127">
        <f>1.9+0.025</f>
        <v>1.9249999999999998</v>
      </c>
      <c r="AQ189" s="127">
        <f>0.6+0.028</f>
        <v>0.628</v>
      </c>
      <c r="AR189" s="125" t="s">
        <v>447</v>
      </c>
    </row>
    <row r="190" spans="1:44" ht="83.65" customHeight="1">
      <c r="A190" s="125" t="s">
        <v>597</v>
      </c>
      <c r="B190" s="103"/>
      <c r="C190" s="103" t="s">
        <v>588</v>
      </c>
      <c r="D190" s="103"/>
      <c r="E190" s="103" t="s">
        <v>598</v>
      </c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26"/>
      <c r="W190" s="126"/>
      <c r="X190" s="126"/>
      <c r="Y190" s="126"/>
      <c r="Z190" s="125" t="s">
        <v>597</v>
      </c>
      <c r="AA190" s="127">
        <v>41.2</v>
      </c>
      <c r="AB190" s="127">
        <v>30.1</v>
      </c>
      <c r="AC190" s="127">
        <v>11.1</v>
      </c>
      <c r="AD190" s="127"/>
      <c r="AE190" s="127"/>
      <c r="AF190" s="127"/>
      <c r="AG190" s="127"/>
      <c r="AH190" s="127"/>
      <c r="AI190" s="127"/>
      <c r="AJ190" s="127"/>
      <c r="AK190" s="127"/>
      <c r="AL190" s="127"/>
      <c r="AM190" s="127"/>
      <c r="AN190" s="127"/>
      <c r="AO190" s="127"/>
      <c r="AP190" s="127">
        <f>AP191</f>
        <v>20.277000000000001</v>
      </c>
      <c r="AQ190" s="127">
        <f>AQ191</f>
        <v>6.6509999999999998</v>
      </c>
      <c r="AR190" s="125" t="s">
        <v>597</v>
      </c>
    </row>
    <row r="191" spans="1:44" ht="33.4" customHeight="1">
      <c r="A191" s="125" t="s">
        <v>447</v>
      </c>
      <c r="B191" s="103"/>
      <c r="C191" s="103" t="s">
        <v>588</v>
      </c>
      <c r="D191" s="103"/>
      <c r="E191" s="103" t="s">
        <v>598</v>
      </c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 t="s">
        <v>448</v>
      </c>
      <c r="U191" s="103"/>
      <c r="V191" s="126"/>
      <c r="W191" s="126"/>
      <c r="X191" s="126"/>
      <c r="Y191" s="126"/>
      <c r="Z191" s="125" t="s">
        <v>447</v>
      </c>
      <c r="AA191" s="127">
        <v>41.2</v>
      </c>
      <c r="AB191" s="127">
        <v>30.1</v>
      </c>
      <c r="AC191" s="127">
        <v>11.1</v>
      </c>
      <c r="AD191" s="127"/>
      <c r="AE191" s="127"/>
      <c r="AF191" s="127"/>
      <c r="AG191" s="127"/>
      <c r="AH191" s="127"/>
      <c r="AI191" s="127"/>
      <c r="AJ191" s="127"/>
      <c r="AK191" s="127"/>
      <c r="AL191" s="127"/>
      <c r="AM191" s="127"/>
      <c r="AN191" s="127"/>
      <c r="AO191" s="127"/>
      <c r="AP191" s="127">
        <f>20.3-0.023</f>
        <v>20.277000000000001</v>
      </c>
      <c r="AQ191" s="127">
        <f>6.7-0.049</f>
        <v>6.6509999999999998</v>
      </c>
      <c r="AR191" s="125" t="s">
        <v>447</v>
      </c>
    </row>
    <row r="192" spans="1:44" ht="16.7" customHeight="1">
      <c r="A192" s="125" t="s">
        <v>599</v>
      </c>
      <c r="B192" s="103"/>
      <c r="C192" s="103" t="s">
        <v>600</v>
      </c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26"/>
      <c r="W192" s="126"/>
      <c r="X192" s="126"/>
      <c r="Y192" s="126"/>
      <c r="Z192" s="125" t="s">
        <v>599</v>
      </c>
      <c r="AA192" s="127">
        <v>3328.2</v>
      </c>
      <c r="AB192" s="127"/>
      <c r="AC192" s="127"/>
      <c r="AD192" s="127">
        <v>3328.2</v>
      </c>
      <c r="AE192" s="127"/>
      <c r="AF192" s="127"/>
      <c r="AG192" s="127"/>
      <c r="AH192" s="127"/>
      <c r="AI192" s="127"/>
      <c r="AJ192" s="127"/>
      <c r="AK192" s="127"/>
      <c r="AL192" s="127"/>
      <c r="AM192" s="127"/>
      <c r="AN192" s="127"/>
      <c r="AO192" s="127"/>
      <c r="AP192" s="127">
        <f>AP193</f>
        <v>9528.5</v>
      </c>
      <c r="AQ192" s="127"/>
      <c r="AR192" s="125" t="s">
        <v>599</v>
      </c>
    </row>
    <row r="193" spans="1:44" ht="83.65" customHeight="1">
      <c r="A193" s="125" t="s">
        <v>9</v>
      </c>
      <c r="B193" s="103"/>
      <c r="C193" s="103" t="s">
        <v>600</v>
      </c>
      <c r="D193" s="103"/>
      <c r="E193" s="103" t="s">
        <v>409</v>
      </c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26"/>
      <c r="W193" s="126"/>
      <c r="X193" s="126"/>
      <c r="Y193" s="126"/>
      <c r="Z193" s="125" t="s">
        <v>9</v>
      </c>
      <c r="AA193" s="127">
        <v>3328.2</v>
      </c>
      <c r="AB193" s="127"/>
      <c r="AC193" s="127"/>
      <c r="AD193" s="127">
        <v>3328.2</v>
      </c>
      <c r="AE193" s="127"/>
      <c r="AF193" s="127"/>
      <c r="AG193" s="127"/>
      <c r="AH193" s="127"/>
      <c r="AI193" s="127"/>
      <c r="AJ193" s="127"/>
      <c r="AK193" s="127"/>
      <c r="AL193" s="127"/>
      <c r="AM193" s="127"/>
      <c r="AN193" s="127"/>
      <c r="AO193" s="127"/>
      <c r="AP193" s="127">
        <f>AP194</f>
        <v>9528.5</v>
      </c>
      <c r="AQ193" s="127"/>
      <c r="AR193" s="125" t="s">
        <v>9</v>
      </c>
    </row>
    <row r="194" spans="1:44" ht="83.65" customHeight="1">
      <c r="A194" s="125" t="s">
        <v>417</v>
      </c>
      <c r="B194" s="103"/>
      <c r="C194" s="103" t="s">
        <v>600</v>
      </c>
      <c r="D194" s="103"/>
      <c r="E194" s="103" t="s">
        <v>418</v>
      </c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26"/>
      <c r="W194" s="126"/>
      <c r="X194" s="126"/>
      <c r="Y194" s="126"/>
      <c r="Z194" s="125" t="s">
        <v>417</v>
      </c>
      <c r="AA194" s="127">
        <v>3328.2</v>
      </c>
      <c r="AB194" s="127"/>
      <c r="AC194" s="127"/>
      <c r="AD194" s="127">
        <v>3328.2</v>
      </c>
      <c r="AE194" s="127"/>
      <c r="AF194" s="127"/>
      <c r="AG194" s="127"/>
      <c r="AH194" s="127"/>
      <c r="AI194" s="127"/>
      <c r="AJ194" s="127"/>
      <c r="AK194" s="127"/>
      <c r="AL194" s="127"/>
      <c r="AM194" s="127"/>
      <c r="AN194" s="127"/>
      <c r="AO194" s="127"/>
      <c r="AP194" s="127">
        <f>AP195</f>
        <v>9528.5</v>
      </c>
      <c r="AQ194" s="127"/>
      <c r="AR194" s="125" t="s">
        <v>417</v>
      </c>
    </row>
    <row r="195" spans="1:44" ht="50.1" customHeight="1">
      <c r="A195" s="125" t="s">
        <v>601</v>
      </c>
      <c r="B195" s="103"/>
      <c r="C195" s="103" t="s">
        <v>600</v>
      </c>
      <c r="D195" s="103"/>
      <c r="E195" s="103" t="s">
        <v>602</v>
      </c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26"/>
      <c r="W195" s="126"/>
      <c r="X195" s="126"/>
      <c r="Y195" s="126"/>
      <c r="Z195" s="125" t="s">
        <v>601</v>
      </c>
      <c r="AA195" s="127">
        <v>3328.2</v>
      </c>
      <c r="AB195" s="127"/>
      <c r="AC195" s="127"/>
      <c r="AD195" s="127">
        <v>3328.2</v>
      </c>
      <c r="AE195" s="127"/>
      <c r="AF195" s="127"/>
      <c r="AG195" s="127"/>
      <c r="AH195" s="127"/>
      <c r="AI195" s="127"/>
      <c r="AJ195" s="127"/>
      <c r="AK195" s="127"/>
      <c r="AL195" s="127"/>
      <c r="AM195" s="127"/>
      <c r="AN195" s="127"/>
      <c r="AO195" s="127"/>
      <c r="AP195" s="127">
        <f>AP196</f>
        <v>9528.5</v>
      </c>
      <c r="AQ195" s="127"/>
      <c r="AR195" s="125" t="s">
        <v>601</v>
      </c>
    </row>
    <row r="196" spans="1:44" ht="69" customHeight="1">
      <c r="A196" s="125" t="s">
        <v>603</v>
      </c>
      <c r="B196" s="103"/>
      <c r="C196" s="103" t="s">
        <v>600</v>
      </c>
      <c r="D196" s="103"/>
      <c r="E196" s="103" t="s">
        <v>604</v>
      </c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26"/>
      <c r="W196" s="126"/>
      <c r="X196" s="126"/>
      <c r="Y196" s="126"/>
      <c r="Z196" s="125" t="s">
        <v>603</v>
      </c>
      <c r="AA196" s="127">
        <v>3328.2</v>
      </c>
      <c r="AB196" s="127"/>
      <c r="AC196" s="127"/>
      <c r="AD196" s="127">
        <v>3328.2</v>
      </c>
      <c r="AE196" s="127"/>
      <c r="AF196" s="127"/>
      <c r="AG196" s="127"/>
      <c r="AH196" s="127"/>
      <c r="AI196" s="127"/>
      <c r="AJ196" s="127"/>
      <c r="AK196" s="127"/>
      <c r="AL196" s="127"/>
      <c r="AM196" s="127"/>
      <c r="AN196" s="127"/>
      <c r="AO196" s="127"/>
      <c r="AP196" s="127">
        <f>AP197</f>
        <v>9528.5</v>
      </c>
      <c r="AQ196" s="127"/>
      <c r="AR196" s="125" t="s">
        <v>603</v>
      </c>
    </row>
    <row r="197" spans="1:44" ht="50.1" customHeight="1">
      <c r="A197" s="125" t="s">
        <v>389</v>
      </c>
      <c r="B197" s="103"/>
      <c r="C197" s="103" t="s">
        <v>600</v>
      </c>
      <c r="D197" s="103"/>
      <c r="E197" s="103" t="s">
        <v>604</v>
      </c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 t="s">
        <v>390</v>
      </c>
      <c r="U197" s="103"/>
      <c r="V197" s="126"/>
      <c r="W197" s="126"/>
      <c r="X197" s="126"/>
      <c r="Y197" s="126"/>
      <c r="Z197" s="125" t="s">
        <v>389</v>
      </c>
      <c r="AA197" s="127">
        <v>3328.2</v>
      </c>
      <c r="AB197" s="127"/>
      <c r="AC197" s="127"/>
      <c r="AD197" s="127">
        <v>3328.2</v>
      </c>
      <c r="AE197" s="127"/>
      <c r="AF197" s="127"/>
      <c r="AG197" s="127"/>
      <c r="AH197" s="127"/>
      <c r="AI197" s="127"/>
      <c r="AJ197" s="127"/>
      <c r="AK197" s="127"/>
      <c r="AL197" s="127"/>
      <c r="AM197" s="127"/>
      <c r="AN197" s="127"/>
      <c r="AO197" s="127"/>
      <c r="AP197" s="127">
        <f>3328.2+6200.3</f>
        <v>9528.5</v>
      </c>
      <c r="AQ197" s="127"/>
      <c r="AR197" s="125" t="s">
        <v>389</v>
      </c>
    </row>
    <row r="198" spans="1:44" ht="33.4" customHeight="1">
      <c r="A198" s="125" t="s">
        <v>607</v>
      </c>
      <c r="B198" s="103"/>
      <c r="C198" s="103" t="s">
        <v>608</v>
      </c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26"/>
      <c r="W198" s="126"/>
      <c r="X198" s="126"/>
      <c r="Y198" s="126"/>
      <c r="Z198" s="125" t="s">
        <v>607</v>
      </c>
      <c r="AA198" s="127">
        <v>70</v>
      </c>
      <c r="AB198" s="127"/>
      <c r="AC198" s="127"/>
      <c r="AD198" s="127"/>
      <c r="AE198" s="127"/>
      <c r="AF198" s="127"/>
      <c r="AG198" s="127"/>
      <c r="AH198" s="127"/>
      <c r="AI198" s="127"/>
      <c r="AJ198" s="127"/>
      <c r="AK198" s="127"/>
      <c r="AL198" s="127"/>
      <c r="AM198" s="127"/>
      <c r="AN198" s="127"/>
      <c r="AO198" s="127"/>
      <c r="AP198" s="127">
        <f>AP199+AP204</f>
        <v>300</v>
      </c>
      <c r="AQ198" s="127">
        <f>AQ199+AQ204</f>
        <v>250</v>
      </c>
      <c r="AR198" s="125" t="s">
        <v>607</v>
      </c>
    </row>
    <row r="199" spans="1:44" ht="33.4" customHeight="1">
      <c r="A199" s="125" t="s">
        <v>589</v>
      </c>
      <c r="B199" s="103"/>
      <c r="C199" s="103" t="s">
        <v>608</v>
      </c>
      <c r="D199" s="103"/>
      <c r="E199" s="103" t="s">
        <v>590</v>
      </c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26"/>
      <c r="W199" s="126"/>
      <c r="X199" s="126"/>
      <c r="Y199" s="126"/>
      <c r="Z199" s="125" t="s">
        <v>589</v>
      </c>
      <c r="AA199" s="127">
        <v>70</v>
      </c>
      <c r="AB199" s="127"/>
      <c r="AC199" s="127"/>
      <c r="AD199" s="127"/>
      <c r="AE199" s="127"/>
      <c r="AF199" s="127"/>
      <c r="AG199" s="127"/>
      <c r="AH199" s="127"/>
      <c r="AI199" s="127"/>
      <c r="AJ199" s="127"/>
      <c r="AK199" s="127"/>
      <c r="AL199" s="127"/>
      <c r="AM199" s="127"/>
      <c r="AN199" s="127"/>
      <c r="AO199" s="127"/>
      <c r="AP199" s="127">
        <v>100</v>
      </c>
      <c r="AQ199" s="127"/>
      <c r="AR199" s="125" t="s">
        <v>589</v>
      </c>
    </row>
    <row r="200" spans="1:44" ht="66.95" customHeight="1">
      <c r="A200" s="125" t="s">
        <v>609</v>
      </c>
      <c r="B200" s="103"/>
      <c r="C200" s="103" t="s">
        <v>608</v>
      </c>
      <c r="D200" s="103"/>
      <c r="E200" s="103" t="s">
        <v>610</v>
      </c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26"/>
      <c r="W200" s="126"/>
      <c r="X200" s="126"/>
      <c r="Y200" s="126"/>
      <c r="Z200" s="125" t="s">
        <v>609</v>
      </c>
      <c r="AA200" s="127">
        <v>70</v>
      </c>
      <c r="AB200" s="127"/>
      <c r="AC200" s="127"/>
      <c r="AD200" s="127"/>
      <c r="AE200" s="127"/>
      <c r="AF200" s="127"/>
      <c r="AG200" s="127"/>
      <c r="AH200" s="127"/>
      <c r="AI200" s="127"/>
      <c r="AJ200" s="127"/>
      <c r="AK200" s="127"/>
      <c r="AL200" s="127"/>
      <c r="AM200" s="127"/>
      <c r="AN200" s="127"/>
      <c r="AO200" s="127"/>
      <c r="AP200" s="127">
        <v>100</v>
      </c>
      <c r="AQ200" s="127"/>
      <c r="AR200" s="125" t="s">
        <v>609</v>
      </c>
    </row>
    <row r="201" spans="1:44" ht="83.65" customHeight="1">
      <c r="A201" s="125" t="s">
        <v>611</v>
      </c>
      <c r="B201" s="103"/>
      <c r="C201" s="103" t="s">
        <v>608</v>
      </c>
      <c r="D201" s="103"/>
      <c r="E201" s="103" t="s">
        <v>612</v>
      </c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26"/>
      <c r="W201" s="126"/>
      <c r="X201" s="126"/>
      <c r="Y201" s="126"/>
      <c r="Z201" s="125" t="s">
        <v>611</v>
      </c>
      <c r="AA201" s="127">
        <v>70</v>
      </c>
      <c r="AB201" s="127"/>
      <c r="AC201" s="127"/>
      <c r="AD201" s="127"/>
      <c r="AE201" s="127"/>
      <c r="AF201" s="127"/>
      <c r="AG201" s="127"/>
      <c r="AH201" s="127"/>
      <c r="AI201" s="127"/>
      <c r="AJ201" s="127"/>
      <c r="AK201" s="127"/>
      <c r="AL201" s="127"/>
      <c r="AM201" s="127"/>
      <c r="AN201" s="127"/>
      <c r="AO201" s="127"/>
      <c r="AP201" s="127">
        <v>100</v>
      </c>
      <c r="AQ201" s="127"/>
      <c r="AR201" s="125" t="s">
        <v>611</v>
      </c>
    </row>
    <row r="202" spans="1:44" ht="66.95" customHeight="1">
      <c r="A202" s="125" t="s">
        <v>613</v>
      </c>
      <c r="B202" s="103"/>
      <c r="C202" s="103" t="s">
        <v>608</v>
      </c>
      <c r="D202" s="103"/>
      <c r="E202" s="103" t="s">
        <v>614</v>
      </c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26"/>
      <c r="W202" s="126"/>
      <c r="X202" s="126"/>
      <c r="Y202" s="126"/>
      <c r="Z202" s="125" t="s">
        <v>613</v>
      </c>
      <c r="AA202" s="127">
        <v>70</v>
      </c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27"/>
      <c r="AO202" s="127"/>
      <c r="AP202" s="127">
        <v>100</v>
      </c>
      <c r="AQ202" s="127"/>
      <c r="AR202" s="125" t="s">
        <v>613</v>
      </c>
    </row>
    <row r="203" spans="1:44" ht="60" customHeight="1">
      <c r="A203" s="125" t="s">
        <v>389</v>
      </c>
      <c r="B203" s="103"/>
      <c r="C203" s="103" t="s">
        <v>608</v>
      </c>
      <c r="D203" s="103"/>
      <c r="E203" s="103" t="s">
        <v>614</v>
      </c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 t="s">
        <v>390</v>
      </c>
      <c r="U203" s="103"/>
      <c r="V203" s="126"/>
      <c r="W203" s="126"/>
      <c r="X203" s="126"/>
      <c r="Y203" s="126"/>
      <c r="Z203" s="125" t="s">
        <v>389</v>
      </c>
      <c r="AA203" s="127">
        <v>70</v>
      </c>
      <c r="AB203" s="127"/>
      <c r="AC203" s="127"/>
      <c r="AD203" s="127"/>
      <c r="AE203" s="127"/>
      <c r="AF203" s="127"/>
      <c r="AG203" s="127"/>
      <c r="AH203" s="127"/>
      <c r="AI203" s="127"/>
      <c r="AJ203" s="127"/>
      <c r="AK203" s="127"/>
      <c r="AL203" s="127"/>
      <c r="AM203" s="127"/>
      <c r="AN203" s="127"/>
      <c r="AO203" s="127"/>
      <c r="AP203" s="127">
        <v>100</v>
      </c>
      <c r="AQ203" s="127"/>
      <c r="AR203" s="125" t="s">
        <v>389</v>
      </c>
    </row>
    <row r="204" spans="1:44" ht="68.25" customHeight="1">
      <c r="A204" s="125"/>
      <c r="B204" s="103"/>
      <c r="C204" s="103" t="s">
        <v>608</v>
      </c>
      <c r="D204" s="103"/>
      <c r="E204" s="103" t="s">
        <v>522</v>
      </c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26"/>
      <c r="W204" s="126"/>
      <c r="X204" s="126"/>
      <c r="Y204" s="126"/>
      <c r="Z204" s="125" t="s">
        <v>521</v>
      </c>
      <c r="AA204" s="127"/>
      <c r="AB204" s="127"/>
      <c r="AC204" s="127"/>
      <c r="AD204" s="127"/>
      <c r="AE204" s="127"/>
      <c r="AF204" s="127"/>
      <c r="AG204" s="127"/>
      <c r="AH204" s="127"/>
      <c r="AI204" s="127"/>
      <c r="AJ204" s="127"/>
      <c r="AK204" s="127"/>
      <c r="AL204" s="127"/>
      <c r="AM204" s="127"/>
      <c r="AN204" s="127"/>
      <c r="AO204" s="127"/>
      <c r="AP204" s="127">
        <f t="shared" ref="AP204:AQ206" si="4">AP205</f>
        <v>200</v>
      </c>
      <c r="AQ204" s="127">
        <f t="shared" si="4"/>
        <v>250</v>
      </c>
      <c r="AR204" s="125"/>
    </row>
    <row r="205" spans="1:44" ht="63.75" customHeight="1">
      <c r="A205" s="125"/>
      <c r="B205" s="103"/>
      <c r="C205" s="103" t="s">
        <v>608</v>
      </c>
      <c r="D205" s="103"/>
      <c r="E205" s="103" t="s">
        <v>546</v>
      </c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26"/>
      <c r="W205" s="126"/>
      <c r="X205" s="126"/>
      <c r="Y205" s="126"/>
      <c r="Z205" s="125" t="s">
        <v>545</v>
      </c>
      <c r="AA205" s="127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27"/>
      <c r="AO205" s="127"/>
      <c r="AP205" s="127">
        <f t="shared" si="4"/>
        <v>200</v>
      </c>
      <c r="AQ205" s="127">
        <f t="shared" si="4"/>
        <v>250</v>
      </c>
      <c r="AR205" s="125"/>
    </row>
    <row r="206" spans="1:44" ht="52.5" customHeight="1">
      <c r="A206" s="125"/>
      <c r="B206" s="103"/>
      <c r="C206" s="103" t="s">
        <v>608</v>
      </c>
      <c r="D206" s="103"/>
      <c r="E206" s="103" t="s">
        <v>554</v>
      </c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26"/>
      <c r="W206" s="126"/>
      <c r="X206" s="126"/>
      <c r="Y206" s="126"/>
      <c r="Z206" s="125" t="s">
        <v>553</v>
      </c>
      <c r="AA206" s="127"/>
      <c r="AB206" s="127"/>
      <c r="AC206" s="127"/>
      <c r="AD206" s="127"/>
      <c r="AE206" s="127"/>
      <c r="AF206" s="127"/>
      <c r="AG206" s="127"/>
      <c r="AH206" s="127"/>
      <c r="AI206" s="127"/>
      <c r="AJ206" s="127"/>
      <c r="AK206" s="127"/>
      <c r="AL206" s="127"/>
      <c r="AM206" s="127"/>
      <c r="AN206" s="127"/>
      <c r="AO206" s="127"/>
      <c r="AP206" s="127">
        <f t="shared" si="4"/>
        <v>200</v>
      </c>
      <c r="AQ206" s="127">
        <f t="shared" si="4"/>
        <v>250</v>
      </c>
      <c r="AR206" s="125"/>
    </row>
    <row r="207" spans="1:44" ht="62.25" customHeight="1">
      <c r="A207" s="125"/>
      <c r="B207" s="103"/>
      <c r="C207" s="103" t="s">
        <v>608</v>
      </c>
      <c r="D207" s="103"/>
      <c r="E207" s="103" t="s">
        <v>615</v>
      </c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26"/>
      <c r="W207" s="126"/>
      <c r="X207" s="126"/>
      <c r="Y207" s="126"/>
      <c r="Z207" s="125" t="s">
        <v>561</v>
      </c>
      <c r="AA207" s="127"/>
      <c r="AB207" s="127"/>
      <c r="AC207" s="127"/>
      <c r="AD207" s="127"/>
      <c r="AE207" s="127"/>
      <c r="AF207" s="127"/>
      <c r="AG207" s="127"/>
      <c r="AH207" s="127"/>
      <c r="AI207" s="127"/>
      <c r="AJ207" s="127"/>
      <c r="AK207" s="127"/>
      <c r="AL207" s="127"/>
      <c r="AM207" s="127"/>
      <c r="AN207" s="127"/>
      <c r="AO207" s="127"/>
      <c r="AP207" s="127">
        <v>200</v>
      </c>
      <c r="AQ207" s="127">
        <v>250</v>
      </c>
      <c r="AR207" s="125"/>
    </row>
    <row r="208" spans="1:44" ht="54" customHeight="1">
      <c r="A208" s="125"/>
      <c r="B208" s="103"/>
      <c r="C208" s="103" t="s">
        <v>608</v>
      </c>
      <c r="D208" s="103"/>
      <c r="E208" s="103" t="s">
        <v>615</v>
      </c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 t="s">
        <v>390</v>
      </c>
      <c r="U208" s="103"/>
      <c r="V208" s="126"/>
      <c r="W208" s="126"/>
      <c r="X208" s="126"/>
      <c r="Y208" s="126"/>
      <c r="Z208" s="125" t="s">
        <v>389</v>
      </c>
      <c r="AA208" s="127"/>
      <c r="AB208" s="127"/>
      <c r="AC208" s="127"/>
      <c r="AD208" s="127"/>
      <c r="AE208" s="127"/>
      <c r="AF208" s="127"/>
      <c r="AG208" s="127"/>
      <c r="AH208" s="127"/>
      <c r="AI208" s="127"/>
      <c r="AJ208" s="127"/>
      <c r="AK208" s="127"/>
      <c r="AL208" s="127"/>
      <c r="AM208" s="127"/>
      <c r="AN208" s="127"/>
      <c r="AO208" s="127"/>
      <c r="AP208" s="127">
        <v>200</v>
      </c>
      <c r="AQ208" s="127">
        <v>250</v>
      </c>
      <c r="AR208" s="125"/>
    </row>
    <row r="209" spans="1:44" ht="33.4" customHeight="1">
      <c r="A209" s="125" t="s">
        <v>431</v>
      </c>
      <c r="B209" s="103"/>
      <c r="C209" s="103" t="s">
        <v>432</v>
      </c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26"/>
      <c r="W209" s="126"/>
      <c r="X209" s="126"/>
      <c r="Y209" s="126"/>
      <c r="Z209" s="125" t="s">
        <v>431</v>
      </c>
      <c r="AA209" s="127">
        <v>114.5</v>
      </c>
      <c r="AB209" s="127"/>
      <c r="AC209" s="127">
        <v>114.5</v>
      </c>
      <c r="AD209" s="127"/>
      <c r="AE209" s="127"/>
      <c r="AF209" s="127"/>
      <c r="AG209" s="127"/>
      <c r="AH209" s="127"/>
      <c r="AI209" s="127"/>
      <c r="AJ209" s="127"/>
      <c r="AK209" s="127"/>
      <c r="AL209" s="127"/>
      <c r="AM209" s="127"/>
      <c r="AN209" s="127"/>
      <c r="AO209" s="127"/>
      <c r="AP209" s="127">
        <f t="shared" ref="AP209:AQ212" si="5">AP210</f>
        <v>119.46528000000001</v>
      </c>
      <c r="AQ209" s="127">
        <f t="shared" si="5"/>
        <v>162.09072</v>
      </c>
      <c r="AR209" s="125" t="s">
        <v>431</v>
      </c>
    </row>
    <row r="210" spans="1:44" ht="16.7" customHeight="1">
      <c r="A210" s="125" t="s">
        <v>616</v>
      </c>
      <c r="B210" s="103"/>
      <c r="C210" s="103" t="s">
        <v>617</v>
      </c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26"/>
      <c r="W210" s="126"/>
      <c r="X210" s="126"/>
      <c r="Y210" s="126"/>
      <c r="Z210" s="125" t="s">
        <v>616</v>
      </c>
      <c r="AA210" s="127">
        <v>114.5</v>
      </c>
      <c r="AB210" s="127"/>
      <c r="AC210" s="127">
        <v>114.5</v>
      </c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>
        <f t="shared" si="5"/>
        <v>119.46528000000001</v>
      </c>
      <c r="AQ210" s="127">
        <f t="shared" si="5"/>
        <v>162.09072</v>
      </c>
      <c r="AR210" s="125" t="s">
        <v>616</v>
      </c>
    </row>
    <row r="211" spans="1:44" ht="50.1" customHeight="1">
      <c r="A211" s="125" t="s">
        <v>393</v>
      </c>
      <c r="B211" s="103"/>
      <c r="C211" s="103" t="s">
        <v>617</v>
      </c>
      <c r="D211" s="103"/>
      <c r="E211" s="103" t="s">
        <v>394</v>
      </c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26"/>
      <c r="W211" s="126"/>
      <c r="X211" s="126"/>
      <c r="Y211" s="126"/>
      <c r="Z211" s="125" t="s">
        <v>393</v>
      </c>
      <c r="AA211" s="127">
        <v>114.5</v>
      </c>
      <c r="AB211" s="127"/>
      <c r="AC211" s="127">
        <v>114.5</v>
      </c>
      <c r="AD211" s="127"/>
      <c r="AE211" s="127"/>
      <c r="AF211" s="127"/>
      <c r="AG211" s="127"/>
      <c r="AH211" s="127"/>
      <c r="AI211" s="127"/>
      <c r="AJ211" s="127"/>
      <c r="AK211" s="127"/>
      <c r="AL211" s="127"/>
      <c r="AM211" s="127"/>
      <c r="AN211" s="127"/>
      <c r="AO211" s="127"/>
      <c r="AP211" s="127">
        <f t="shared" si="5"/>
        <v>119.46528000000001</v>
      </c>
      <c r="AQ211" s="127">
        <f t="shared" si="5"/>
        <v>162.09072</v>
      </c>
      <c r="AR211" s="125" t="s">
        <v>393</v>
      </c>
    </row>
    <row r="212" spans="1:44" ht="83.65" customHeight="1">
      <c r="A212" s="125" t="s">
        <v>618</v>
      </c>
      <c r="B212" s="103"/>
      <c r="C212" s="103" t="s">
        <v>617</v>
      </c>
      <c r="D212" s="103"/>
      <c r="E212" s="103" t="s">
        <v>619</v>
      </c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26"/>
      <c r="W212" s="126"/>
      <c r="X212" s="126"/>
      <c r="Y212" s="126"/>
      <c r="Z212" s="125" t="s">
        <v>618</v>
      </c>
      <c r="AA212" s="127">
        <v>114.5</v>
      </c>
      <c r="AB212" s="127"/>
      <c r="AC212" s="127">
        <v>114.5</v>
      </c>
      <c r="AD212" s="127"/>
      <c r="AE212" s="127"/>
      <c r="AF212" s="127"/>
      <c r="AG212" s="127"/>
      <c r="AH212" s="127"/>
      <c r="AI212" s="127"/>
      <c r="AJ212" s="127"/>
      <c r="AK212" s="127"/>
      <c r="AL212" s="127"/>
      <c r="AM212" s="127"/>
      <c r="AN212" s="127"/>
      <c r="AO212" s="127"/>
      <c r="AP212" s="127">
        <f t="shared" si="5"/>
        <v>119.46528000000001</v>
      </c>
      <c r="AQ212" s="127">
        <f t="shared" si="5"/>
        <v>162.09072</v>
      </c>
      <c r="AR212" s="125" t="s">
        <v>618</v>
      </c>
    </row>
    <row r="213" spans="1:44" ht="50.1" customHeight="1">
      <c r="A213" s="125" t="s">
        <v>389</v>
      </c>
      <c r="B213" s="103"/>
      <c r="C213" s="103" t="s">
        <v>617</v>
      </c>
      <c r="D213" s="103"/>
      <c r="E213" s="103" t="s">
        <v>619</v>
      </c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 t="s">
        <v>390</v>
      </c>
      <c r="U213" s="103"/>
      <c r="V213" s="126"/>
      <c r="W213" s="126"/>
      <c r="X213" s="126"/>
      <c r="Y213" s="126"/>
      <c r="Z213" s="125" t="s">
        <v>389</v>
      </c>
      <c r="AA213" s="127">
        <v>114.5</v>
      </c>
      <c r="AB213" s="127"/>
      <c r="AC213" s="127">
        <v>114.5</v>
      </c>
      <c r="AD213" s="127"/>
      <c r="AE213" s="127"/>
      <c r="AF213" s="127"/>
      <c r="AG213" s="127"/>
      <c r="AH213" s="127"/>
      <c r="AI213" s="127"/>
      <c r="AJ213" s="127"/>
      <c r="AK213" s="127"/>
      <c r="AL213" s="127"/>
      <c r="AM213" s="127"/>
      <c r="AN213" s="127"/>
      <c r="AO213" s="127"/>
      <c r="AP213" s="142">
        <f>119.5-0.03472</f>
        <v>119.46528000000001</v>
      </c>
      <c r="AQ213" s="142">
        <f>162.1-0.00928</f>
        <v>162.09072</v>
      </c>
      <c r="AR213" s="125" t="s">
        <v>389</v>
      </c>
    </row>
    <row r="214" spans="1:44" ht="16.7" customHeight="1">
      <c r="A214" s="125" t="s">
        <v>620</v>
      </c>
      <c r="B214" s="103"/>
      <c r="C214" s="103" t="s">
        <v>621</v>
      </c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26"/>
      <c r="W214" s="126"/>
      <c r="X214" s="126"/>
      <c r="Y214" s="126"/>
      <c r="Z214" s="125" t="s">
        <v>620</v>
      </c>
      <c r="AA214" s="127">
        <v>100</v>
      </c>
      <c r="AB214" s="127"/>
      <c r="AC214" s="127"/>
      <c r="AD214" s="127"/>
      <c r="AE214" s="127"/>
      <c r="AF214" s="127"/>
      <c r="AG214" s="127"/>
      <c r="AH214" s="127"/>
      <c r="AI214" s="127"/>
      <c r="AJ214" s="127"/>
      <c r="AK214" s="127"/>
      <c r="AL214" s="127"/>
      <c r="AM214" s="127"/>
      <c r="AN214" s="127"/>
      <c r="AO214" s="127"/>
      <c r="AP214" s="127">
        <v>100</v>
      </c>
      <c r="AQ214" s="127"/>
      <c r="AR214" s="125" t="s">
        <v>620</v>
      </c>
    </row>
    <row r="215" spans="1:44" ht="50.1" customHeight="1">
      <c r="A215" s="125" t="s">
        <v>622</v>
      </c>
      <c r="B215" s="103"/>
      <c r="C215" s="103" t="s">
        <v>623</v>
      </c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26"/>
      <c r="W215" s="126"/>
      <c r="X215" s="126"/>
      <c r="Y215" s="126"/>
      <c r="Z215" s="125" t="s">
        <v>622</v>
      </c>
      <c r="AA215" s="127">
        <v>100</v>
      </c>
      <c r="AB215" s="127"/>
      <c r="AC215" s="127"/>
      <c r="AD215" s="127"/>
      <c r="AE215" s="127"/>
      <c r="AF215" s="127"/>
      <c r="AG215" s="127"/>
      <c r="AH215" s="127"/>
      <c r="AI215" s="127"/>
      <c r="AJ215" s="127"/>
      <c r="AK215" s="127"/>
      <c r="AL215" s="127"/>
      <c r="AM215" s="127"/>
      <c r="AN215" s="127"/>
      <c r="AO215" s="127"/>
      <c r="AP215" s="127">
        <v>100</v>
      </c>
      <c r="AQ215" s="127"/>
      <c r="AR215" s="125" t="s">
        <v>622</v>
      </c>
    </row>
    <row r="216" spans="1:44" ht="83.65" customHeight="1">
      <c r="A216" s="125" t="s">
        <v>9</v>
      </c>
      <c r="B216" s="103"/>
      <c r="C216" s="103" t="s">
        <v>623</v>
      </c>
      <c r="D216" s="103"/>
      <c r="E216" s="103" t="s">
        <v>409</v>
      </c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26"/>
      <c r="W216" s="126"/>
      <c r="X216" s="126"/>
      <c r="Y216" s="126"/>
      <c r="Z216" s="125" t="s">
        <v>9</v>
      </c>
      <c r="AA216" s="127">
        <v>100</v>
      </c>
      <c r="AB216" s="127"/>
      <c r="AC216" s="127"/>
      <c r="AD216" s="127"/>
      <c r="AE216" s="127"/>
      <c r="AF216" s="127"/>
      <c r="AG216" s="127"/>
      <c r="AH216" s="127"/>
      <c r="AI216" s="127"/>
      <c r="AJ216" s="127"/>
      <c r="AK216" s="127"/>
      <c r="AL216" s="127"/>
      <c r="AM216" s="127"/>
      <c r="AN216" s="127"/>
      <c r="AO216" s="127"/>
      <c r="AP216" s="127">
        <v>100</v>
      </c>
      <c r="AQ216" s="127"/>
      <c r="AR216" s="125" t="s">
        <v>9</v>
      </c>
    </row>
    <row r="217" spans="1:44" ht="33.4" customHeight="1">
      <c r="A217" s="125" t="s">
        <v>624</v>
      </c>
      <c r="B217" s="103"/>
      <c r="C217" s="103" t="s">
        <v>623</v>
      </c>
      <c r="D217" s="103"/>
      <c r="E217" s="103" t="s">
        <v>625</v>
      </c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26"/>
      <c r="W217" s="126"/>
      <c r="X217" s="126"/>
      <c r="Y217" s="126"/>
      <c r="Z217" s="125" t="s">
        <v>624</v>
      </c>
      <c r="AA217" s="127">
        <v>100</v>
      </c>
      <c r="AB217" s="127"/>
      <c r="AC217" s="127"/>
      <c r="AD217" s="127"/>
      <c r="AE217" s="127"/>
      <c r="AF217" s="127"/>
      <c r="AG217" s="127"/>
      <c r="AH217" s="127"/>
      <c r="AI217" s="127"/>
      <c r="AJ217" s="127"/>
      <c r="AK217" s="127"/>
      <c r="AL217" s="127"/>
      <c r="AM217" s="127"/>
      <c r="AN217" s="127"/>
      <c r="AO217" s="127"/>
      <c r="AP217" s="127">
        <v>100</v>
      </c>
      <c r="AQ217" s="127"/>
      <c r="AR217" s="125" t="s">
        <v>624</v>
      </c>
    </row>
    <row r="218" spans="1:44" ht="50.1" customHeight="1">
      <c r="A218" s="125" t="s">
        <v>626</v>
      </c>
      <c r="B218" s="103"/>
      <c r="C218" s="103" t="s">
        <v>623</v>
      </c>
      <c r="D218" s="103"/>
      <c r="E218" s="103" t="s">
        <v>627</v>
      </c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26"/>
      <c r="W218" s="126"/>
      <c r="X218" s="126"/>
      <c r="Y218" s="126"/>
      <c r="Z218" s="125" t="s">
        <v>626</v>
      </c>
      <c r="AA218" s="127">
        <v>100</v>
      </c>
      <c r="AB218" s="127"/>
      <c r="AC218" s="127"/>
      <c r="AD218" s="127"/>
      <c r="AE218" s="127"/>
      <c r="AF218" s="127"/>
      <c r="AG218" s="127"/>
      <c r="AH218" s="127"/>
      <c r="AI218" s="127"/>
      <c r="AJ218" s="127"/>
      <c r="AK218" s="127"/>
      <c r="AL218" s="127"/>
      <c r="AM218" s="127"/>
      <c r="AN218" s="127"/>
      <c r="AO218" s="127"/>
      <c r="AP218" s="127">
        <v>100</v>
      </c>
      <c r="AQ218" s="127"/>
      <c r="AR218" s="125" t="s">
        <v>626</v>
      </c>
    </row>
    <row r="219" spans="1:44" ht="50.1" customHeight="1">
      <c r="A219" s="125" t="s">
        <v>628</v>
      </c>
      <c r="B219" s="103"/>
      <c r="C219" s="103" t="s">
        <v>623</v>
      </c>
      <c r="D219" s="103"/>
      <c r="E219" s="103" t="s">
        <v>629</v>
      </c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26"/>
      <c r="W219" s="126"/>
      <c r="X219" s="126"/>
      <c r="Y219" s="126"/>
      <c r="Z219" s="125" t="s">
        <v>628</v>
      </c>
      <c r="AA219" s="127">
        <v>100</v>
      </c>
      <c r="AB219" s="127"/>
      <c r="AC219" s="127"/>
      <c r="AD219" s="127"/>
      <c r="AE219" s="127"/>
      <c r="AF219" s="127"/>
      <c r="AG219" s="127"/>
      <c r="AH219" s="127"/>
      <c r="AI219" s="127"/>
      <c r="AJ219" s="127"/>
      <c r="AK219" s="127"/>
      <c r="AL219" s="127"/>
      <c r="AM219" s="127"/>
      <c r="AN219" s="127"/>
      <c r="AO219" s="127"/>
      <c r="AP219" s="127">
        <v>100</v>
      </c>
      <c r="AQ219" s="127"/>
      <c r="AR219" s="125" t="s">
        <v>628</v>
      </c>
    </row>
    <row r="220" spans="1:44" ht="50.1" customHeight="1">
      <c r="A220" s="125" t="s">
        <v>389</v>
      </c>
      <c r="B220" s="103"/>
      <c r="C220" s="103" t="s">
        <v>623</v>
      </c>
      <c r="D220" s="103"/>
      <c r="E220" s="103" t="s">
        <v>629</v>
      </c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 t="s">
        <v>390</v>
      </c>
      <c r="U220" s="103"/>
      <c r="V220" s="126"/>
      <c r="W220" s="126"/>
      <c r="X220" s="126"/>
      <c r="Y220" s="126"/>
      <c r="Z220" s="125" t="s">
        <v>389</v>
      </c>
      <c r="AA220" s="127">
        <v>100</v>
      </c>
      <c r="AB220" s="127"/>
      <c r="AC220" s="127"/>
      <c r="AD220" s="127"/>
      <c r="AE220" s="127"/>
      <c r="AF220" s="127"/>
      <c r="AG220" s="127"/>
      <c r="AH220" s="127"/>
      <c r="AI220" s="127"/>
      <c r="AJ220" s="127"/>
      <c r="AK220" s="127"/>
      <c r="AL220" s="127"/>
      <c r="AM220" s="127"/>
      <c r="AN220" s="127"/>
      <c r="AO220" s="127"/>
      <c r="AP220" s="127">
        <v>100</v>
      </c>
      <c r="AQ220" s="127"/>
      <c r="AR220" s="125" t="s">
        <v>389</v>
      </c>
    </row>
    <row r="221" spans="1:44" ht="16.7" customHeight="1">
      <c r="A221" s="125" t="s">
        <v>630</v>
      </c>
      <c r="B221" s="103"/>
      <c r="C221" s="103" t="s">
        <v>631</v>
      </c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26"/>
      <c r="W221" s="126"/>
      <c r="X221" s="126"/>
      <c r="Y221" s="126"/>
      <c r="Z221" s="125" t="s">
        <v>630</v>
      </c>
      <c r="AA221" s="127">
        <v>7826.24</v>
      </c>
      <c r="AB221" s="127"/>
      <c r="AC221" s="127"/>
      <c r="AD221" s="127">
        <v>1691.74</v>
      </c>
      <c r="AE221" s="127"/>
      <c r="AF221" s="127"/>
      <c r="AG221" s="127"/>
      <c r="AH221" s="127"/>
      <c r="AI221" s="127"/>
      <c r="AJ221" s="127"/>
      <c r="AK221" s="127"/>
      <c r="AL221" s="127"/>
      <c r="AM221" s="127"/>
      <c r="AN221" s="127"/>
      <c r="AO221" s="127"/>
      <c r="AP221" s="127">
        <v>5233.5</v>
      </c>
      <c r="AQ221" s="127">
        <v>4958.5</v>
      </c>
      <c r="AR221" s="125" t="s">
        <v>630</v>
      </c>
    </row>
    <row r="222" spans="1:44" ht="16.7" customHeight="1">
      <c r="A222" s="125" t="s">
        <v>638</v>
      </c>
      <c r="B222" s="103"/>
      <c r="C222" s="103" t="s">
        <v>639</v>
      </c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26"/>
      <c r="W222" s="126"/>
      <c r="X222" s="126"/>
      <c r="Y222" s="126"/>
      <c r="Z222" s="125" t="s">
        <v>638</v>
      </c>
      <c r="AA222" s="127">
        <v>5233.5</v>
      </c>
      <c r="AB222" s="127"/>
      <c r="AC222" s="127"/>
      <c r="AD222" s="127"/>
      <c r="AE222" s="127"/>
      <c r="AF222" s="127"/>
      <c r="AG222" s="127"/>
      <c r="AH222" s="127"/>
      <c r="AI222" s="127"/>
      <c r="AJ222" s="127"/>
      <c r="AK222" s="127"/>
      <c r="AL222" s="127"/>
      <c r="AM222" s="127"/>
      <c r="AN222" s="127"/>
      <c r="AO222" s="127"/>
      <c r="AP222" s="127">
        <v>5233.5</v>
      </c>
      <c r="AQ222" s="127">
        <v>4958.5</v>
      </c>
      <c r="AR222" s="125" t="s">
        <v>638</v>
      </c>
    </row>
    <row r="223" spans="1:44" ht="50.1" customHeight="1">
      <c r="A223" s="125" t="s">
        <v>475</v>
      </c>
      <c r="B223" s="103"/>
      <c r="C223" s="103" t="s">
        <v>639</v>
      </c>
      <c r="D223" s="103"/>
      <c r="E223" s="103" t="s">
        <v>476</v>
      </c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26"/>
      <c r="W223" s="126"/>
      <c r="X223" s="126"/>
      <c r="Y223" s="126"/>
      <c r="Z223" s="125" t="s">
        <v>475</v>
      </c>
      <c r="AA223" s="127">
        <v>5233.5</v>
      </c>
      <c r="AB223" s="127"/>
      <c r="AC223" s="127"/>
      <c r="AD223" s="127"/>
      <c r="AE223" s="127"/>
      <c r="AF223" s="127"/>
      <c r="AG223" s="127"/>
      <c r="AH223" s="127"/>
      <c r="AI223" s="127"/>
      <c r="AJ223" s="127"/>
      <c r="AK223" s="127"/>
      <c r="AL223" s="127"/>
      <c r="AM223" s="127"/>
      <c r="AN223" s="127"/>
      <c r="AO223" s="127"/>
      <c r="AP223" s="127">
        <v>5233.5</v>
      </c>
      <c r="AQ223" s="127">
        <v>4958.5</v>
      </c>
      <c r="AR223" s="125" t="s">
        <v>475</v>
      </c>
    </row>
    <row r="224" spans="1:44" ht="33.4" customHeight="1">
      <c r="A224" s="125" t="s">
        <v>640</v>
      </c>
      <c r="B224" s="103"/>
      <c r="C224" s="103" t="s">
        <v>639</v>
      </c>
      <c r="D224" s="103"/>
      <c r="E224" s="103" t="s">
        <v>641</v>
      </c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26"/>
      <c r="W224" s="126"/>
      <c r="X224" s="126"/>
      <c r="Y224" s="126"/>
      <c r="Z224" s="125" t="s">
        <v>640</v>
      </c>
      <c r="AA224" s="127">
        <v>5233.5</v>
      </c>
      <c r="AB224" s="127"/>
      <c r="AC224" s="127"/>
      <c r="AD224" s="127"/>
      <c r="AE224" s="127"/>
      <c r="AF224" s="127"/>
      <c r="AG224" s="127"/>
      <c r="AH224" s="127"/>
      <c r="AI224" s="127"/>
      <c r="AJ224" s="127"/>
      <c r="AK224" s="127"/>
      <c r="AL224" s="127"/>
      <c r="AM224" s="127"/>
      <c r="AN224" s="127"/>
      <c r="AO224" s="127"/>
      <c r="AP224" s="127">
        <v>5233.5</v>
      </c>
      <c r="AQ224" s="127">
        <v>4958.5</v>
      </c>
      <c r="AR224" s="125" t="s">
        <v>640</v>
      </c>
    </row>
    <row r="225" spans="1:44" ht="61.5" customHeight="1">
      <c r="A225" s="125" t="s">
        <v>642</v>
      </c>
      <c r="B225" s="103"/>
      <c r="C225" s="103" t="s">
        <v>639</v>
      </c>
      <c r="D225" s="103"/>
      <c r="E225" s="103" t="s">
        <v>643</v>
      </c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26"/>
      <c r="W225" s="126"/>
      <c r="X225" s="126"/>
      <c r="Y225" s="126"/>
      <c r="Z225" s="125" t="s">
        <v>642</v>
      </c>
      <c r="AA225" s="127">
        <v>30</v>
      </c>
      <c r="AB225" s="127"/>
      <c r="AC225" s="127"/>
      <c r="AD225" s="127"/>
      <c r="AE225" s="127"/>
      <c r="AF225" s="127"/>
      <c r="AG225" s="127"/>
      <c r="AH225" s="127"/>
      <c r="AI225" s="127"/>
      <c r="AJ225" s="127"/>
      <c r="AK225" s="127"/>
      <c r="AL225" s="127"/>
      <c r="AM225" s="127"/>
      <c r="AN225" s="127"/>
      <c r="AO225" s="127"/>
      <c r="AP225" s="127">
        <v>30</v>
      </c>
      <c r="AQ225" s="127"/>
      <c r="AR225" s="125" t="s">
        <v>642</v>
      </c>
    </row>
    <row r="226" spans="1:44" ht="54" customHeight="1">
      <c r="A226" s="125" t="s">
        <v>644</v>
      </c>
      <c r="B226" s="103"/>
      <c r="C226" s="103" t="s">
        <v>639</v>
      </c>
      <c r="D226" s="103"/>
      <c r="E226" s="103" t="s">
        <v>645</v>
      </c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26"/>
      <c r="W226" s="126"/>
      <c r="X226" s="126"/>
      <c r="Y226" s="126"/>
      <c r="Z226" s="125" t="s">
        <v>644</v>
      </c>
      <c r="AA226" s="127">
        <v>20</v>
      </c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27"/>
      <c r="AO226" s="127"/>
      <c r="AP226" s="127">
        <v>20</v>
      </c>
      <c r="AQ226" s="127"/>
      <c r="AR226" s="125" t="s">
        <v>644</v>
      </c>
    </row>
    <row r="227" spans="1:44" ht="66.95" customHeight="1">
      <c r="A227" s="125" t="s">
        <v>493</v>
      </c>
      <c r="B227" s="103"/>
      <c r="C227" s="103" t="s">
        <v>639</v>
      </c>
      <c r="D227" s="103"/>
      <c r="E227" s="103" t="s">
        <v>645</v>
      </c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 t="s">
        <v>494</v>
      </c>
      <c r="U227" s="103"/>
      <c r="V227" s="126"/>
      <c r="W227" s="126"/>
      <c r="X227" s="126"/>
      <c r="Y227" s="126"/>
      <c r="Z227" s="125" t="s">
        <v>493</v>
      </c>
      <c r="AA227" s="127">
        <v>20</v>
      </c>
      <c r="AB227" s="127"/>
      <c r="AC227" s="127"/>
      <c r="AD227" s="127"/>
      <c r="AE227" s="127"/>
      <c r="AF227" s="127"/>
      <c r="AG227" s="127"/>
      <c r="AH227" s="127"/>
      <c r="AI227" s="127"/>
      <c r="AJ227" s="127"/>
      <c r="AK227" s="127"/>
      <c r="AL227" s="127"/>
      <c r="AM227" s="127"/>
      <c r="AN227" s="127"/>
      <c r="AO227" s="127"/>
      <c r="AP227" s="127">
        <v>20</v>
      </c>
      <c r="AQ227" s="127"/>
      <c r="AR227" s="125" t="s">
        <v>493</v>
      </c>
    </row>
    <row r="228" spans="1:44" ht="66.95" customHeight="1">
      <c r="A228" s="125" t="s">
        <v>646</v>
      </c>
      <c r="B228" s="103"/>
      <c r="C228" s="103" t="s">
        <v>639</v>
      </c>
      <c r="D228" s="103"/>
      <c r="E228" s="103" t="s">
        <v>647</v>
      </c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26"/>
      <c r="W228" s="126"/>
      <c r="X228" s="126"/>
      <c r="Y228" s="126"/>
      <c r="Z228" s="125" t="s">
        <v>646</v>
      </c>
      <c r="AA228" s="127">
        <v>10</v>
      </c>
      <c r="AB228" s="127"/>
      <c r="AC228" s="127"/>
      <c r="AD228" s="127"/>
      <c r="AE228" s="127"/>
      <c r="AF228" s="127"/>
      <c r="AG228" s="127"/>
      <c r="AH228" s="127"/>
      <c r="AI228" s="127"/>
      <c r="AJ228" s="127"/>
      <c r="AK228" s="127"/>
      <c r="AL228" s="127"/>
      <c r="AM228" s="127"/>
      <c r="AN228" s="127"/>
      <c r="AO228" s="127"/>
      <c r="AP228" s="127">
        <v>10</v>
      </c>
      <c r="AQ228" s="127"/>
      <c r="AR228" s="125" t="s">
        <v>646</v>
      </c>
    </row>
    <row r="229" spans="1:44" ht="66.95" customHeight="1">
      <c r="A229" s="125" t="s">
        <v>493</v>
      </c>
      <c r="B229" s="103"/>
      <c r="C229" s="103" t="s">
        <v>639</v>
      </c>
      <c r="D229" s="103"/>
      <c r="E229" s="103" t="s">
        <v>647</v>
      </c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 t="s">
        <v>494</v>
      </c>
      <c r="U229" s="103"/>
      <c r="V229" s="126"/>
      <c r="W229" s="126"/>
      <c r="X229" s="126"/>
      <c r="Y229" s="126"/>
      <c r="Z229" s="125" t="s">
        <v>493</v>
      </c>
      <c r="AA229" s="127">
        <v>10</v>
      </c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27"/>
      <c r="AO229" s="127"/>
      <c r="AP229" s="127">
        <v>10</v>
      </c>
      <c r="AQ229" s="127"/>
      <c r="AR229" s="125" t="s">
        <v>493</v>
      </c>
    </row>
    <row r="230" spans="1:44" ht="50.1" customHeight="1">
      <c r="A230" s="125" t="s">
        <v>648</v>
      </c>
      <c r="B230" s="103"/>
      <c r="C230" s="103" t="s">
        <v>639</v>
      </c>
      <c r="D230" s="103"/>
      <c r="E230" s="103" t="s">
        <v>649</v>
      </c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26"/>
      <c r="W230" s="126"/>
      <c r="X230" s="126"/>
      <c r="Y230" s="126"/>
      <c r="Z230" s="125" t="s">
        <v>648</v>
      </c>
      <c r="AA230" s="127">
        <v>70</v>
      </c>
      <c r="AB230" s="127"/>
      <c r="AC230" s="127"/>
      <c r="AD230" s="127"/>
      <c r="AE230" s="127"/>
      <c r="AF230" s="127"/>
      <c r="AG230" s="127"/>
      <c r="AH230" s="127"/>
      <c r="AI230" s="127"/>
      <c r="AJ230" s="127"/>
      <c r="AK230" s="127"/>
      <c r="AL230" s="127"/>
      <c r="AM230" s="127"/>
      <c r="AN230" s="127"/>
      <c r="AO230" s="127"/>
      <c r="AP230" s="127">
        <v>70</v>
      </c>
      <c r="AQ230" s="127"/>
      <c r="AR230" s="125" t="s">
        <v>648</v>
      </c>
    </row>
    <row r="231" spans="1:44" ht="83.65" customHeight="1">
      <c r="A231" s="125" t="s">
        <v>650</v>
      </c>
      <c r="B231" s="103"/>
      <c r="C231" s="103" t="s">
        <v>639</v>
      </c>
      <c r="D231" s="103"/>
      <c r="E231" s="103" t="s">
        <v>651</v>
      </c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26"/>
      <c r="W231" s="126"/>
      <c r="X231" s="126"/>
      <c r="Y231" s="126"/>
      <c r="Z231" s="125" t="s">
        <v>650</v>
      </c>
      <c r="AA231" s="127">
        <v>30</v>
      </c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>
        <v>30</v>
      </c>
      <c r="AQ231" s="127"/>
      <c r="AR231" s="125" t="s">
        <v>650</v>
      </c>
    </row>
    <row r="232" spans="1:44" ht="66.95" customHeight="1">
      <c r="A232" s="125" t="s">
        <v>493</v>
      </c>
      <c r="B232" s="103"/>
      <c r="C232" s="103" t="s">
        <v>639</v>
      </c>
      <c r="D232" s="103"/>
      <c r="E232" s="103" t="s">
        <v>651</v>
      </c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 t="s">
        <v>494</v>
      </c>
      <c r="U232" s="103"/>
      <c r="V232" s="126"/>
      <c r="W232" s="126"/>
      <c r="X232" s="126"/>
      <c r="Y232" s="126"/>
      <c r="Z232" s="125" t="s">
        <v>493</v>
      </c>
      <c r="AA232" s="127">
        <v>30</v>
      </c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>
        <v>30</v>
      </c>
      <c r="AQ232" s="127"/>
      <c r="AR232" s="125" t="s">
        <v>493</v>
      </c>
    </row>
    <row r="233" spans="1:44" ht="50.1" customHeight="1">
      <c r="A233" s="125" t="s">
        <v>652</v>
      </c>
      <c r="B233" s="103"/>
      <c r="C233" s="103" t="s">
        <v>639</v>
      </c>
      <c r="D233" s="103"/>
      <c r="E233" s="103" t="s">
        <v>653</v>
      </c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26"/>
      <c r="W233" s="126"/>
      <c r="X233" s="126"/>
      <c r="Y233" s="126"/>
      <c r="Z233" s="125" t="s">
        <v>652</v>
      </c>
      <c r="AA233" s="127">
        <v>40</v>
      </c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>
        <v>40</v>
      </c>
      <c r="AQ233" s="127"/>
      <c r="AR233" s="125" t="s">
        <v>652</v>
      </c>
    </row>
    <row r="234" spans="1:44" ht="66.95" customHeight="1">
      <c r="A234" s="125" t="s">
        <v>493</v>
      </c>
      <c r="B234" s="103"/>
      <c r="C234" s="103" t="s">
        <v>639</v>
      </c>
      <c r="D234" s="103"/>
      <c r="E234" s="103" t="s">
        <v>653</v>
      </c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 t="s">
        <v>494</v>
      </c>
      <c r="U234" s="103"/>
      <c r="V234" s="126"/>
      <c r="W234" s="126"/>
      <c r="X234" s="126"/>
      <c r="Y234" s="126"/>
      <c r="Z234" s="125" t="s">
        <v>493</v>
      </c>
      <c r="AA234" s="127">
        <v>40</v>
      </c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>
        <v>40</v>
      </c>
      <c r="AQ234" s="127"/>
      <c r="AR234" s="125" t="s">
        <v>493</v>
      </c>
    </row>
    <row r="235" spans="1:44" ht="50.1" customHeight="1">
      <c r="A235" s="125" t="s">
        <v>654</v>
      </c>
      <c r="B235" s="103"/>
      <c r="C235" s="103" t="s">
        <v>639</v>
      </c>
      <c r="D235" s="103"/>
      <c r="E235" s="103" t="s">
        <v>655</v>
      </c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26"/>
      <c r="W235" s="126"/>
      <c r="X235" s="126"/>
      <c r="Y235" s="126"/>
      <c r="Z235" s="125" t="s">
        <v>654</v>
      </c>
      <c r="AA235" s="127">
        <v>175</v>
      </c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>
        <v>175</v>
      </c>
      <c r="AQ235" s="127"/>
      <c r="AR235" s="125" t="s">
        <v>654</v>
      </c>
    </row>
    <row r="236" spans="1:44" ht="83.65" customHeight="1">
      <c r="A236" s="125" t="s">
        <v>656</v>
      </c>
      <c r="B236" s="103"/>
      <c r="C236" s="103" t="s">
        <v>639</v>
      </c>
      <c r="D236" s="103"/>
      <c r="E236" s="103" t="s">
        <v>657</v>
      </c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26"/>
      <c r="W236" s="126"/>
      <c r="X236" s="126"/>
      <c r="Y236" s="126"/>
      <c r="Z236" s="125" t="s">
        <v>656</v>
      </c>
      <c r="AA236" s="127">
        <v>155</v>
      </c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>
        <v>155</v>
      </c>
      <c r="AQ236" s="127"/>
      <c r="AR236" s="125" t="s">
        <v>656</v>
      </c>
    </row>
    <row r="237" spans="1:44" ht="66.95" customHeight="1">
      <c r="A237" s="125" t="s">
        <v>493</v>
      </c>
      <c r="B237" s="103"/>
      <c r="C237" s="103" t="s">
        <v>639</v>
      </c>
      <c r="D237" s="103"/>
      <c r="E237" s="103" t="s">
        <v>657</v>
      </c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 t="s">
        <v>494</v>
      </c>
      <c r="U237" s="103"/>
      <c r="V237" s="126"/>
      <c r="W237" s="126"/>
      <c r="X237" s="126"/>
      <c r="Y237" s="126"/>
      <c r="Z237" s="125" t="s">
        <v>493</v>
      </c>
      <c r="AA237" s="127">
        <v>155</v>
      </c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>
        <v>155</v>
      </c>
      <c r="AQ237" s="127"/>
      <c r="AR237" s="125" t="s">
        <v>493</v>
      </c>
    </row>
    <row r="238" spans="1:44" ht="50.1" customHeight="1">
      <c r="A238" s="125" t="s">
        <v>658</v>
      </c>
      <c r="B238" s="103"/>
      <c r="C238" s="103" t="s">
        <v>639</v>
      </c>
      <c r="D238" s="103"/>
      <c r="E238" s="103" t="s">
        <v>659</v>
      </c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26"/>
      <c r="W238" s="126"/>
      <c r="X238" s="126"/>
      <c r="Y238" s="126"/>
      <c r="Z238" s="125" t="s">
        <v>658</v>
      </c>
      <c r="AA238" s="127">
        <v>20</v>
      </c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>
        <v>20</v>
      </c>
      <c r="AQ238" s="127"/>
      <c r="AR238" s="125" t="s">
        <v>658</v>
      </c>
    </row>
    <row r="239" spans="1:44" ht="66.95" customHeight="1">
      <c r="A239" s="125" t="s">
        <v>493</v>
      </c>
      <c r="B239" s="103"/>
      <c r="C239" s="103" t="s">
        <v>639</v>
      </c>
      <c r="D239" s="103"/>
      <c r="E239" s="103" t="s">
        <v>659</v>
      </c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 t="s">
        <v>494</v>
      </c>
      <c r="U239" s="103"/>
      <c r="V239" s="126"/>
      <c r="W239" s="126"/>
      <c r="X239" s="126"/>
      <c r="Y239" s="126"/>
      <c r="Z239" s="125" t="s">
        <v>493</v>
      </c>
      <c r="AA239" s="127">
        <v>20</v>
      </c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127"/>
      <c r="AP239" s="127">
        <v>20</v>
      </c>
      <c r="AQ239" s="127"/>
      <c r="AR239" s="125" t="s">
        <v>493</v>
      </c>
    </row>
    <row r="240" spans="1:44" ht="66.95" customHeight="1">
      <c r="A240" s="125" t="s">
        <v>660</v>
      </c>
      <c r="B240" s="103"/>
      <c r="C240" s="103" t="s">
        <v>639</v>
      </c>
      <c r="D240" s="103"/>
      <c r="E240" s="103" t="s">
        <v>661</v>
      </c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26"/>
      <c r="W240" s="126"/>
      <c r="X240" s="126"/>
      <c r="Y240" s="126"/>
      <c r="Z240" s="125" t="s">
        <v>660</v>
      </c>
      <c r="AA240" s="127">
        <v>4958.5</v>
      </c>
      <c r="AB240" s="127"/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>
        <v>4958.5</v>
      </c>
      <c r="AQ240" s="127">
        <v>4958.5</v>
      </c>
      <c r="AR240" s="125" t="s">
        <v>660</v>
      </c>
    </row>
    <row r="241" spans="1:44" ht="66.95" customHeight="1">
      <c r="A241" s="125" t="s">
        <v>569</v>
      </c>
      <c r="B241" s="103"/>
      <c r="C241" s="103" t="s">
        <v>639</v>
      </c>
      <c r="D241" s="103"/>
      <c r="E241" s="103" t="s">
        <v>662</v>
      </c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26"/>
      <c r="W241" s="126"/>
      <c r="X241" s="126"/>
      <c r="Y241" s="126"/>
      <c r="Z241" s="125" t="s">
        <v>569</v>
      </c>
      <c r="AA241" s="127">
        <v>4958.5</v>
      </c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>
        <v>4958.5</v>
      </c>
      <c r="AQ241" s="127">
        <v>4958.5</v>
      </c>
      <c r="AR241" s="125" t="s">
        <v>569</v>
      </c>
    </row>
    <row r="242" spans="1:44" ht="66.95" customHeight="1">
      <c r="A242" s="125" t="s">
        <v>493</v>
      </c>
      <c r="B242" s="103"/>
      <c r="C242" s="103" t="s">
        <v>639</v>
      </c>
      <c r="D242" s="103"/>
      <c r="E242" s="103" t="s">
        <v>662</v>
      </c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 t="s">
        <v>494</v>
      </c>
      <c r="U242" s="103"/>
      <c r="V242" s="126"/>
      <c r="W242" s="126"/>
      <c r="X242" s="126"/>
      <c r="Y242" s="126"/>
      <c r="Z242" s="125" t="s">
        <v>493</v>
      </c>
      <c r="AA242" s="127">
        <v>4958.5</v>
      </c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>
        <v>4958.5</v>
      </c>
      <c r="AQ242" s="127">
        <v>4958.5</v>
      </c>
      <c r="AR242" s="125" t="s">
        <v>493</v>
      </c>
    </row>
    <row r="243" spans="1:44" ht="18.75" customHeight="1">
      <c r="A243" s="125" t="s">
        <v>663</v>
      </c>
      <c r="B243" s="103"/>
      <c r="C243" s="103" t="s">
        <v>664</v>
      </c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26"/>
      <c r="W243" s="126"/>
      <c r="X243" s="126"/>
      <c r="Y243" s="126"/>
      <c r="Z243" s="125" t="s">
        <v>663</v>
      </c>
      <c r="AA243" s="127">
        <v>9934</v>
      </c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>
        <v>3928</v>
      </c>
      <c r="AQ243" s="127">
        <v>2983</v>
      </c>
      <c r="AR243" s="125" t="s">
        <v>663</v>
      </c>
    </row>
    <row r="244" spans="1:44" ht="16.7" customHeight="1">
      <c r="A244" s="125" t="s">
        <v>665</v>
      </c>
      <c r="B244" s="103"/>
      <c r="C244" s="103" t="s">
        <v>666</v>
      </c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26"/>
      <c r="W244" s="126"/>
      <c r="X244" s="126"/>
      <c r="Y244" s="126"/>
      <c r="Z244" s="125" t="s">
        <v>665</v>
      </c>
      <c r="AA244" s="127">
        <v>9934</v>
      </c>
      <c r="AB244" s="127"/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  <c r="AO244" s="127"/>
      <c r="AP244" s="127">
        <v>3928</v>
      </c>
      <c r="AQ244" s="127">
        <v>2983</v>
      </c>
      <c r="AR244" s="125" t="s">
        <v>665</v>
      </c>
    </row>
    <row r="245" spans="1:44" ht="50.1" customHeight="1">
      <c r="A245" s="125" t="s">
        <v>475</v>
      </c>
      <c r="B245" s="103"/>
      <c r="C245" s="103" t="s">
        <v>666</v>
      </c>
      <c r="D245" s="103"/>
      <c r="E245" s="103" t="s">
        <v>476</v>
      </c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26"/>
      <c r="W245" s="126"/>
      <c r="X245" s="126"/>
      <c r="Y245" s="126"/>
      <c r="Z245" s="125" t="s">
        <v>475</v>
      </c>
      <c r="AA245" s="127">
        <v>9934</v>
      </c>
      <c r="AB245" s="127"/>
      <c r="AC245" s="127"/>
      <c r="AD245" s="127"/>
      <c r="AE245" s="127"/>
      <c r="AF245" s="127"/>
      <c r="AG245" s="127"/>
      <c r="AH245" s="127"/>
      <c r="AI245" s="127"/>
      <c r="AJ245" s="127"/>
      <c r="AK245" s="127"/>
      <c r="AL245" s="127"/>
      <c r="AM245" s="127"/>
      <c r="AN245" s="127"/>
      <c r="AO245" s="127"/>
      <c r="AP245" s="127">
        <v>3928</v>
      </c>
      <c r="AQ245" s="127">
        <v>2983</v>
      </c>
      <c r="AR245" s="125" t="s">
        <v>475</v>
      </c>
    </row>
    <row r="246" spans="1:44" ht="33.4" customHeight="1">
      <c r="A246" s="125" t="s">
        <v>667</v>
      </c>
      <c r="B246" s="103"/>
      <c r="C246" s="103" t="s">
        <v>666</v>
      </c>
      <c r="D246" s="103"/>
      <c r="E246" s="103" t="s">
        <v>668</v>
      </c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26"/>
      <c r="W246" s="126"/>
      <c r="X246" s="126"/>
      <c r="Y246" s="126"/>
      <c r="Z246" s="125" t="s">
        <v>667</v>
      </c>
      <c r="AA246" s="127">
        <v>9029</v>
      </c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>
        <v>3023</v>
      </c>
      <c r="AQ246" s="127">
        <v>2983</v>
      </c>
      <c r="AR246" s="125" t="s">
        <v>667</v>
      </c>
    </row>
    <row r="247" spans="1:44" ht="66.95" customHeight="1">
      <c r="A247" s="125" t="s">
        <v>669</v>
      </c>
      <c r="B247" s="103"/>
      <c r="C247" s="103" t="s">
        <v>666</v>
      </c>
      <c r="D247" s="103"/>
      <c r="E247" s="103" t="s">
        <v>670</v>
      </c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26"/>
      <c r="W247" s="126"/>
      <c r="X247" s="126"/>
      <c r="Y247" s="126"/>
      <c r="Z247" s="125" t="s">
        <v>671</v>
      </c>
      <c r="AA247" s="127">
        <v>8989</v>
      </c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>
        <v>2983</v>
      </c>
      <c r="AQ247" s="127">
        <v>2983</v>
      </c>
      <c r="AR247" s="125" t="s">
        <v>669</v>
      </c>
    </row>
    <row r="248" spans="1:44" ht="66.95" customHeight="1">
      <c r="A248" s="125" t="s">
        <v>569</v>
      </c>
      <c r="B248" s="103"/>
      <c r="C248" s="103" t="s">
        <v>666</v>
      </c>
      <c r="D248" s="103"/>
      <c r="E248" s="103" t="s">
        <v>672</v>
      </c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26"/>
      <c r="W248" s="126"/>
      <c r="X248" s="126"/>
      <c r="Y248" s="126"/>
      <c r="Z248" s="125" t="s">
        <v>569</v>
      </c>
      <c r="AA248" s="127">
        <v>8989</v>
      </c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>
        <v>2983</v>
      </c>
      <c r="AQ248" s="127">
        <v>2983</v>
      </c>
      <c r="AR248" s="125" t="s">
        <v>569</v>
      </c>
    </row>
    <row r="249" spans="1:44" ht="66.95" customHeight="1">
      <c r="A249" s="125" t="s">
        <v>493</v>
      </c>
      <c r="B249" s="103"/>
      <c r="C249" s="103" t="s">
        <v>666</v>
      </c>
      <c r="D249" s="103"/>
      <c r="E249" s="103" t="s">
        <v>672</v>
      </c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 t="s">
        <v>494</v>
      </c>
      <c r="U249" s="103"/>
      <c r="V249" s="126"/>
      <c r="W249" s="126"/>
      <c r="X249" s="126"/>
      <c r="Y249" s="126"/>
      <c r="Z249" s="125" t="s">
        <v>493</v>
      </c>
      <c r="AA249" s="127">
        <v>8989</v>
      </c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>
        <v>2983</v>
      </c>
      <c r="AQ249" s="127">
        <v>2983</v>
      </c>
      <c r="AR249" s="125" t="s">
        <v>493</v>
      </c>
    </row>
    <row r="250" spans="1:44" ht="83.65" customHeight="1">
      <c r="A250" s="125" t="s">
        <v>673</v>
      </c>
      <c r="B250" s="103"/>
      <c r="C250" s="103" t="s">
        <v>666</v>
      </c>
      <c r="D250" s="103"/>
      <c r="E250" s="103" t="s">
        <v>674</v>
      </c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26"/>
      <c r="W250" s="126"/>
      <c r="X250" s="126"/>
      <c r="Y250" s="126"/>
      <c r="Z250" s="125" t="s">
        <v>673</v>
      </c>
      <c r="AA250" s="127">
        <v>40</v>
      </c>
      <c r="AB250" s="127"/>
      <c r="AC250" s="127"/>
      <c r="AD250" s="127"/>
      <c r="AE250" s="127"/>
      <c r="AF250" s="127"/>
      <c r="AG250" s="127"/>
      <c r="AH250" s="127"/>
      <c r="AI250" s="127"/>
      <c r="AJ250" s="127"/>
      <c r="AK250" s="127"/>
      <c r="AL250" s="127"/>
      <c r="AM250" s="127"/>
      <c r="AN250" s="127"/>
      <c r="AO250" s="127"/>
      <c r="AP250" s="127">
        <v>40</v>
      </c>
      <c r="AQ250" s="127"/>
      <c r="AR250" s="125" t="s">
        <v>673</v>
      </c>
    </row>
    <row r="251" spans="1:44" ht="66.95" customHeight="1">
      <c r="A251" s="125" t="s">
        <v>675</v>
      </c>
      <c r="B251" s="103"/>
      <c r="C251" s="103" t="s">
        <v>666</v>
      </c>
      <c r="D251" s="103"/>
      <c r="E251" s="103" t="s">
        <v>676</v>
      </c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26"/>
      <c r="W251" s="126"/>
      <c r="X251" s="126"/>
      <c r="Y251" s="126"/>
      <c r="Z251" s="125" t="s">
        <v>675</v>
      </c>
      <c r="AA251" s="127">
        <v>15</v>
      </c>
      <c r="AB251" s="127"/>
      <c r="AC251" s="127"/>
      <c r="AD251" s="127"/>
      <c r="AE251" s="127"/>
      <c r="AF251" s="127"/>
      <c r="AG251" s="127"/>
      <c r="AH251" s="127"/>
      <c r="AI251" s="127"/>
      <c r="AJ251" s="127"/>
      <c r="AK251" s="127"/>
      <c r="AL251" s="127"/>
      <c r="AM251" s="127"/>
      <c r="AN251" s="127"/>
      <c r="AO251" s="127"/>
      <c r="AP251" s="127">
        <v>15</v>
      </c>
      <c r="AQ251" s="127"/>
      <c r="AR251" s="125" t="s">
        <v>675</v>
      </c>
    </row>
    <row r="252" spans="1:44" ht="66.95" customHeight="1">
      <c r="A252" s="125" t="s">
        <v>493</v>
      </c>
      <c r="B252" s="103"/>
      <c r="C252" s="103" t="s">
        <v>666</v>
      </c>
      <c r="D252" s="103"/>
      <c r="E252" s="103" t="s">
        <v>676</v>
      </c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 t="s">
        <v>494</v>
      </c>
      <c r="U252" s="103"/>
      <c r="V252" s="126"/>
      <c r="W252" s="126"/>
      <c r="X252" s="126"/>
      <c r="Y252" s="126"/>
      <c r="Z252" s="125" t="s">
        <v>493</v>
      </c>
      <c r="AA252" s="127">
        <v>15</v>
      </c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27"/>
      <c r="AO252" s="127"/>
      <c r="AP252" s="127">
        <v>15</v>
      </c>
      <c r="AQ252" s="127"/>
      <c r="AR252" s="125" t="s">
        <v>493</v>
      </c>
    </row>
    <row r="253" spans="1:44" ht="66.95" customHeight="1">
      <c r="A253" s="125" t="s">
        <v>677</v>
      </c>
      <c r="B253" s="103"/>
      <c r="C253" s="103" t="s">
        <v>666</v>
      </c>
      <c r="D253" s="103"/>
      <c r="E253" s="103" t="s">
        <v>678</v>
      </c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26"/>
      <c r="W253" s="126"/>
      <c r="X253" s="126"/>
      <c r="Y253" s="126"/>
      <c r="Z253" s="125" t="s">
        <v>677</v>
      </c>
      <c r="AA253" s="127">
        <v>25</v>
      </c>
      <c r="AB253" s="127"/>
      <c r="AC253" s="127"/>
      <c r="AD253" s="127"/>
      <c r="AE253" s="127"/>
      <c r="AF253" s="127"/>
      <c r="AG253" s="127"/>
      <c r="AH253" s="127"/>
      <c r="AI253" s="127"/>
      <c r="AJ253" s="127"/>
      <c r="AK253" s="127"/>
      <c r="AL253" s="127"/>
      <c r="AM253" s="127"/>
      <c r="AN253" s="127"/>
      <c r="AO253" s="127"/>
      <c r="AP253" s="127">
        <v>25</v>
      </c>
      <c r="AQ253" s="127"/>
      <c r="AR253" s="125" t="s">
        <v>677</v>
      </c>
    </row>
    <row r="254" spans="1:44" ht="66.95" customHeight="1">
      <c r="A254" s="125" t="s">
        <v>493</v>
      </c>
      <c r="B254" s="103"/>
      <c r="C254" s="103" t="s">
        <v>666</v>
      </c>
      <c r="D254" s="103"/>
      <c r="E254" s="103" t="s">
        <v>678</v>
      </c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 t="s">
        <v>494</v>
      </c>
      <c r="U254" s="103"/>
      <c r="V254" s="126"/>
      <c r="W254" s="126"/>
      <c r="X254" s="126"/>
      <c r="Y254" s="126"/>
      <c r="Z254" s="125" t="s">
        <v>493</v>
      </c>
      <c r="AA254" s="127">
        <v>25</v>
      </c>
      <c r="AB254" s="127"/>
      <c r="AC254" s="127"/>
      <c r="AD254" s="127"/>
      <c r="AE254" s="127"/>
      <c r="AF254" s="127"/>
      <c r="AG254" s="127"/>
      <c r="AH254" s="127"/>
      <c r="AI254" s="127"/>
      <c r="AJ254" s="127"/>
      <c r="AK254" s="127"/>
      <c r="AL254" s="127"/>
      <c r="AM254" s="127"/>
      <c r="AN254" s="127"/>
      <c r="AO254" s="127"/>
      <c r="AP254" s="127">
        <v>25</v>
      </c>
      <c r="AQ254" s="127"/>
      <c r="AR254" s="125" t="s">
        <v>493</v>
      </c>
    </row>
    <row r="255" spans="1:44" ht="33.4" customHeight="1">
      <c r="A255" s="125" t="s">
        <v>679</v>
      </c>
      <c r="B255" s="103"/>
      <c r="C255" s="103" t="s">
        <v>666</v>
      </c>
      <c r="D255" s="103"/>
      <c r="E255" s="103" t="s">
        <v>680</v>
      </c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26"/>
      <c r="W255" s="126"/>
      <c r="X255" s="126"/>
      <c r="Y255" s="126"/>
      <c r="Z255" s="125" t="s">
        <v>679</v>
      </c>
      <c r="AA255" s="127">
        <v>905</v>
      </c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>
        <v>905</v>
      </c>
      <c r="AQ255" s="127"/>
      <c r="AR255" s="125" t="s">
        <v>679</v>
      </c>
    </row>
    <row r="256" spans="1:44" ht="83.65" customHeight="1">
      <c r="A256" s="125" t="s">
        <v>681</v>
      </c>
      <c r="B256" s="103"/>
      <c r="C256" s="103" t="s">
        <v>666</v>
      </c>
      <c r="D256" s="103"/>
      <c r="E256" s="103" t="s">
        <v>682</v>
      </c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26"/>
      <c r="W256" s="126"/>
      <c r="X256" s="126"/>
      <c r="Y256" s="126"/>
      <c r="Z256" s="125" t="s">
        <v>681</v>
      </c>
      <c r="AA256" s="127">
        <v>830</v>
      </c>
      <c r="AB256" s="127"/>
      <c r="AC256" s="127"/>
      <c r="AD256" s="127"/>
      <c r="AE256" s="127"/>
      <c r="AF256" s="127"/>
      <c r="AG256" s="127"/>
      <c r="AH256" s="127"/>
      <c r="AI256" s="127"/>
      <c r="AJ256" s="127"/>
      <c r="AK256" s="127"/>
      <c r="AL256" s="127"/>
      <c r="AM256" s="127"/>
      <c r="AN256" s="127"/>
      <c r="AO256" s="127"/>
      <c r="AP256" s="127">
        <v>830</v>
      </c>
      <c r="AQ256" s="127"/>
      <c r="AR256" s="125" t="s">
        <v>681</v>
      </c>
    </row>
    <row r="257" spans="1:44" ht="83.65" customHeight="1">
      <c r="A257" s="125" t="s">
        <v>683</v>
      </c>
      <c r="B257" s="103"/>
      <c r="C257" s="103" t="s">
        <v>666</v>
      </c>
      <c r="D257" s="103"/>
      <c r="E257" s="103" t="s">
        <v>684</v>
      </c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26"/>
      <c r="W257" s="126"/>
      <c r="X257" s="126"/>
      <c r="Y257" s="126"/>
      <c r="Z257" s="125" t="s">
        <v>683</v>
      </c>
      <c r="AA257" s="127">
        <v>800</v>
      </c>
      <c r="AB257" s="127"/>
      <c r="AC257" s="127"/>
      <c r="AD257" s="127"/>
      <c r="AE257" s="127"/>
      <c r="AF257" s="127"/>
      <c r="AG257" s="127"/>
      <c r="AH257" s="127"/>
      <c r="AI257" s="127"/>
      <c r="AJ257" s="127"/>
      <c r="AK257" s="127"/>
      <c r="AL257" s="127"/>
      <c r="AM257" s="127"/>
      <c r="AN257" s="127"/>
      <c r="AO257" s="127"/>
      <c r="AP257" s="127">
        <v>800</v>
      </c>
      <c r="AQ257" s="127"/>
      <c r="AR257" s="125" t="s">
        <v>683</v>
      </c>
    </row>
    <row r="258" spans="1:44" ht="66.95" customHeight="1">
      <c r="A258" s="125" t="s">
        <v>493</v>
      </c>
      <c r="B258" s="103"/>
      <c r="C258" s="103" t="s">
        <v>666</v>
      </c>
      <c r="D258" s="103"/>
      <c r="E258" s="103" t="s">
        <v>684</v>
      </c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 t="s">
        <v>494</v>
      </c>
      <c r="U258" s="103"/>
      <c r="V258" s="126"/>
      <c r="W258" s="126"/>
      <c r="X258" s="126"/>
      <c r="Y258" s="126"/>
      <c r="Z258" s="125" t="s">
        <v>493</v>
      </c>
      <c r="AA258" s="127">
        <v>800</v>
      </c>
      <c r="AB258" s="127"/>
      <c r="AC258" s="127"/>
      <c r="AD258" s="127"/>
      <c r="AE258" s="127"/>
      <c r="AF258" s="127"/>
      <c r="AG258" s="127"/>
      <c r="AH258" s="127"/>
      <c r="AI258" s="127"/>
      <c r="AJ258" s="127"/>
      <c r="AK258" s="127"/>
      <c r="AL258" s="127"/>
      <c r="AM258" s="127"/>
      <c r="AN258" s="127"/>
      <c r="AO258" s="127"/>
      <c r="AP258" s="127">
        <v>800</v>
      </c>
      <c r="AQ258" s="127"/>
      <c r="AR258" s="125" t="s">
        <v>493</v>
      </c>
    </row>
    <row r="259" spans="1:44" ht="66.95" customHeight="1">
      <c r="A259" s="125" t="s">
        <v>685</v>
      </c>
      <c r="B259" s="103"/>
      <c r="C259" s="103" t="s">
        <v>666</v>
      </c>
      <c r="D259" s="103"/>
      <c r="E259" s="103" t="s">
        <v>686</v>
      </c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26"/>
      <c r="W259" s="126"/>
      <c r="X259" s="126"/>
      <c r="Y259" s="126"/>
      <c r="Z259" s="125" t="s">
        <v>685</v>
      </c>
      <c r="AA259" s="127">
        <v>30</v>
      </c>
      <c r="AB259" s="127"/>
      <c r="AC259" s="127"/>
      <c r="AD259" s="127"/>
      <c r="AE259" s="127"/>
      <c r="AF259" s="127"/>
      <c r="AG259" s="127"/>
      <c r="AH259" s="127"/>
      <c r="AI259" s="127"/>
      <c r="AJ259" s="127"/>
      <c r="AK259" s="127"/>
      <c r="AL259" s="127"/>
      <c r="AM259" s="127"/>
      <c r="AN259" s="127"/>
      <c r="AO259" s="127"/>
      <c r="AP259" s="127">
        <v>30</v>
      </c>
      <c r="AQ259" s="127"/>
      <c r="AR259" s="125" t="s">
        <v>685</v>
      </c>
    </row>
    <row r="260" spans="1:44" ht="66.95" customHeight="1">
      <c r="A260" s="125" t="s">
        <v>493</v>
      </c>
      <c r="B260" s="103"/>
      <c r="C260" s="103" t="s">
        <v>666</v>
      </c>
      <c r="D260" s="103"/>
      <c r="E260" s="103" t="s">
        <v>686</v>
      </c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 t="s">
        <v>494</v>
      </c>
      <c r="U260" s="103"/>
      <c r="V260" s="126"/>
      <c r="W260" s="126"/>
      <c r="X260" s="126"/>
      <c r="Y260" s="126"/>
      <c r="Z260" s="125" t="s">
        <v>493</v>
      </c>
      <c r="AA260" s="127">
        <v>30</v>
      </c>
      <c r="AB260" s="127"/>
      <c r="AC260" s="127"/>
      <c r="AD260" s="127"/>
      <c r="AE260" s="127"/>
      <c r="AF260" s="127"/>
      <c r="AG260" s="127"/>
      <c r="AH260" s="127"/>
      <c r="AI260" s="127"/>
      <c r="AJ260" s="127"/>
      <c r="AK260" s="127"/>
      <c r="AL260" s="127"/>
      <c r="AM260" s="127"/>
      <c r="AN260" s="127"/>
      <c r="AO260" s="127"/>
      <c r="AP260" s="127">
        <v>30</v>
      </c>
      <c r="AQ260" s="127"/>
      <c r="AR260" s="125" t="s">
        <v>493</v>
      </c>
    </row>
    <row r="261" spans="1:44" ht="66.95" customHeight="1">
      <c r="A261" s="125" t="s">
        <v>687</v>
      </c>
      <c r="B261" s="103"/>
      <c r="C261" s="103" t="s">
        <v>666</v>
      </c>
      <c r="D261" s="103"/>
      <c r="E261" s="103" t="s">
        <v>688</v>
      </c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26"/>
      <c r="W261" s="126"/>
      <c r="X261" s="126"/>
      <c r="Y261" s="126"/>
      <c r="Z261" s="125" t="s">
        <v>687</v>
      </c>
      <c r="AA261" s="127">
        <v>75</v>
      </c>
      <c r="AB261" s="127"/>
      <c r="AC261" s="127"/>
      <c r="AD261" s="127"/>
      <c r="AE261" s="127"/>
      <c r="AF261" s="127"/>
      <c r="AG261" s="127"/>
      <c r="AH261" s="127"/>
      <c r="AI261" s="127"/>
      <c r="AJ261" s="127"/>
      <c r="AK261" s="127"/>
      <c r="AL261" s="127"/>
      <c r="AM261" s="127"/>
      <c r="AN261" s="127"/>
      <c r="AO261" s="127"/>
      <c r="AP261" s="127">
        <v>75</v>
      </c>
      <c r="AQ261" s="127"/>
      <c r="AR261" s="125" t="s">
        <v>687</v>
      </c>
    </row>
    <row r="262" spans="1:44" ht="50.1" customHeight="1">
      <c r="A262" s="125" t="s">
        <v>689</v>
      </c>
      <c r="B262" s="103"/>
      <c r="C262" s="103" t="s">
        <v>666</v>
      </c>
      <c r="D262" s="103"/>
      <c r="E262" s="103" t="s">
        <v>690</v>
      </c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26"/>
      <c r="W262" s="126"/>
      <c r="X262" s="126"/>
      <c r="Y262" s="126"/>
      <c r="Z262" s="125" t="s">
        <v>689</v>
      </c>
      <c r="AA262" s="127">
        <v>25</v>
      </c>
      <c r="AB262" s="127"/>
      <c r="AC262" s="127"/>
      <c r="AD262" s="127"/>
      <c r="AE262" s="127"/>
      <c r="AF262" s="127"/>
      <c r="AG262" s="127"/>
      <c r="AH262" s="127"/>
      <c r="AI262" s="127"/>
      <c r="AJ262" s="127"/>
      <c r="AK262" s="127"/>
      <c r="AL262" s="127"/>
      <c r="AM262" s="127"/>
      <c r="AN262" s="127"/>
      <c r="AO262" s="127"/>
      <c r="AP262" s="127">
        <v>25</v>
      </c>
      <c r="AQ262" s="127"/>
      <c r="AR262" s="125" t="s">
        <v>689</v>
      </c>
    </row>
    <row r="263" spans="1:44" ht="66.95" customHeight="1">
      <c r="A263" s="125" t="s">
        <v>493</v>
      </c>
      <c r="B263" s="103"/>
      <c r="C263" s="103" t="s">
        <v>666</v>
      </c>
      <c r="D263" s="103"/>
      <c r="E263" s="103" t="s">
        <v>690</v>
      </c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 t="s">
        <v>494</v>
      </c>
      <c r="U263" s="103"/>
      <c r="V263" s="126"/>
      <c r="W263" s="126"/>
      <c r="X263" s="126"/>
      <c r="Y263" s="126"/>
      <c r="Z263" s="125" t="s">
        <v>493</v>
      </c>
      <c r="AA263" s="127">
        <v>25</v>
      </c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>
        <v>25</v>
      </c>
      <c r="AQ263" s="127"/>
      <c r="AR263" s="125" t="s">
        <v>493</v>
      </c>
    </row>
    <row r="264" spans="1:44" ht="50.1" customHeight="1">
      <c r="A264" s="125" t="s">
        <v>691</v>
      </c>
      <c r="B264" s="103"/>
      <c r="C264" s="103" t="s">
        <v>666</v>
      </c>
      <c r="D264" s="103"/>
      <c r="E264" s="103" t="s">
        <v>692</v>
      </c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26"/>
      <c r="W264" s="126"/>
      <c r="X264" s="126"/>
      <c r="Y264" s="126"/>
      <c r="Z264" s="125" t="s">
        <v>691</v>
      </c>
      <c r="AA264" s="127">
        <v>50</v>
      </c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/>
      <c r="AP264" s="127">
        <v>50</v>
      </c>
      <c r="AQ264" s="127"/>
      <c r="AR264" s="125" t="s">
        <v>691</v>
      </c>
    </row>
    <row r="265" spans="1:44" ht="66.95" customHeight="1">
      <c r="A265" s="125" t="s">
        <v>493</v>
      </c>
      <c r="B265" s="103"/>
      <c r="C265" s="103" t="s">
        <v>666</v>
      </c>
      <c r="D265" s="103"/>
      <c r="E265" s="103" t="s">
        <v>692</v>
      </c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 t="s">
        <v>494</v>
      </c>
      <c r="U265" s="103"/>
      <c r="V265" s="126"/>
      <c r="W265" s="126"/>
      <c r="X265" s="126"/>
      <c r="Y265" s="126"/>
      <c r="Z265" s="125" t="s">
        <v>493</v>
      </c>
      <c r="AA265" s="127">
        <v>50</v>
      </c>
      <c r="AB265" s="127"/>
      <c r="AC265" s="127"/>
      <c r="AD265" s="127"/>
      <c r="AE265" s="127"/>
      <c r="AF265" s="127"/>
      <c r="AG265" s="127"/>
      <c r="AH265" s="127"/>
      <c r="AI265" s="127"/>
      <c r="AJ265" s="127"/>
      <c r="AK265" s="127"/>
      <c r="AL265" s="127"/>
      <c r="AM265" s="127"/>
      <c r="AN265" s="127"/>
      <c r="AO265" s="127"/>
      <c r="AP265" s="127">
        <v>50</v>
      </c>
      <c r="AQ265" s="127"/>
      <c r="AR265" s="125" t="s">
        <v>493</v>
      </c>
    </row>
    <row r="266" spans="1:44" ht="16.7" customHeight="1">
      <c r="A266" s="125" t="s">
        <v>693</v>
      </c>
      <c r="B266" s="103"/>
      <c r="C266" s="103" t="s">
        <v>694</v>
      </c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26"/>
      <c r="W266" s="126"/>
      <c r="X266" s="126"/>
      <c r="Y266" s="126"/>
      <c r="Z266" s="125" t="s">
        <v>693</v>
      </c>
      <c r="AA266" s="127">
        <v>16552.099999999999</v>
      </c>
      <c r="AB266" s="127"/>
      <c r="AC266" s="127">
        <v>13462.1</v>
      </c>
      <c r="AD266" s="127"/>
      <c r="AE266" s="127">
        <v>550</v>
      </c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/>
      <c r="AP266" s="127">
        <f>AP267+AP271+AP280</f>
        <v>17478.929120000001</v>
      </c>
      <c r="AQ266" s="127">
        <f>AQ267+AQ271+AQ280</f>
        <v>17110.116879999998</v>
      </c>
      <c r="AR266" s="125" t="s">
        <v>693</v>
      </c>
    </row>
    <row r="267" spans="1:44" ht="16.7" customHeight="1">
      <c r="A267" s="125" t="s">
        <v>695</v>
      </c>
      <c r="B267" s="103"/>
      <c r="C267" s="103" t="s">
        <v>696</v>
      </c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26"/>
      <c r="W267" s="126"/>
      <c r="X267" s="126"/>
      <c r="Y267" s="126"/>
      <c r="Z267" s="125" t="s">
        <v>695</v>
      </c>
      <c r="AA267" s="127">
        <v>2540</v>
      </c>
      <c r="AB267" s="127"/>
      <c r="AC267" s="127"/>
      <c r="AD267" s="127"/>
      <c r="AE267" s="127"/>
      <c r="AF267" s="127"/>
      <c r="AG267" s="127"/>
      <c r="AH267" s="127"/>
      <c r="AI267" s="127"/>
      <c r="AJ267" s="127"/>
      <c r="AK267" s="127"/>
      <c r="AL267" s="127"/>
      <c r="AM267" s="127"/>
      <c r="AN267" s="127"/>
      <c r="AO267" s="127"/>
      <c r="AP267" s="127">
        <v>2602</v>
      </c>
      <c r="AQ267" s="127">
        <v>2602</v>
      </c>
      <c r="AR267" s="125" t="s">
        <v>695</v>
      </c>
    </row>
    <row r="268" spans="1:44" ht="50.1" customHeight="1">
      <c r="A268" s="125" t="s">
        <v>393</v>
      </c>
      <c r="B268" s="103"/>
      <c r="C268" s="103" t="s">
        <v>696</v>
      </c>
      <c r="D268" s="103"/>
      <c r="E268" s="103" t="s">
        <v>394</v>
      </c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26"/>
      <c r="W268" s="126"/>
      <c r="X268" s="126"/>
      <c r="Y268" s="126"/>
      <c r="Z268" s="125" t="s">
        <v>393</v>
      </c>
      <c r="AA268" s="127">
        <v>2540</v>
      </c>
      <c r="AB268" s="127"/>
      <c r="AC268" s="127"/>
      <c r="AD268" s="127"/>
      <c r="AE268" s="127"/>
      <c r="AF268" s="127"/>
      <c r="AG268" s="127"/>
      <c r="AH268" s="127"/>
      <c r="AI268" s="127"/>
      <c r="AJ268" s="127"/>
      <c r="AK268" s="127"/>
      <c r="AL268" s="127"/>
      <c r="AM268" s="127"/>
      <c r="AN268" s="127"/>
      <c r="AO268" s="127"/>
      <c r="AP268" s="127">
        <v>2602</v>
      </c>
      <c r="AQ268" s="127">
        <v>2602</v>
      </c>
      <c r="AR268" s="125" t="s">
        <v>393</v>
      </c>
    </row>
    <row r="269" spans="1:44" ht="83.65" customHeight="1">
      <c r="A269" s="125" t="s">
        <v>697</v>
      </c>
      <c r="B269" s="103"/>
      <c r="C269" s="103" t="s">
        <v>696</v>
      </c>
      <c r="D269" s="103"/>
      <c r="E269" s="103" t="s">
        <v>698</v>
      </c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26"/>
      <c r="W269" s="126"/>
      <c r="X269" s="126"/>
      <c r="Y269" s="126"/>
      <c r="Z269" s="125" t="s">
        <v>697</v>
      </c>
      <c r="AA269" s="127">
        <v>2540</v>
      </c>
      <c r="AB269" s="127"/>
      <c r="AC269" s="127"/>
      <c r="AD269" s="127"/>
      <c r="AE269" s="127"/>
      <c r="AF269" s="127"/>
      <c r="AG269" s="127"/>
      <c r="AH269" s="127"/>
      <c r="AI269" s="127"/>
      <c r="AJ269" s="127"/>
      <c r="AK269" s="127"/>
      <c r="AL269" s="127"/>
      <c r="AM269" s="127"/>
      <c r="AN269" s="127"/>
      <c r="AO269" s="127"/>
      <c r="AP269" s="127">
        <v>2602</v>
      </c>
      <c r="AQ269" s="127">
        <v>2602</v>
      </c>
      <c r="AR269" s="125" t="s">
        <v>697</v>
      </c>
    </row>
    <row r="270" spans="1:44" ht="33.4" customHeight="1">
      <c r="A270" s="125" t="s">
        <v>483</v>
      </c>
      <c r="B270" s="103"/>
      <c r="C270" s="103" t="s">
        <v>696</v>
      </c>
      <c r="D270" s="103"/>
      <c r="E270" s="103" t="s">
        <v>698</v>
      </c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 t="s">
        <v>484</v>
      </c>
      <c r="U270" s="103"/>
      <c r="V270" s="126"/>
      <c r="W270" s="126"/>
      <c r="X270" s="126"/>
      <c r="Y270" s="126"/>
      <c r="Z270" s="125" t="s">
        <v>483</v>
      </c>
      <c r="AA270" s="127">
        <v>2540</v>
      </c>
      <c r="AB270" s="127"/>
      <c r="AC270" s="127"/>
      <c r="AD270" s="127"/>
      <c r="AE270" s="127"/>
      <c r="AF270" s="127"/>
      <c r="AG270" s="127"/>
      <c r="AH270" s="127"/>
      <c r="AI270" s="127"/>
      <c r="AJ270" s="127"/>
      <c r="AK270" s="127"/>
      <c r="AL270" s="127"/>
      <c r="AM270" s="127"/>
      <c r="AN270" s="127"/>
      <c r="AO270" s="127"/>
      <c r="AP270" s="127">
        <v>2602</v>
      </c>
      <c r="AQ270" s="127">
        <v>2602</v>
      </c>
      <c r="AR270" s="125" t="s">
        <v>483</v>
      </c>
    </row>
    <row r="271" spans="1:44" ht="16.7" customHeight="1">
      <c r="A271" s="125" t="s">
        <v>699</v>
      </c>
      <c r="B271" s="103"/>
      <c r="C271" s="103" t="s">
        <v>700</v>
      </c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26"/>
      <c r="W271" s="126"/>
      <c r="X271" s="126"/>
      <c r="Y271" s="126"/>
      <c r="Z271" s="125" t="s">
        <v>699</v>
      </c>
      <c r="AA271" s="127">
        <v>836.7</v>
      </c>
      <c r="AB271" s="127"/>
      <c r="AC271" s="127">
        <v>286.7</v>
      </c>
      <c r="AD271" s="127"/>
      <c r="AE271" s="127">
        <v>550</v>
      </c>
      <c r="AF271" s="127"/>
      <c r="AG271" s="127"/>
      <c r="AH271" s="127"/>
      <c r="AI271" s="127"/>
      <c r="AJ271" s="127"/>
      <c r="AK271" s="127"/>
      <c r="AL271" s="127"/>
      <c r="AM271" s="127"/>
      <c r="AN271" s="127"/>
      <c r="AO271" s="127"/>
      <c r="AP271" s="127">
        <f>AP277+AP272</f>
        <v>603.54999999999995</v>
      </c>
      <c r="AQ271" s="127">
        <f>AQ277+AQ272</f>
        <v>1332.69</v>
      </c>
      <c r="AR271" s="125" t="s">
        <v>699</v>
      </c>
    </row>
    <row r="272" spans="1:44" ht="61.5" customHeight="1">
      <c r="A272" s="125"/>
      <c r="B272" s="103"/>
      <c r="C272" s="103" t="s">
        <v>700</v>
      </c>
      <c r="D272" s="103"/>
      <c r="E272" s="103" t="s">
        <v>476</v>
      </c>
      <c r="F272" s="141"/>
      <c r="G272" s="129" t="s">
        <v>475</v>
      </c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26"/>
      <c r="W272" s="126"/>
      <c r="X272" s="126"/>
      <c r="Y272" s="126"/>
      <c r="Z272" s="129" t="s">
        <v>475</v>
      </c>
      <c r="AA272" s="127"/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>
        <f t="shared" ref="AP272:AQ275" si="6">AP273</f>
        <v>603.54999999999995</v>
      </c>
      <c r="AQ272" s="127">
        <f t="shared" si="6"/>
        <v>603.54999999999995</v>
      </c>
      <c r="AR272" s="125"/>
    </row>
    <row r="273" spans="1:44" ht="39" customHeight="1">
      <c r="A273" s="125"/>
      <c r="B273" s="103"/>
      <c r="C273" s="103" t="s">
        <v>700</v>
      </c>
      <c r="D273" s="103"/>
      <c r="E273" s="103" t="s">
        <v>641</v>
      </c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26"/>
      <c r="W273" s="126"/>
      <c r="X273" s="126"/>
      <c r="Y273" s="126"/>
      <c r="Z273" s="129" t="s">
        <v>640</v>
      </c>
      <c r="AA273" s="127"/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/>
      <c r="AP273" s="127">
        <f t="shared" si="6"/>
        <v>603.54999999999995</v>
      </c>
      <c r="AQ273" s="127">
        <f t="shared" si="6"/>
        <v>603.54999999999995</v>
      </c>
      <c r="AR273" s="125"/>
    </row>
    <row r="274" spans="1:44" ht="46.5" customHeight="1">
      <c r="A274" s="125"/>
      <c r="B274" s="103"/>
      <c r="C274" s="103" t="s">
        <v>700</v>
      </c>
      <c r="D274" s="103"/>
      <c r="E274" s="103" t="s">
        <v>706</v>
      </c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26"/>
      <c r="W274" s="126"/>
      <c r="X274" s="126"/>
      <c r="Y274" s="126"/>
      <c r="Z274" s="158" t="s">
        <v>705</v>
      </c>
      <c r="AA274" s="127"/>
      <c r="AB274" s="127"/>
      <c r="AC274" s="127"/>
      <c r="AD274" s="127"/>
      <c r="AE274" s="127"/>
      <c r="AF274" s="127"/>
      <c r="AG274" s="127"/>
      <c r="AH274" s="127"/>
      <c r="AI274" s="127"/>
      <c r="AJ274" s="127"/>
      <c r="AK274" s="127"/>
      <c r="AL274" s="127"/>
      <c r="AM274" s="127"/>
      <c r="AN274" s="127"/>
      <c r="AO274" s="127"/>
      <c r="AP274" s="127">
        <f t="shared" si="6"/>
        <v>603.54999999999995</v>
      </c>
      <c r="AQ274" s="127">
        <f t="shared" si="6"/>
        <v>603.54999999999995</v>
      </c>
      <c r="AR274" s="125"/>
    </row>
    <row r="275" spans="1:44" ht="36" customHeight="1">
      <c r="A275" s="125"/>
      <c r="B275" s="103"/>
      <c r="C275" s="103" t="s">
        <v>700</v>
      </c>
      <c r="D275" s="103"/>
      <c r="E275" s="103" t="s">
        <v>924</v>
      </c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26"/>
      <c r="W275" s="126"/>
      <c r="X275" s="126"/>
      <c r="Y275" s="126"/>
      <c r="Z275" s="158" t="s">
        <v>923</v>
      </c>
      <c r="AA275" s="127"/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/>
      <c r="AP275" s="127">
        <f t="shared" si="6"/>
        <v>603.54999999999995</v>
      </c>
      <c r="AQ275" s="127">
        <f t="shared" si="6"/>
        <v>603.54999999999995</v>
      </c>
      <c r="AR275" s="125"/>
    </row>
    <row r="276" spans="1:44" ht="51" customHeight="1">
      <c r="A276" s="125"/>
      <c r="B276" s="103"/>
      <c r="C276" s="103" t="s">
        <v>700</v>
      </c>
      <c r="D276" s="103"/>
      <c r="E276" s="103" t="s">
        <v>924</v>
      </c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 t="s">
        <v>484</v>
      </c>
      <c r="U276" s="103"/>
      <c r="V276" s="126"/>
      <c r="W276" s="126"/>
      <c r="X276" s="126"/>
      <c r="Y276" s="126"/>
      <c r="Z276" s="125" t="s">
        <v>483</v>
      </c>
      <c r="AA276" s="127"/>
      <c r="AB276" s="127"/>
      <c r="AC276" s="127"/>
      <c r="AD276" s="127"/>
      <c r="AE276" s="127"/>
      <c r="AF276" s="127"/>
      <c r="AG276" s="127"/>
      <c r="AH276" s="127"/>
      <c r="AI276" s="127"/>
      <c r="AJ276" s="127"/>
      <c r="AK276" s="127"/>
      <c r="AL276" s="127"/>
      <c r="AM276" s="127"/>
      <c r="AN276" s="127"/>
      <c r="AO276" s="127"/>
      <c r="AP276" s="142">
        <v>603.54999999999995</v>
      </c>
      <c r="AQ276" s="142">
        <v>603.54999999999995</v>
      </c>
      <c r="AR276" s="125"/>
    </row>
    <row r="277" spans="1:44" ht="50.1" customHeight="1">
      <c r="A277" s="125" t="s">
        <v>393</v>
      </c>
      <c r="B277" s="103"/>
      <c r="C277" s="103" t="s">
        <v>700</v>
      </c>
      <c r="D277" s="103"/>
      <c r="E277" s="103" t="s">
        <v>394</v>
      </c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26"/>
      <c r="W277" s="126"/>
      <c r="X277" s="126"/>
      <c r="Y277" s="126"/>
      <c r="Z277" s="125" t="s">
        <v>393</v>
      </c>
      <c r="AA277" s="127"/>
      <c r="AB277" s="127"/>
      <c r="AC277" s="127"/>
      <c r="AD277" s="127"/>
      <c r="AE277" s="127"/>
      <c r="AF277" s="127"/>
      <c r="AG277" s="127"/>
      <c r="AH277" s="127"/>
      <c r="AI277" s="127"/>
      <c r="AJ277" s="127"/>
      <c r="AK277" s="127"/>
      <c r="AL277" s="127"/>
      <c r="AM277" s="127"/>
      <c r="AN277" s="127"/>
      <c r="AO277" s="127"/>
      <c r="AP277" s="127"/>
      <c r="AQ277" s="127">
        <f>AQ278</f>
        <v>729.14</v>
      </c>
      <c r="AR277" s="125" t="s">
        <v>393</v>
      </c>
    </row>
    <row r="278" spans="1:44" ht="117" customHeight="1">
      <c r="A278" s="125" t="s">
        <v>912</v>
      </c>
      <c r="B278" s="103"/>
      <c r="C278" s="103" t="s">
        <v>700</v>
      </c>
      <c r="D278" s="103"/>
      <c r="E278" s="103" t="s">
        <v>911</v>
      </c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26"/>
      <c r="W278" s="126"/>
      <c r="X278" s="126"/>
      <c r="Y278" s="126"/>
      <c r="Z278" s="125" t="s">
        <v>912</v>
      </c>
      <c r="AA278" s="127"/>
      <c r="AB278" s="127"/>
      <c r="AC278" s="127"/>
      <c r="AD278" s="127"/>
      <c r="AE278" s="127"/>
      <c r="AF278" s="127"/>
      <c r="AG278" s="127"/>
      <c r="AH278" s="127"/>
      <c r="AI278" s="127"/>
      <c r="AJ278" s="127"/>
      <c r="AK278" s="127"/>
      <c r="AL278" s="127"/>
      <c r="AM278" s="127"/>
      <c r="AN278" s="127"/>
      <c r="AO278" s="127"/>
      <c r="AP278" s="127"/>
      <c r="AQ278" s="127">
        <f>AQ279</f>
        <v>729.14</v>
      </c>
      <c r="AR278" s="125" t="s">
        <v>912</v>
      </c>
    </row>
    <row r="279" spans="1:44" ht="33.4" customHeight="1">
      <c r="A279" s="125" t="s">
        <v>483</v>
      </c>
      <c r="B279" s="103"/>
      <c r="C279" s="103" t="s">
        <v>700</v>
      </c>
      <c r="D279" s="103"/>
      <c r="E279" s="103" t="s">
        <v>911</v>
      </c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 t="s">
        <v>484</v>
      </c>
      <c r="U279" s="103"/>
      <c r="V279" s="126"/>
      <c r="W279" s="126"/>
      <c r="X279" s="126"/>
      <c r="Y279" s="126"/>
      <c r="Z279" s="125" t="s">
        <v>483</v>
      </c>
      <c r="AA279" s="127"/>
      <c r="AB279" s="127"/>
      <c r="AC279" s="127"/>
      <c r="AD279" s="127"/>
      <c r="AE279" s="127"/>
      <c r="AF279" s="127"/>
      <c r="AG279" s="127"/>
      <c r="AH279" s="127"/>
      <c r="AI279" s="127"/>
      <c r="AJ279" s="127"/>
      <c r="AK279" s="127"/>
      <c r="AL279" s="127"/>
      <c r="AM279" s="127"/>
      <c r="AN279" s="127"/>
      <c r="AO279" s="127"/>
      <c r="AP279" s="127"/>
      <c r="AQ279" s="127">
        <v>729.14</v>
      </c>
      <c r="AR279" s="125" t="s">
        <v>483</v>
      </c>
    </row>
    <row r="280" spans="1:44" ht="16.7" customHeight="1">
      <c r="A280" s="125" t="s">
        <v>709</v>
      </c>
      <c r="B280" s="103"/>
      <c r="C280" s="103" t="s">
        <v>710</v>
      </c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26"/>
      <c r="W280" s="126"/>
      <c r="X280" s="126"/>
      <c r="Y280" s="126"/>
      <c r="Z280" s="125" t="s">
        <v>709</v>
      </c>
      <c r="AA280" s="127">
        <v>13175.4</v>
      </c>
      <c r="AB280" s="127"/>
      <c r="AC280" s="127">
        <v>13175.4</v>
      </c>
      <c r="AD280" s="127"/>
      <c r="AE280" s="127"/>
      <c r="AF280" s="127"/>
      <c r="AG280" s="127"/>
      <c r="AH280" s="127"/>
      <c r="AI280" s="127"/>
      <c r="AJ280" s="127"/>
      <c r="AK280" s="127"/>
      <c r="AL280" s="127"/>
      <c r="AM280" s="127"/>
      <c r="AN280" s="127"/>
      <c r="AO280" s="127"/>
      <c r="AP280" s="127">
        <f t="shared" ref="AP280:AQ282" si="7">AP281</f>
        <v>14273.37912</v>
      </c>
      <c r="AQ280" s="127">
        <f t="shared" si="7"/>
        <v>13175.426879999999</v>
      </c>
      <c r="AR280" s="125" t="s">
        <v>709</v>
      </c>
    </row>
    <row r="281" spans="1:44" ht="50.1" customHeight="1">
      <c r="A281" s="125" t="s">
        <v>393</v>
      </c>
      <c r="B281" s="103"/>
      <c r="C281" s="103" t="s">
        <v>710</v>
      </c>
      <c r="D281" s="103"/>
      <c r="E281" s="103" t="s">
        <v>394</v>
      </c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26"/>
      <c r="W281" s="126"/>
      <c r="X281" s="126"/>
      <c r="Y281" s="126"/>
      <c r="Z281" s="125" t="s">
        <v>393</v>
      </c>
      <c r="AA281" s="127">
        <v>13175.4</v>
      </c>
      <c r="AB281" s="127"/>
      <c r="AC281" s="127">
        <v>13175.4</v>
      </c>
      <c r="AD281" s="127"/>
      <c r="AE281" s="127"/>
      <c r="AF281" s="127"/>
      <c r="AG281" s="127"/>
      <c r="AH281" s="127"/>
      <c r="AI281" s="127"/>
      <c r="AJ281" s="127"/>
      <c r="AK281" s="127"/>
      <c r="AL281" s="127"/>
      <c r="AM281" s="127"/>
      <c r="AN281" s="127"/>
      <c r="AO281" s="127"/>
      <c r="AP281" s="127">
        <f t="shared" si="7"/>
        <v>14273.37912</v>
      </c>
      <c r="AQ281" s="127">
        <f t="shared" si="7"/>
        <v>13175.426879999999</v>
      </c>
      <c r="AR281" s="125" t="s">
        <v>393</v>
      </c>
    </row>
    <row r="282" spans="1:44" ht="217.35" customHeight="1">
      <c r="A282" s="104" t="s">
        <v>711</v>
      </c>
      <c r="B282" s="103"/>
      <c r="C282" s="103" t="s">
        <v>710</v>
      </c>
      <c r="D282" s="103"/>
      <c r="E282" s="103" t="s">
        <v>712</v>
      </c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26"/>
      <c r="W282" s="126"/>
      <c r="X282" s="126"/>
      <c r="Y282" s="126"/>
      <c r="Z282" s="104" t="s">
        <v>711</v>
      </c>
      <c r="AA282" s="127">
        <v>13175.4</v>
      </c>
      <c r="AB282" s="127"/>
      <c r="AC282" s="127">
        <v>13175.4</v>
      </c>
      <c r="AD282" s="127"/>
      <c r="AE282" s="127"/>
      <c r="AF282" s="127"/>
      <c r="AG282" s="127"/>
      <c r="AH282" s="127"/>
      <c r="AI282" s="127"/>
      <c r="AJ282" s="127"/>
      <c r="AK282" s="127"/>
      <c r="AL282" s="127"/>
      <c r="AM282" s="127"/>
      <c r="AN282" s="127"/>
      <c r="AO282" s="127"/>
      <c r="AP282" s="127">
        <f t="shared" si="7"/>
        <v>14273.37912</v>
      </c>
      <c r="AQ282" s="127">
        <f t="shared" si="7"/>
        <v>13175.426879999999</v>
      </c>
      <c r="AR282" s="104" t="s">
        <v>711</v>
      </c>
    </row>
    <row r="283" spans="1:44" ht="50.1" customHeight="1">
      <c r="A283" s="125" t="s">
        <v>441</v>
      </c>
      <c r="B283" s="103"/>
      <c r="C283" s="103" t="s">
        <v>710</v>
      </c>
      <c r="D283" s="103"/>
      <c r="E283" s="103" t="s">
        <v>712</v>
      </c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 t="s">
        <v>442</v>
      </c>
      <c r="U283" s="103"/>
      <c r="V283" s="126"/>
      <c r="W283" s="126"/>
      <c r="X283" s="126"/>
      <c r="Y283" s="126"/>
      <c r="Z283" s="125" t="s">
        <v>441</v>
      </c>
      <c r="AA283" s="127">
        <v>13175.4</v>
      </c>
      <c r="AB283" s="127"/>
      <c r="AC283" s="127">
        <v>13175.4</v>
      </c>
      <c r="AD283" s="127"/>
      <c r="AE283" s="127"/>
      <c r="AF283" s="127"/>
      <c r="AG283" s="127"/>
      <c r="AH283" s="127"/>
      <c r="AI283" s="127"/>
      <c r="AJ283" s="127"/>
      <c r="AK283" s="127"/>
      <c r="AL283" s="127"/>
      <c r="AM283" s="127"/>
      <c r="AN283" s="127"/>
      <c r="AO283" s="127"/>
      <c r="AP283" s="142">
        <f>14273.4-0.02088</f>
        <v>14273.37912</v>
      </c>
      <c r="AQ283" s="142">
        <f>13175.4+0.02688</f>
        <v>13175.426879999999</v>
      </c>
      <c r="AR283" s="125" t="s">
        <v>441</v>
      </c>
    </row>
    <row r="284" spans="1:44" ht="16.7" customHeight="1">
      <c r="A284" s="125" t="s">
        <v>713</v>
      </c>
      <c r="B284" s="103"/>
      <c r="C284" s="103" t="s">
        <v>714</v>
      </c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26"/>
      <c r="W284" s="126"/>
      <c r="X284" s="126"/>
      <c r="Y284" s="126"/>
      <c r="Z284" s="125" t="s">
        <v>713</v>
      </c>
      <c r="AA284" s="127">
        <v>6873.1</v>
      </c>
      <c r="AB284" s="127"/>
      <c r="AC284" s="127"/>
      <c r="AD284" s="127"/>
      <c r="AE284" s="127"/>
      <c r="AF284" s="127"/>
      <c r="AG284" s="127"/>
      <c r="AH284" s="127"/>
      <c r="AI284" s="127"/>
      <c r="AJ284" s="127"/>
      <c r="AK284" s="127"/>
      <c r="AL284" s="127"/>
      <c r="AM284" s="127"/>
      <c r="AN284" s="127"/>
      <c r="AO284" s="127"/>
      <c r="AP284" s="127">
        <f>AP285+AP317</f>
        <v>7837.1</v>
      </c>
      <c r="AQ284" s="127">
        <f>AQ285+AQ317</f>
        <v>5801.1</v>
      </c>
      <c r="AR284" s="125" t="s">
        <v>713</v>
      </c>
    </row>
    <row r="285" spans="1:44" ht="16.7" customHeight="1">
      <c r="A285" s="125" t="s">
        <v>715</v>
      </c>
      <c r="B285" s="103"/>
      <c r="C285" s="103" t="s">
        <v>716</v>
      </c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26"/>
      <c r="W285" s="126"/>
      <c r="X285" s="126"/>
      <c r="Y285" s="126"/>
      <c r="Z285" s="125" t="s">
        <v>715</v>
      </c>
      <c r="AA285" s="127">
        <v>6873.1</v>
      </c>
      <c r="AB285" s="127"/>
      <c r="AC285" s="127"/>
      <c r="AD285" s="127"/>
      <c r="AE285" s="127"/>
      <c r="AF285" s="127"/>
      <c r="AG285" s="127"/>
      <c r="AH285" s="127"/>
      <c r="AI285" s="127"/>
      <c r="AJ285" s="127"/>
      <c r="AK285" s="127"/>
      <c r="AL285" s="127"/>
      <c r="AM285" s="127"/>
      <c r="AN285" s="127"/>
      <c r="AO285" s="127"/>
      <c r="AP285" s="127">
        <v>6837.1</v>
      </c>
      <c r="AQ285" s="127">
        <v>5801.1</v>
      </c>
      <c r="AR285" s="125" t="s">
        <v>715</v>
      </c>
    </row>
    <row r="286" spans="1:44" ht="66.95" customHeight="1">
      <c r="A286" s="125" t="s">
        <v>717</v>
      </c>
      <c r="B286" s="103"/>
      <c r="C286" s="103" t="s">
        <v>716</v>
      </c>
      <c r="D286" s="103"/>
      <c r="E286" s="103" t="s">
        <v>718</v>
      </c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26"/>
      <c r="W286" s="126"/>
      <c r="X286" s="126"/>
      <c r="Y286" s="126"/>
      <c r="Z286" s="125" t="s">
        <v>717</v>
      </c>
      <c r="AA286" s="127">
        <v>6873.1</v>
      </c>
      <c r="AB286" s="127"/>
      <c r="AC286" s="127"/>
      <c r="AD286" s="127"/>
      <c r="AE286" s="127"/>
      <c r="AF286" s="127"/>
      <c r="AG286" s="127"/>
      <c r="AH286" s="127"/>
      <c r="AI286" s="127"/>
      <c r="AJ286" s="127"/>
      <c r="AK286" s="127"/>
      <c r="AL286" s="127"/>
      <c r="AM286" s="127"/>
      <c r="AN286" s="127"/>
      <c r="AO286" s="127"/>
      <c r="AP286" s="127">
        <v>6837.1</v>
      </c>
      <c r="AQ286" s="127">
        <v>5801.1</v>
      </c>
      <c r="AR286" s="125" t="s">
        <v>717</v>
      </c>
    </row>
    <row r="287" spans="1:44" ht="50.1" customHeight="1">
      <c r="A287" s="125" t="s">
        <v>719</v>
      </c>
      <c r="B287" s="103"/>
      <c r="C287" s="103" t="s">
        <v>716</v>
      </c>
      <c r="D287" s="103"/>
      <c r="E287" s="103" t="s">
        <v>720</v>
      </c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26"/>
      <c r="W287" s="126"/>
      <c r="X287" s="126"/>
      <c r="Y287" s="126"/>
      <c r="Z287" s="125" t="s">
        <v>719</v>
      </c>
      <c r="AA287" s="127">
        <v>6262.1</v>
      </c>
      <c r="AB287" s="127"/>
      <c r="AC287" s="127"/>
      <c r="AD287" s="127"/>
      <c r="AE287" s="127"/>
      <c r="AF287" s="127"/>
      <c r="AG287" s="127"/>
      <c r="AH287" s="127"/>
      <c r="AI287" s="127"/>
      <c r="AJ287" s="127"/>
      <c r="AK287" s="127"/>
      <c r="AL287" s="127"/>
      <c r="AM287" s="127"/>
      <c r="AN287" s="127"/>
      <c r="AO287" s="127"/>
      <c r="AP287" s="127">
        <v>6226.1</v>
      </c>
      <c r="AQ287" s="127">
        <v>5801.1</v>
      </c>
      <c r="AR287" s="125" t="s">
        <v>719</v>
      </c>
    </row>
    <row r="288" spans="1:44" ht="83.65" customHeight="1">
      <c r="A288" s="125" t="s">
        <v>721</v>
      </c>
      <c r="B288" s="103"/>
      <c r="C288" s="103" t="s">
        <v>716</v>
      </c>
      <c r="D288" s="103"/>
      <c r="E288" s="103" t="s">
        <v>722</v>
      </c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26"/>
      <c r="W288" s="126"/>
      <c r="X288" s="126"/>
      <c r="Y288" s="126"/>
      <c r="Z288" s="125" t="s">
        <v>721</v>
      </c>
      <c r="AA288" s="127">
        <v>5837.1</v>
      </c>
      <c r="AB288" s="127"/>
      <c r="AC288" s="127"/>
      <c r="AD288" s="127"/>
      <c r="AE288" s="127"/>
      <c r="AF288" s="127"/>
      <c r="AG288" s="127"/>
      <c r="AH288" s="127"/>
      <c r="AI288" s="127"/>
      <c r="AJ288" s="127"/>
      <c r="AK288" s="127"/>
      <c r="AL288" s="127"/>
      <c r="AM288" s="127"/>
      <c r="AN288" s="127"/>
      <c r="AO288" s="127"/>
      <c r="AP288" s="127">
        <v>5801.1</v>
      </c>
      <c r="AQ288" s="127">
        <v>5801.1</v>
      </c>
      <c r="AR288" s="125" t="s">
        <v>721</v>
      </c>
    </row>
    <row r="289" spans="1:44" ht="66.95" customHeight="1">
      <c r="A289" s="125" t="s">
        <v>569</v>
      </c>
      <c r="B289" s="103"/>
      <c r="C289" s="103" t="s">
        <v>716</v>
      </c>
      <c r="D289" s="103"/>
      <c r="E289" s="103" t="s">
        <v>723</v>
      </c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26"/>
      <c r="W289" s="126"/>
      <c r="X289" s="126"/>
      <c r="Y289" s="126"/>
      <c r="Z289" s="125" t="s">
        <v>569</v>
      </c>
      <c r="AA289" s="127">
        <v>5837.1</v>
      </c>
      <c r="AB289" s="127"/>
      <c r="AC289" s="127"/>
      <c r="AD289" s="127"/>
      <c r="AE289" s="127"/>
      <c r="AF289" s="127"/>
      <c r="AG289" s="127"/>
      <c r="AH289" s="127"/>
      <c r="AI289" s="127"/>
      <c r="AJ289" s="127"/>
      <c r="AK289" s="127"/>
      <c r="AL289" s="127"/>
      <c r="AM289" s="127"/>
      <c r="AN289" s="127"/>
      <c r="AO289" s="127"/>
      <c r="AP289" s="127">
        <v>5801.1</v>
      </c>
      <c r="AQ289" s="127">
        <v>5801.1</v>
      </c>
      <c r="AR289" s="125" t="s">
        <v>569</v>
      </c>
    </row>
    <row r="290" spans="1:44" ht="66.95" customHeight="1">
      <c r="A290" s="125" t="s">
        <v>493</v>
      </c>
      <c r="B290" s="103"/>
      <c r="C290" s="103" t="s">
        <v>716</v>
      </c>
      <c r="D290" s="103"/>
      <c r="E290" s="103" t="s">
        <v>723</v>
      </c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 t="s">
        <v>494</v>
      </c>
      <c r="U290" s="103"/>
      <c r="V290" s="126"/>
      <c r="W290" s="126"/>
      <c r="X290" s="126"/>
      <c r="Y290" s="126"/>
      <c r="Z290" s="125" t="s">
        <v>493</v>
      </c>
      <c r="AA290" s="127">
        <v>5837.1</v>
      </c>
      <c r="AB290" s="127"/>
      <c r="AC290" s="127"/>
      <c r="AD290" s="127"/>
      <c r="AE290" s="127"/>
      <c r="AF290" s="127"/>
      <c r="AG290" s="127"/>
      <c r="AH290" s="127"/>
      <c r="AI290" s="127"/>
      <c r="AJ290" s="127"/>
      <c r="AK290" s="127"/>
      <c r="AL290" s="127"/>
      <c r="AM290" s="127"/>
      <c r="AN290" s="127"/>
      <c r="AO290" s="127"/>
      <c r="AP290" s="127">
        <v>5801.1</v>
      </c>
      <c r="AQ290" s="127">
        <v>5801.1</v>
      </c>
      <c r="AR290" s="125" t="s">
        <v>493</v>
      </c>
    </row>
    <row r="291" spans="1:44" ht="83.65" customHeight="1">
      <c r="A291" s="125" t="s">
        <v>724</v>
      </c>
      <c r="B291" s="103"/>
      <c r="C291" s="103" t="s">
        <v>716</v>
      </c>
      <c r="D291" s="103"/>
      <c r="E291" s="103" t="s">
        <v>725</v>
      </c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26"/>
      <c r="W291" s="126"/>
      <c r="X291" s="126"/>
      <c r="Y291" s="126"/>
      <c r="Z291" s="125" t="s">
        <v>724</v>
      </c>
      <c r="AA291" s="127">
        <v>380</v>
      </c>
      <c r="AB291" s="127"/>
      <c r="AC291" s="127"/>
      <c r="AD291" s="127"/>
      <c r="AE291" s="127"/>
      <c r="AF291" s="127"/>
      <c r="AG291" s="127"/>
      <c r="AH291" s="127"/>
      <c r="AI291" s="127"/>
      <c r="AJ291" s="127"/>
      <c r="AK291" s="127"/>
      <c r="AL291" s="127"/>
      <c r="AM291" s="127"/>
      <c r="AN291" s="127"/>
      <c r="AO291" s="127"/>
      <c r="AP291" s="127">
        <v>380</v>
      </c>
      <c r="AQ291" s="127"/>
      <c r="AR291" s="125" t="s">
        <v>724</v>
      </c>
    </row>
    <row r="292" spans="1:44" ht="50.1" customHeight="1">
      <c r="A292" s="125" t="s">
        <v>726</v>
      </c>
      <c r="B292" s="103"/>
      <c r="C292" s="103" t="s">
        <v>716</v>
      </c>
      <c r="D292" s="103"/>
      <c r="E292" s="103" t="s">
        <v>727</v>
      </c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26"/>
      <c r="W292" s="126"/>
      <c r="X292" s="126"/>
      <c r="Y292" s="126"/>
      <c r="Z292" s="125" t="s">
        <v>726</v>
      </c>
      <c r="AA292" s="127">
        <v>380</v>
      </c>
      <c r="AB292" s="127"/>
      <c r="AC292" s="127"/>
      <c r="AD292" s="127"/>
      <c r="AE292" s="127"/>
      <c r="AF292" s="127"/>
      <c r="AG292" s="127"/>
      <c r="AH292" s="127"/>
      <c r="AI292" s="127"/>
      <c r="AJ292" s="127"/>
      <c r="AK292" s="127"/>
      <c r="AL292" s="127"/>
      <c r="AM292" s="127"/>
      <c r="AN292" s="127"/>
      <c r="AO292" s="127"/>
      <c r="AP292" s="127">
        <v>310</v>
      </c>
      <c r="AQ292" s="127"/>
      <c r="AR292" s="125" t="s">
        <v>726</v>
      </c>
    </row>
    <row r="293" spans="1:44" ht="66.95" customHeight="1">
      <c r="A293" s="125" t="s">
        <v>493</v>
      </c>
      <c r="B293" s="103"/>
      <c r="C293" s="103" t="s">
        <v>716</v>
      </c>
      <c r="D293" s="103"/>
      <c r="E293" s="103" t="s">
        <v>727</v>
      </c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 t="s">
        <v>494</v>
      </c>
      <c r="U293" s="103"/>
      <c r="V293" s="126"/>
      <c r="W293" s="126"/>
      <c r="X293" s="126"/>
      <c r="Y293" s="126"/>
      <c r="Z293" s="125" t="s">
        <v>493</v>
      </c>
      <c r="AA293" s="127">
        <v>380</v>
      </c>
      <c r="AB293" s="127"/>
      <c r="AC293" s="127"/>
      <c r="AD293" s="127"/>
      <c r="AE293" s="127"/>
      <c r="AF293" s="127"/>
      <c r="AG293" s="127"/>
      <c r="AH293" s="127"/>
      <c r="AI293" s="127"/>
      <c r="AJ293" s="127"/>
      <c r="AK293" s="127"/>
      <c r="AL293" s="127"/>
      <c r="AM293" s="127"/>
      <c r="AN293" s="127"/>
      <c r="AO293" s="127"/>
      <c r="AP293" s="127">
        <v>310</v>
      </c>
      <c r="AQ293" s="127"/>
      <c r="AR293" s="125" t="s">
        <v>493</v>
      </c>
    </row>
    <row r="294" spans="1:44" ht="66.95" customHeight="1">
      <c r="A294" s="125"/>
      <c r="B294" s="103"/>
      <c r="C294" s="103" t="s">
        <v>716</v>
      </c>
      <c r="D294" s="103"/>
      <c r="E294" s="103" t="s">
        <v>728</v>
      </c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26"/>
      <c r="W294" s="126"/>
      <c r="X294" s="126"/>
      <c r="Y294" s="126"/>
      <c r="Z294" s="129" t="s">
        <v>729</v>
      </c>
      <c r="AA294" s="127"/>
      <c r="AB294" s="127"/>
      <c r="AC294" s="127"/>
      <c r="AD294" s="127"/>
      <c r="AE294" s="127"/>
      <c r="AF294" s="127"/>
      <c r="AG294" s="127"/>
      <c r="AH294" s="127"/>
      <c r="AI294" s="127"/>
      <c r="AJ294" s="127"/>
      <c r="AK294" s="127"/>
      <c r="AL294" s="127"/>
      <c r="AM294" s="127"/>
      <c r="AN294" s="127"/>
      <c r="AO294" s="127"/>
      <c r="AP294" s="127">
        <v>70</v>
      </c>
      <c r="AQ294" s="127"/>
      <c r="AR294" s="125"/>
    </row>
    <row r="295" spans="1:44" ht="66.95" customHeight="1">
      <c r="A295" s="125"/>
      <c r="B295" s="103"/>
      <c r="C295" s="103" t="s">
        <v>716</v>
      </c>
      <c r="D295" s="103"/>
      <c r="E295" s="103" t="s">
        <v>728</v>
      </c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 t="s">
        <v>494</v>
      </c>
      <c r="U295" s="103"/>
      <c r="V295" s="126"/>
      <c r="W295" s="126"/>
      <c r="X295" s="126"/>
      <c r="Y295" s="126"/>
      <c r="Z295" s="129" t="s">
        <v>493</v>
      </c>
      <c r="AA295" s="127"/>
      <c r="AB295" s="127"/>
      <c r="AC295" s="127"/>
      <c r="AD295" s="127"/>
      <c r="AE295" s="127"/>
      <c r="AF295" s="127"/>
      <c r="AG295" s="127"/>
      <c r="AH295" s="127"/>
      <c r="AI295" s="127"/>
      <c r="AJ295" s="127"/>
      <c r="AK295" s="127"/>
      <c r="AL295" s="127"/>
      <c r="AM295" s="127"/>
      <c r="AN295" s="127"/>
      <c r="AO295" s="127"/>
      <c r="AP295" s="127">
        <v>70</v>
      </c>
      <c r="AQ295" s="127"/>
      <c r="AR295" s="125"/>
    </row>
    <row r="296" spans="1:44" ht="100.35" customHeight="1">
      <c r="A296" s="125" t="s">
        <v>730</v>
      </c>
      <c r="B296" s="103"/>
      <c r="C296" s="103" t="s">
        <v>716</v>
      </c>
      <c r="D296" s="103"/>
      <c r="E296" s="103" t="s">
        <v>731</v>
      </c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26"/>
      <c r="W296" s="126"/>
      <c r="X296" s="126"/>
      <c r="Y296" s="126"/>
      <c r="Z296" s="125" t="s">
        <v>730</v>
      </c>
      <c r="AA296" s="127">
        <v>45</v>
      </c>
      <c r="AB296" s="127"/>
      <c r="AC296" s="127"/>
      <c r="AD296" s="127"/>
      <c r="AE296" s="127"/>
      <c r="AF296" s="127"/>
      <c r="AG296" s="127"/>
      <c r="AH296" s="127"/>
      <c r="AI296" s="127"/>
      <c r="AJ296" s="127"/>
      <c r="AK296" s="127"/>
      <c r="AL296" s="127"/>
      <c r="AM296" s="127"/>
      <c r="AN296" s="127"/>
      <c r="AO296" s="127"/>
      <c r="AP296" s="127">
        <v>45</v>
      </c>
      <c r="AQ296" s="127"/>
      <c r="AR296" s="125" t="s">
        <v>730</v>
      </c>
    </row>
    <row r="297" spans="1:44" ht="50.1" customHeight="1">
      <c r="A297" s="125" t="s">
        <v>732</v>
      </c>
      <c r="B297" s="103"/>
      <c r="C297" s="103" t="s">
        <v>716</v>
      </c>
      <c r="D297" s="103"/>
      <c r="E297" s="103" t="s">
        <v>733</v>
      </c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26"/>
      <c r="W297" s="126"/>
      <c r="X297" s="126"/>
      <c r="Y297" s="126"/>
      <c r="Z297" s="125" t="s">
        <v>732</v>
      </c>
      <c r="AA297" s="127">
        <v>45</v>
      </c>
      <c r="AB297" s="127"/>
      <c r="AC297" s="127"/>
      <c r="AD297" s="127"/>
      <c r="AE297" s="127"/>
      <c r="AF297" s="127"/>
      <c r="AG297" s="127"/>
      <c r="AH297" s="127"/>
      <c r="AI297" s="127"/>
      <c r="AJ297" s="127"/>
      <c r="AK297" s="127"/>
      <c r="AL297" s="127"/>
      <c r="AM297" s="127"/>
      <c r="AN297" s="127"/>
      <c r="AO297" s="127"/>
      <c r="AP297" s="127">
        <v>45</v>
      </c>
      <c r="AQ297" s="127"/>
      <c r="AR297" s="125" t="s">
        <v>732</v>
      </c>
    </row>
    <row r="298" spans="1:44" ht="66.95" customHeight="1">
      <c r="A298" s="125" t="s">
        <v>493</v>
      </c>
      <c r="B298" s="103"/>
      <c r="C298" s="103" t="s">
        <v>716</v>
      </c>
      <c r="D298" s="103"/>
      <c r="E298" s="103" t="s">
        <v>733</v>
      </c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 t="s">
        <v>494</v>
      </c>
      <c r="U298" s="103"/>
      <c r="V298" s="126"/>
      <c r="W298" s="126"/>
      <c r="X298" s="126"/>
      <c r="Y298" s="126"/>
      <c r="Z298" s="125" t="s">
        <v>493</v>
      </c>
      <c r="AA298" s="127">
        <v>45</v>
      </c>
      <c r="AB298" s="127"/>
      <c r="AC298" s="127"/>
      <c r="AD298" s="127"/>
      <c r="AE298" s="127"/>
      <c r="AF298" s="127"/>
      <c r="AG298" s="127"/>
      <c r="AH298" s="127"/>
      <c r="AI298" s="127"/>
      <c r="AJ298" s="127"/>
      <c r="AK298" s="127"/>
      <c r="AL298" s="127"/>
      <c r="AM298" s="127"/>
      <c r="AN298" s="127"/>
      <c r="AO298" s="127"/>
      <c r="AP298" s="127">
        <v>45</v>
      </c>
      <c r="AQ298" s="127"/>
      <c r="AR298" s="125" t="s">
        <v>493</v>
      </c>
    </row>
    <row r="299" spans="1:44" ht="50.1" customHeight="1">
      <c r="A299" s="125" t="s">
        <v>734</v>
      </c>
      <c r="B299" s="103"/>
      <c r="C299" s="103" t="s">
        <v>716</v>
      </c>
      <c r="D299" s="103"/>
      <c r="E299" s="103" t="s">
        <v>735</v>
      </c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26"/>
      <c r="W299" s="126"/>
      <c r="X299" s="126"/>
      <c r="Y299" s="126"/>
      <c r="Z299" s="125" t="s">
        <v>734</v>
      </c>
      <c r="AA299" s="127">
        <v>525</v>
      </c>
      <c r="AB299" s="127"/>
      <c r="AC299" s="127"/>
      <c r="AD299" s="127"/>
      <c r="AE299" s="127"/>
      <c r="AF299" s="127"/>
      <c r="AG299" s="127"/>
      <c r="AH299" s="127"/>
      <c r="AI299" s="127"/>
      <c r="AJ299" s="127"/>
      <c r="AK299" s="127"/>
      <c r="AL299" s="127"/>
      <c r="AM299" s="127"/>
      <c r="AN299" s="127"/>
      <c r="AO299" s="127"/>
      <c r="AP299" s="127">
        <v>525</v>
      </c>
      <c r="AQ299" s="127"/>
      <c r="AR299" s="125" t="s">
        <v>734</v>
      </c>
    </row>
    <row r="300" spans="1:44" ht="117" customHeight="1">
      <c r="A300" s="125" t="s">
        <v>736</v>
      </c>
      <c r="B300" s="103"/>
      <c r="C300" s="103" t="s">
        <v>716</v>
      </c>
      <c r="D300" s="103"/>
      <c r="E300" s="103" t="s">
        <v>737</v>
      </c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26"/>
      <c r="W300" s="126"/>
      <c r="X300" s="126"/>
      <c r="Y300" s="126"/>
      <c r="Z300" s="125" t="s">
        <v>736</v>
      </c>
      <c r="AA300" s="127">
        <v>495</v>
      </c>
      <c r="AB300" s="127"/>
      <c r="AC300" s="127"/>
      <c r="AD300" s="127"/>
      <c r="AE300" s="127"/>
      <c r="AF300" s="127"/>
      <c r="AG300" s="127"/>
      <c r="AH300" s="127"/>
      <c r="AI300" s="127"/>
      <c r="AJ300" s="127"/>
      <c r="AK300" s="127"/>
      <c r="AL300" s="127"/>
      <c r="AM300" s="127"/>
      <c r="AN300" s="127"/>
      <c r="AO300" s="127"/>
      <c r="AP300" s="127">
        <v>495</v>
      </c>
      <c r="AQ300" s="127"/>
      <c r="AR300" s="125" t="s">
        <v>736</v>
      </c>
    </row>
    <row r="301" spans="1:44" ht="50.1" customHeight="1">
      <c r="A301" s="125" t="s">
        <v>738</v>
      </c>
      <c r="B301" s="103"/>
      <c r="C301" s="103" t="s">
        <v>716</v>
      </c>
      <c r="D301" s="103"/>
      <c r="E301" s="103" t="s">
        <v>739</v>
      </c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26"/>
      <c r="W301" s="126"/>
      <c r="X301" s="126"/>
      <c r="Y301" s="126"/>
      <c r="Z301" s="125" t="s">
        <v>738</v>
      </c>
      <c r="AA301" s="127">
        <v>450</v>
      </c>
      <c r="AB301" s="127"/>
      <c r="AC301" s="127"/>
      <c r="AD301" s="127"/>
      <c r="AE301" s="127"/>
      <c r="AF301" s="127"/>
      <c r="AG301" s="127"/>
      <c r="AH301" s="127"/>
      <c r="AI301" s="127"/>
      <c r="AJ301" s="127"/>
      <c r="AK301" s="127"/>
      <c r="AL301" s="127"/>
      <c r="AM301" s="127"/>
      <c r="AN301" s="127"/>
      <c r="AO301" s="127"/>
      <c r="AP301" s="127">
        <v>450</v>
      </c>
      <c r="AQ301" s="127"/>
      <c r="AR301" s="125" t="s">
        <v>738</v>
      </c>
    </row>
    <row r="302" spans="1:44" ht="66.95" customHeight="1">
      <c r="A302" s="125" t="s">
        <v>493</v>
      </c>
      <c r="B302" s="103"/>
      <c r="C302" s="103" t="s">
        <v>716</v>
      </c>
      <c r="D302" s="103"/>
      <c r="E302" s="103" t="s">
        <v>739</v>
      </c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 t="s">
        <v>494</v>
      </c>
      <c r="U302" s="103"/>
      <c r="V302" s="126"/>
      <c r="W302" s="126"/>
      <c r="X302" s="126"/>
      <c r="Y302" s="126"/>
      <c r="Z302" s="125" t="s">
        <v>493</v>
      </c>
      <c r="AA302" s="127">
        <v>450</v>
      </c>
      <c r="AB302" s="127"/>
      <c r="AC302" s="127"/>
      <c r="AD302" s="127"/>
      <c r="AE302" s="127"/>
      <c r="AF302" s="127"/>
      <c r="AG302" s="127"/>
      <c r="AH302" s="127"/>
      <c r="AI302" s="127"/>
      <c r="AJ302" s="127"/>
      <c r="AK302" s="127"/>
      <c r="AL302" s="127"/>
      <c r="AM302" s="127"/>
      <c r="AN302" s="127"/>
      <c r="AO302" s="127"/>
      <c r="AP302" s="127">
        <v>450</v>
      </c>
      <c r="AQ302" s="127"/>
      <c r="AR302" s="125" t="s">
        <v>493</v>
      </c>
    </row>
    <row r="303" spans="1:44" ht="66.95" customHeight="1">
      <c r="A303" s="125" t="s">
        <v>740</v>
      </c>
      <c r="B303" s="103"/>
      <c r="C303" s="103" t="s">
        <v>716</v>
      </c>
      <c r="D303" s="103"/>
      <c r="E303" s="103" t="s">
        <v>741</v>
      </c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26"/>
      <c r="W303" s="126"/>
      <c r="X303" s="126"/>
      <c r="Y303" s="126"/>
      <c r="Z303" s="125" t="s">
        <v>740</v>
      </c>
      <c r="AA303" s="127">
        <v>45</v>
      </c>
      <c r="AB303" s="127"/>
      <c r="AC303" s="127"/>
      <c r="AD303" s="127"/>
      <c r="AE303" s="127"/>
      <c r="AF303" s="127"/>
      <c r="AG303" s="127"/>
      <c r="AH303" s="127"/>
      <c r="AI303" s="127"/>
      <c r="AJ303" s="127"/>
      <c r="AK303" s="127"/>
      <c r="AL303" s="127"/>
      <c r="AM303" s="127"/>
      <c r="AN303" s="127"/>
      <c r="AO303" s="127"/>
      <c r="AP303" s="127">
        <v>45</v>
      </c>
      <c r="AQ303" s="127"/>
      <c r="AR303" s="125" t="s">
        <v>740</v>
      </c>
    </row>
    <row r="304" spans="1:44" ht="66.95" customHeight="1">
      <c r="A304" s="125" t="s">
        <v>493</v>
      </c>
      <c r="B304" s="103"/>
      <c r="C304" s="103" t="s">
        <v>716</v>
      </c>
      <c r="D304" s="103"/>
      <c r="E304" s="103" t="s">
        <v>741</v>
      </c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 t="s">
        <v>494</v>
      </c>
      <c r="U304" s="103"/>
      <c r="V304" s="126"/>
      <c r="W304" s="126"/>
      <c r="X304" s="126"/>
      <c r="Y304" s="126"/>
      <c r="Z304" s="125" t="s">
        <v>493</v>
      </c>
      <c r="AA304" s="127">
        <v>45</v>
      </c>
      <c r="AB304" s="127"/>
      <c r="AC304" s="127"/>
      <c r="AD304" s="127"/>
      <c r="AE304" s="127"/>
      <c r="AF304" s="127"/>
      <c r="AG304" s="127"/>
      <c r="AH304" s="127"/>
      <c r="AI304" s="127"/>
      <c r="AJ304" s="127"/>
      <c r="AK304" s="127"/>
      <c r="AL304" s="127"/>
      <c r="AM304" s="127"/>
      <c r="AN304" s="127"/>
      <c r="AO304" s="127"/>
      <c r="AP304" s="127">
        <v>45</v>
      </c>
      <c r="AQ304" s="127"/>
      <c r="AR304" s="125" t="s">
        <v>493</v>
      </c>
    </row>
    <row r="305" spans="1:44" ht="50.1" customHeight="1">
      <c r="A305" s="125" t="s">
        <v>742</v>
      </c>
      <c r="B305" s="103"/>
      <c r="C305" s="103" t="s">
        <v>716</v>
      </c>
      <c r="D305" s="103"/>
      <c r="E305" s="103" t="s">
        <v>743</v>
      </c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26"/>
      <c r="W305" s="126"/>
      <c r="X305" s="126"/>
      <c r="Y305" s="126"/>
      <c r="Z305" s="125" t="s">
        <v>742</v>
      </c>
      <c r="AA305" s="127">
        <v>30</v>
      </c>
      <c r="AB305" s="127"/>
      <c r="AC305" s="127"/>
      <c r="AD305" s="127"/>
      <c r="AE305" s="127"/>
      <c r="AF305" s="127"/>
      <c r="AG305" s="127"/>
      <c r="AH305" s="127"/>
      <c r="AI305" s="127"/>
      <c r="AJ305" s="127"/>
      <c r="AK305" s="127"/>
      <c r="AL305" s="127"/>
      <c r="AM305" s="127"/>
      <c r="AN305" s="127"/>
      <c r="AO305" s="127"/>
      <c r="AP305" s="127">
        <v>30</v>
      </c>
      <c r="AQ305" s="127"/>
      <c r="AR305" s="125" t="s">
        <v>742</v>
      </c>
    </row>
    <row r="306" spans="1:44" ht="83.65" customHeight="1">
      <c r="A306" s="125" t="s">
        <v>744</v>
      </c>
      <c r="B306" s="103"/>
      <c r="C306" s="103" t="s">
        <v>716</v>
      </c>
      <c r="D306" s="103"/>
      <c r="E306" s="103" t="s">
        <v>745</v>
      </c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26"/>
      <c r="W306" s="126"/>
      <c r="X306" s="126"/>
      <c r="Y306" s="126"/>
      <c r="Z306" s="125" t="s">
        <v>744</v>
      </c>
      <c r="AA306" s="127">
        <v>30</v>
      </c>
      <c r="AB306" s="127"/>
      <c r="AC306" s="127"/>
      <c r="AD306" s="127"/>
      <c r="AE306" s="127"/>
      <c r="AF306" s="127"/>
      <c r="AG306" s="127"/>
      <c r="AH306" s="127"/>
      <c r="AI306" s="127"/>
      <c r="AJ306" s="127"/>
      <c r="AK306" s="127"/>
      <c r="AL306" s="127"/>
      <c r="AM306" s="127"/>
      <c r="AN306" s="127"/>
      <c r="AO306" s="127"/>
      <c r="AP306" s="127">
        <v>30</v>
      </c>
      <c r="AQ306" s="127"/>
      <c r="AR306" s="125" t="s">
        <v>744</v>
      </c>
    </row>
    <row r="307" spans="1:44" ht="66.95" customHeight="1">
      <c r="A307" s="125" t="s">
        <v>493</v>
      </c>
      <c r="B307" s="103"/>
      <c r="C307" s="103" t="s">
        <v>716</v>
      </c>
      <c r="D307" s="103"/>
      <c r="E307" s="103" t="s">
        <v>745</v>
      </c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 t="s">
        <v>494</v>
      </c>
      <c r="U307" s="103"/>
      <c r="V307" s="126"/>
      <c r="W307" s="126"/>
      <c r="X307" s="126"/>
      <c r="Y307" s="126"/>
      <c r="Z307" s="125" t="s">
        <v>493</v>
      </c>
      <c r="AA307" s="127">
        <v>30</v>
      </c>
      <c r="AB307" s="127"/>
      <c r="AC307" s="127"/>
      <c r="AD307" s="127"/>
      <c r="AE307" s="127"/>
      <c r="AF307" s="127"/>
      <c r="AG307" s="127"/>
      <c r="AH307" s="127"/>
      <c r="AI307" s="127"/>
      <c r="AJ307" s="127"/>
      <c r="AK307" s="127"/>
      <c r="AL307" s="127"/>
      <c r="AM307" s="127"/>
      <c r="AN307" s="127"/>
      <c r="AO307" s="127"/>
      <c r="AP307" s="127">
        <v>30</v>
      </c>
      <c r="AQ307" s="127"/>
      <c r="AR307" s="125" t="s">
        <v>493</v>
      </c>
    </row>
    <row r="308" spans="1:44" ht="83.65" customHeight="1">
      <c r="A308" s="125" t="s">
        <v>746</v>
      </c>
      <c r="B308" s="103"/>
      <c r="C308" s="103" t="s">
        <v>716</v>
      </c>
      <c r="D308" s="103"/>
      <c r="E308" s="103" t="s">
        <v>747</v>
      </c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26"/>
      <c r="W308" s="126"/>
      <c r="X308" s="126"/>
      <c r="Y308" s="126"/>
      <c r="Z308" s="125" t="s">
        <v>746</v>
      </c>
      <c r="AA308" s="127">
        <v>86</v>
      </c>
      <c r="AB308" s="127"/>
      <c r="AC308" s="127"/>
      <c r="AD308" s="127"/>
      <c r="AE308" s="127"/>
      <c r="AF308" s="127"/>
      <c r="AG308" s="127"/>
      <c r="AH308" s="127"/>
      <c r="AI308" s="127"/>
      <c r="AJ308" s="127"/>
      <c r="AK308" s="127"/>
      <c r="AL308" s="127"/>
      <c r="AM308" s="127"/>
      <c r="AN308" s="127"/>
      <c r="AO308" s="127"/>
      <c r="AP308" s="127">
        <v>86</v>
      </c>
      <c r="AQ308" s="127"/>
      <c r="AR308" s="125" t="s">
        <v>746</v>
      </c>
    </row>
    <row r="309" spans="1:44" ht="100.35" customHeight="1">
      <c r="A309" s="125" t="s">
        <v>748</v>
      </c>
      <c r="B309" s="103"/>
      <c r="C309" s="103" t="s">
        <v>716</v>
      </c>
      <c r="D309" s="103"/>
      <c r="E309" s="103" t="s">
        <v>749</v>
      </c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26"/>
      <c r="W309" s="126"/>
      <c r="X309" s="126"/>
      <c r="Y309" s="126"/>
      <c r="Z309" s="125" t="s">
        <v>748</v>
      </c>
      <c r="AA309" s="127">
        <v>46</v>
      </c>
      <c r="AB309" s="127"/>
      <c r="AC309" s="127"/>
      <c r="AD309" s="127"/>
      <c r="AE309" s="127"/>
      <c r="AF309" s="127"/>
      <c r="AG309" s="127"/>
      <c r="AH309" s="127"/>
      <c r="AI309" s="127"/>
      <c r="AJ309" s="127"/>
      <c r="AK309" s="127"/>
      <c r="AL309" s="127"/>
      <c r="AM309" s="127"/>
      <c r="AN309" s="127"/>
      <c r="AO309" s="127"/>
      <c r="AP309" s="127">
        <v>46</v>
      </c>
      <c r="AQ309" s="127"/>
      <c r="AR309" s="125" t="s">
        <v>748</v>
      </c>
    </row>
    <row r="310" spans="1:44" ht="50.1" customHeight="1">
      <c r="A310" s="125" t="s">
        <v>750</v>
      </c>
      <c r="B310" s="103"/>
      <c r="C310" s="103" t="s">
        <v>716</v>
      </c>
      <c r="D310" s="103"/>
      <c r="E310" s="103" t="s">
        <v>751</v>
      </c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26"/>
      <c r="W310" s="126"/>
      <c r="X310" s="126"/>
      <c r="Y310" s="126"/>
      <c r="Z310" s="125" t="s">
        <v>750</v>
      </c>
      <c r="AA310" s="127">
        <v>5</v>
      </c>
      <c r="AB310" s="127"/>
      <c r="AC310" s="127"/>
      <c r="AD310" s="127"/>
      <c r="AE310" s="127"/>
      <c r="AF310" s="127"/>
      <c r="AG310" s="127"/>
      <c r="AH310" s="127"/>
      <c r="AI310" s="127"/>
      <c r="AJ310" s="127"/>
      <c r="AK310" s="127"/>
      <c r="AL310" s="127"/>
      <c r="AM310" s="127"/>
      <c r="AN310" s="127"/>
      <c r="AO310" s="127"/>
      <c r="AP310" s="127">
        <v>5</v>
      </c>
      <c r="AQ310" s="127"/>
      <c r="AR310" s="125" t="s">
        <v>750</v>
      </c>
    </row>
    <row r="311" spans="1:44" ht="66.95" customHeight="1">
      <c r="A311" s="125" t="s">
        <v>493</v>
      </c>
      <c r="B311" s="103"/>
      <c r="C311" s="103" t="s">
        <v>716</v>
      </c>
      <c r="D311" s="103"/>
      <c r="E311" s="103" t="s">
        <v>751</v>
      </c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 t="s">
        <v>494</v>
      </c>
      <c r="U311" s="103"/>
      <c r="V311" s="126"/>
      <c r="W311" s="126"/>
      <c r="X311" s="126"/>
      <c r="Y311" s="126"/>
      <c r="Z311" s="125" t="s">
        <v>493</v>
      </c>
      <c r="AA311" s="127">
        <v>5</v>
      </c>
      <c r="AB311" s="127"/>
      <c r="AC311" s="127"/>
      <c r="AD311" s="127"/>
      <c r="AE311" s="127"/>
      <c r="AF311" s="127"/>
      <c r="AG311" s="127"/>
      <c r="AH311" s="127"/>
      <c r="AI311" s="127"/>
      <c r="AJ311" s="127"/>
      <c r="AK311" s="127"/>
      <c r="AL311" s="127"/>
      <c r="AM311" s="127"/>
      <c r="AN311" s="127"/>
      <c r="AO311" s="127"/>
      <c r="AP311" s="127">
        <v>5</v>
      </c>
      <c r="AQ311" s="127"/>
      <c r="AR311" s="125" t="s">
        <v>493</v>
      </c>
    </row>
    <row r="312" spans="1:44" ht="50.1" customHeight="1">
      <c r="A312" s="125" t="s">
        <v>752</v>
      </c>
      <c r="B312" s="103"/>
      <c r="C312" s="103" t="s">
        <v>716</v>
      </c>
      <c r="D312" s="103"/>
      <c r="E312" s="103" t="s">
        <v>753</v>
      </c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26"/>
      <c r="W312" s="126"/>
      <c r="X312" s="126"/>
      <c r="Y312" s="126"/>
      <c r="Z312" s="125" t="s">
        <v>752</v>
      </c>
      <c r="AA312" s="127">
        <v>41</v>
      </c>
      <c r="AB312" s="127"/>
      <c r="AC312" s="127"/>
      <c r="AD312" s="127"/>
      <c r="AE312" s="127"/>
      <c r="AF312" s="127"/>
      <c r="AG312" s="127"/>
      <c r="AH312" s="127"/>
      <c r="AI312" s="127"/>
      <c r="AJ312" s="127"/>
      <c r="AK312" s="127"/>
      <c r="AL312" s="127"/>
      <c r="AM312" s="127"/>
      <c r="AN312" s="127"/>
      <c r="AO312" s="127"/>
      <c r="AP312" s="127">
        <v>41</v>
      </c>
      <c r="AQ312" s="127"/>
      <c r="AR312" s="125" t="s">
        <v>752</v>
      </c>
    </row>
    <row r="313" spans="1:44" ht="66.95" customHeight="1">
      <c r="A313" s="125" t="s">
        <v>493</v>
      </c>
      <c r="B313" s="103"/>
      <c r="C313" s="103" t="s">
        <v>716</v>
      </c>
      <c r="D313" s="103"/>
      <c r="E313" s="103" t="s">
        <v>753</v>
      </c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 t="s">
        <v>494</v>
      </c>
      <c r="U313" s="103"/>
      <c r="V313" s="126"/>
      <c r="W313" s="126"/>
      <c r="X313" s="126"/>
      <c r="Y313" s="126"/>
      <c r="Z313" s="125" t="s">
        <v>493</v>
      </c>
      <c r="AA313" s="127">
        <v>41</v>
      </c>
      <c r="AB313" s="127"/>
      <c r="AC313" s="127"/>
      <c r="AD313" s="127"/>
      <c r="AE313" s="127"/>
      <c r="AF313" s="127"/>
      <c r="AG313" s="127"/>
      <c r="AH313" s="127"/>
      <c r="AI313" s="127"/>
      <c r="AJ313" s="127"/>
      <c r="AK313" s="127"/>
      <c r="AL313" s="127"/>
      <c r="AM313" s="127"/>
      <c r="AN313" s="127"/>
      <c r="AO313" s="127"/>
      <c r="AP313" s="127">
        <v>41</v>
      </c>
      <c r="AQ313" s="127"/>
      <c r="AR313" s="125" t="s">
        <v>493</v>
      </c>
    </row>
    <row r="314" spans="1:44" ht="83.65" customHeight="1">
      <c r="A314" s="125" t="s">
        <v>754</v>
      </c>
      <c r="B314" s="103"/>
      <c r="C314" s="103" t="s">
        <v>716</v>
      </c>
      <c r="D314" s="103"/>
      <c r="E314" s="103" t="s">
        <v>755</v>
      </c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26"/>
      <c r="W314" s="126"/>
      <c r="X314" s="126"/>
      <c r="Y314" s="126"/>
      <c r="Z314" s="125" t="s">
        <v>754</v>
      </c>
      <c r="AA314" s="127">
        <v>40</v>
      </c>
      <c r="AB314" s="127"/>
      <c r="AC314" s="127"/>
      <c r="AD314" s="127"/>
      <c r="AE314" s="127"/>
      <c r="AF314" s="127"/>
      <c r="AG314" s="127"/>
      <c r="AH314" s="127"/>
      <c r="AI314" s="127"/>
      <c r="AJ314" s="127"/>
      <c r="AK314" s="127"/>
      <c r="AL314" s="127"/>
      <c r="AM314" s="127"/>
      <c r="AN314" s="127"/>
      <c r="AO314" s="127"/>
      <c r="AP314" s="127">
        <v>40</v>
      </c>
      <c r="AQ314" s="127"/>
      <c r="AR314" s="125" t="s">
        <v>754</v>
      </c>
    </row>
    <row r="315" spans="1:44" ht="66.95" customHeight="1">
      <c r="A315" s="125" t="s">
        <v>756</v>
      </c>
      <c r="B315" s="103"/>
      <c r="C315" s="103" t="s">
        <v>716</v>
      </c>
      <c r="D315" s="103"/>
      <c r="E315" s="103" t="s">
        <v>757</v>
      </c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26"/>
      <c r="W315" s="126"/>
      <c r="X315" s="126"/>
      <c r="Y315" s="126"/>
      <c r="Z315" s="125" t="s">
        <v>756</v>
      </c>
      <c r="AA315" s="127">
        <v>40</v>
      </c>
      <c r="AB315" s="127"/>
      <c r="AC315" s="127"/>
      <c r="AD315" s="127"/>
      <c r="AE315" s="127"/>
      <c r="AF315" s="127"/>
      <c r="AG315" s="127"/>
      <c r="AH315" s="127"/>
      <c r="AI315" s="127"/>
      <c r="AJ315" s="127"/>
      <c r="AK315" s="127"/>
      <c r="AL315" s="127"/>
      <c r="AM315" s="127"/>
      <c r="AN315" s="127"/>
      <c r="AO315" s="127"/>
      <c r="AP315" s="127">
        <v>40</v>
      </c>
      <c r="AQ315" s="127"/>
      <c r="AR315" s="125" t="s">
        <v>756</v>
      </c>
    </row>
    <row r="316" spans="1:44" ht="66.95" customHeight="1">
      <c r="A316" s="125" t="s">
        <v>493</v>
      </c>
      <c r="B316" s="103"/>
      <c r="C316" s="103" t="s">
        <v>716</v>
      </c>
      <c r="D316" s="103"/>
      <c r="E316" s="103" t="s">
        <v>757</v>
      </c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 t="s">
        <v>494</v>
      </c>
      <c r="U316" s="103"/>
      <c r="V316" s="126"/>
      <c r="W316" s="126"/>
      <c r="X316" s="126"/>
      <c r="Y316" s="126"/>
      <c r="Z316" s="125" t="s">
        <v>493</v>
      </c>
      <c r="AA316" s="127">
        <v>40</v>
      </c>
      <c r="AB316" s="127"/>
      <c r="AC316" s="127"/>
      <c r="AD316" s="127"/>
      <c r="AE316" s="127"/>
      <c r="AF316" s="127"/>
      <c r="AG316" s="127"/>
      <c r="AH316" s="127"/>
      <c r="AI316" s="127"/>
      <c r="AJ316" s="127"/>
      <c r="AK316" s="127"/>
      <c r="AL316" s="127"/>
      <c r="AM316" s="127"/>
      <c r="AN316" s="127"/>
      <c r="AO316" s="127"/>
      <c r="AP316" s="127">
        <v>40</v>
      </c>
      <c r="AQ316" s="127"/>
      <c r="AR316" s="125" t="s">
        <v>493</v>
      </c>
    </row>
    <row r="317" spans="1:44" ht="32.25" customHeight="1">
      <c r="A317" s="125"/>
      <c r="B317" s="103"/>
      <c r="C317" s="103" t="s">
        <v>855</v>
      </c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26"/>
      <c r="W317" s="126"/>
      <c r="X317" s="126"/>
      <c r="Y317" s="126"/>
      <c r="Z317" s="125" t="s">
        <v>854</v>
      </c>
      <c r="AA317" s="127">
        <v>692.54</v>
      </c>
      <c r="AB317" s="127"/>
      <c r="AC317" s="127"/>
      <c r="AD317" s="127">
        <v>692.54</v>
      </c>
      <c r="AE317" s="127"/>
      <c r="AF317" s="127"/>
      <c r="AG317" s="127"/>
      <c r="AH317" s="127"/>
      <c r="AI317" s="127"/>
      <c r="AJ317" s="127"/>
      <c r="AK317" s="127"/>
      <c r="AL317" s="127"/>
      <c r="AM317" s="127"/>
      <c r="AN317" s="127"/>
      <c r="AO317" s="127"/>
      <c r="AP317" s="127">
        <f>AP318</f>
        <v>1000</v>
      </c>
      <c r="AQ317" s="127"/>
      <c r="AR317" s="125"/>
    </row>
    <row r="318" spans="1:44" ht="66.95" customHeight="1">
      <c r="A318" s="125"/>
      <c r="B318" s="103"/>
      <c r="C318" s="103" t="s">
        <v>855</v>
      </c>
      <c r="D318" s="103"/>
      <c r="E318" s="103" t="s">
        <v>718</v>
      </c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26"/>
      <c r="W318" s="126"/>
      <c r="X318" s="126"/>
      <c r="Y318" s="126"/>
      <c r="Z318" s="125" t="s">
        <v>717</v>
      </c>
      <c r="AA318" s="127">
        <v>692.54</v>
      </c>
      <c r="AB318" s="127"/>
      <c r="AC318" s="127"/>
      <c r="AD318" s="127">
        <v>692.54</v>
      </c>
      <c r="AE318" s="127"/>
      <c r="AF318" s="127"/>
      <c r="AG318" s="127"/>
      <c r="AH318" s="127"/>
      <c r="AI318" s="127"/>
      <c r="AJ318" s="127"/>
      <c r="AK318" s="127"/>
      <c r="AL318" s="127"/>
      <c r="AM318" s="127"/>
      <c r="AN318" s="127"/>
      <c r="AO318" s="127"/>
      <c r="AP318" s="127">
        <f>AP319</f>
        <v>1000</v>
      </c>
      <c r="AQ318" s="127"/>
      <c r="AR318" s="125"/>
    </row>
    <row r="319" spans="1:44" ht="42" customHeight="1">
      <c r="A319" s="125"/>
      <c r="B319" s="103"/>
      <c r="C319" s="103" t="s">
        <v>855</v>
      </c>
      <c r="D319" s="103"/>
      <c r="E319" s="103" t="s">
        <v>720</v>
      </c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26"/>
      <c r="W319" s="126"/>
      <c r="X319" s="126"/>
      <c r="Y319" s="126"/>
      <c r="Z319" s="125" t="s">
        <v>719</v>
      </c>
      <c r="AA319" s="127">
        <v>692.54</v>
      </c>
      <c r="AB319" s="127"/>
      <c r="AC319" s="127"/>
      <c r="AD319" s="127">
        <v>692.54</v>
      </c>
      <c r="AE319" s="127"/>
      <c r="AF319" s="127"/>
      <c r="AG319" s="127"/>
      <c r="AH319" s="127"/>
      <c r="AI319" s="127"/>
      <c r="AJ319" s="127"/>
      <c r="AK319" s="127"/>
      <c r="AL319" s="127"/>
      <c r="AM319" s="127"/>
      <c r="AN319" s="127"/>
      <c r="AO319" s="127"/>
      <c r="AP319" s="127">
        <f>AP320</f>
        <v>1000</v>
      </c>
      <c r="AQ319" s="127"/>
      <c r="AR319" s="125"/>
    </row>
    <row r="320" spans="1:44" ht="95.25" customHeight="1">
      <c r="A320" s="125"/>
      <c r="B320" s="103"/>
      <c r="C320" s="103" t="s">
        <v>855</v>
      </c>
      <c r="D320" s="103"/>
      <c r="E320" s="103" t="s">
        <v>731</v>
      </c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26"/>
      <c r="W320" s="126"/>
      <c r="X320" s="126"/>
      <c r="Y320" s="126"/>
      <c r="Z320" s="125" t="s">
        <v>730</v>
      </c>
      <c r="AA320" s="127">
        <v>692.54</v>
      </c>
      <c r="AB320" s="127"/>
      <c r="AC320" s="127"/>
      <c r="AD320" s="127">
        <v>692.54</v>
      </c>
      <c r="AE320" s="127"/>
      <c r="AF320" s="127"/>
      <c r="AG320" s="127"/>
      <c r="AH320" s="127"/>
      <c r="AI320" s="127"/>
      <c r="AJ320" s="127"/>
      <c r="AK320" s="127"/>
      <c r="AL320" s="127"/>
      <c r="AM320" s="127"/>
      <c r="AN320" s="127"/>
      <c r="AO320" s="127"/>
      <c r="AP320" s="127">
        <f>AP321</f>
        <v>1000</v>
      </c>
      <c r="AQ320" s="127"/>
      <c r="AR320" s="125"/>
    </row>
    <row r="321" spans="1:44" ht="66.95" customHeight="1">
      <c r="A321" s="125"/>
      <c r="B321" s="103"/>
      <c r="C321" s="103" t="s">
        <v>855</v>
      </c>
      <c r="D321" s="103"/>
      <c r="E321" s="103" t="s">
        <v>857</v>
      </c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26"/>
      <c r="W321" s="126"/>
      <c r="X321" s="126"/>
      <c r="Y321" s="126"/>
      <c r="Z321" s="125" t="s">
        <v>856</v>
      </c>
      <c r="AA321" s="127">
        <v>692.54</v>
      </c>
      <c r="AB321" s="127"/>
      <c r="AC321" s="127"/>
      <c r="AD321" s="127">
        <v>692.54</v>
      </c>
      <c r="AE321" s="127"/>
      <c r="AF321" s="127"/>
      <c r="AG321" s="127"/>
      <c r="AH321" s="127"/>
      <c r="AI321" s="127"/>
      <c r="AJ321" s="127"/>
      <c r="AK321" s="127"/>
      <c r="AL321" s="127"/>
      <c r="AM321" s="127"/>
      <c r="AN321" s="127"/>
      <c r="AO321" s="127"/>
      <c r="AP321" s="127">
        <f>AP322</f>
        <v>1000</v>
      </c>
      <c r="AQ321" s="127"/>
      <c r="AR321" s="125"/>
    </row>
    <row r="322" spans="1:44" ht="66.95" customHeight="1">
      <c r="A322" s="125"/>
      <c r="B322" s="103"/>
      <c r="C322" s="103" t="s">
        <v>855</v>
      </c>
      <c r="D322" s="103"/>
      <c r="E322" s="103" t="s">
        <v>857</v>
      </c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 t="s">
        <v>494</v>
      </c>
      <c r="U322" s="103"/>
      <c r="V322" s="126"/>
      <c r="W322" s="126"/>
      <c r="X322" s="126"/>
      <c r="Y322" s="126"/>
      <c r="Z322" s="125" t="s">
        <v>493</v>
      </c>
      <c r="AA322" s="127">
        <v>692.54</v>
      </c>
      <c r="AB322" s="127"/>
      <c r="AC322" s="127"/>
      <c r="AD322" s="127">
        <v>692.54</v>
      </c>
      <c r="AE322" s="127"/>
      <c r="AF322" s="127"/>
      <c r="AG322" s="127"/>
      <c r="AH322" s="127"/>
      <c r="AI322" s="127"/>
      <c r="AJ322" s="127"/>
      <c r="AK322" s="127"/>
      <c r="AL322" s="127"/>
      <c r="AM322" s="127"/>
      <c r="AN322" s="127"/>
      <c r="AO322" s="127"/>
      <c r="AP322" s="127">
        <v>1000</v>
      </c>
      <c r="AQ322" s="127"/>
      <c r="AR322" s="125"/>
    </row>
    <row r="323" spans="1:44" ht="50.1" customHeight="1">
      <c r="A323" s="122" t="s">
        <v>758</v>
      </c>
      <c r="B323" s="100" t="s">
        <v>759</v>
      </c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123"/>
      <c r="W323" s="123"/>
      <c r="X323" s="123"/>
      <c r="Y323" s="123"/>
      <c r="Z323" s="122" t="s">
        <v>758</v>
      </c>
      <c r="AA323" s="124">
        <v>337608.61</v>
      </c>
      <c r="AB323" s="124"/>
      <c r="AC323" s="124">
        <v>229599.5</v>
      </c>
      <c r="AD323" s="124">
        <v>4008.74</v>
      </c>
      <c r="AE323" s="124"/>
      <c r="AF323" s="124"/>
      <c r="AG323" s="124"/>
      <c r="AH323" s="124"/>
      <c r="AI323" s="124"/>
      <c r="AJ323" s="124"/>
      <c r="AK323" s="124"/>
      <c r="AL323" s="124"/>
      <c r="AM323" s="124"/>
      <c r="AN323" s="124"/>
      <c r="AO323" s="124"/>
      <c r="AP323" s="124">
        <f>AP324+AP335+AP397</f>
        <v>341180.52999999997</v>
      </c>
      <c r="AQ323" s="124">
        <f>AQ324+AQ335+AQ397</f>
        <v>344244</v>
      </c>
      <c r="AR323" s="122" t="s">
        <v>758</v>
      </c>
    </row>
    <row r="324" spans="1:44" ht="16.7" customHeight="1">
      <c r="A324" s="125" t="s">
        <v>620</v>
      </c>
      <c r="B324" s="103"/>
      <c r="C324" s="103" t="s">
        <v>621</v>
      </c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26"/>
      <c r="W324" s="126"/>
      <c r="X324" s="126"/>
      <c r="Y324" s="126"/>
      <c r="Z324" s="125" t="s">
        <v>620</v>
      </c>
      <c r="AA324" s="127">
        <v>30</v>
      </c>
      <c r="AB324" s="127"/>
      <c r="AC324" s="127"/>
      <c r="AD324" s="127"/>
      <c r="AE324" s="127"/>
      <c r="AF324" s="127"/>
      <c r="AG324" s="127"/>
      <c r="AH324" s="127"/>
      <c r="AI324" s="127"/>
      <c r="AJ324" s="127"/>
      <c r="AK324" s="127"/>
      <c r="AL324" s="127"/>
      <c r="AM324" s="127"/>
      <c r="AN324" s="127"/>
      <c r="AO324" s="127"/>
      <c r="AP324" s="127">
        <v>30</v>
      </c>
      <c r="AQ324" s="127"/>
      <c r="AR324" s="125" t="s">
        <v>620</v>
      </c>
    </row>
    <row r="325" spans="1:44" ht="50.1" customHeight="1">
      <c r="A325" s="125" t="s">
        <v>622</v>
      </c>
      <c r="B325" s="103"/>
      <c r="C325" s="103" t="s">
        <v>623</v>
      </c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26"/>
      <c r="W325" s="126"/>
      <c r="X325" s="126"/>
      <c r="Y325" s="126"/>
      <c r="Z325" s="125" t="s">
        <v>622</v>
      </c>
      <c r="AA325" s="127">
        <v>30</v>
      </c>
      <c r="AB325" s="127"/>
      <c r="AC325" s="127"/>
      <c r="AD325" s="127"/>
      <c r="AE325" s="127"/>
      <c r="AF325" s="127"/>
      <c r="AG325" s="127"/>
      <c r="AH325" s="127"/>
      <c r="AI325" s="127"/>
      <c r="AJ325" s="127"/>
      <c r="AK325" s="127"/>
      <c r="AL325" s="127"/>
      <c r="AM325" s="127"/>
      <c r="AN325" s="127"/>
      <c r="AO325" s="127"/>
      <c r="AP325" s="127">
        <v>30</v>
      </c>
      <c r="AQ325" s="127"/>
      <c r="AR325" s="125" t="s">
        <v>622</v>
      </c>
    </row>
    <row r="326" spans="1:44" ht="83.65" customHeight="1">
      <c r="A326" s="125" t="s">
        <v>9</v>
      </c>
      <c r="B326" s="103"/>
      <c r="C326" s="103" t="s">
        <v>623</v>
      </c>
      <c r="D326" s="103"/>
      <c r="E326" s="103" t="s">
        <v>409</v>
      </c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26"/>
      <c r="W326" s="126"/>
      <c r="X326" s="126"/>
      <c r="Y326" s="126"/>
      <c r="Z326" s="125" t="s">
        <v>9</v>
      </c>
      <c r="AA326" s="127">
        <v>30</v>
      </c>
      <c r="AB326" s="127"/>
      <c r="AC326" s="127"/>
      <c r="AD326" s="127"/>
      <c r="AE326" s="127"/>
      <c r="AF326" s="127"/>
      <c r="AG326" s="127"/>
      <c r="AH326" s="127"/>
      <c r="AI326" s="127"/>
      <c r="AJ326" s="127"/>
      <c r="AK326" s="127"/>
      <c r="AL326" s="127"/>
      <c r="AM326" s="127"/>
      <c r="AN326" s="127"/>
      <c r="AO326" s="127"/>
      <c r="AP326" s="127">
        <v>30</v>
      </c>
      <c r="AQ326" s="127"/>
      <c r="AR326" s="125" t="s">
        <v>9</v>
      </c>
    </row>
    <row r="327" spans="1:44" ht="33.4" customHeight="1">
      <c r="A327" s="125" t="s">
        <v>624</v>
      </c>
      <c r="B327" s="103"/>
      <c r="C327" s="103" t="s">
        <v>623</v>
      </c>
      <c r="D327" s="103"/>
      <c r="E327" s="103" t="s">
        <v>625</v>
      </c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26"/>
      <c r="W327" s="126"/>
      <c r="X327" s="126"/>
      <c r="Y327" s="126"/>
      <c r="Z327" s="125" t="s">
        <v>624</v>
      </c>
      <c r="AA327" s="127">
        <v>30</v>
      </c>
      <c r="AB327" s="127"/>
      <c r="AC327" s="127"/>
      <c r="AD327" s="127"/>
      <c r="AE327" s="127"/>
      <c r="AF327" s="127"/>
      <c r="AG327" s="127"/>
      <c r="AH327" s="127"/>
      <c r="AI327" s="127"/>
      <c r="AJ327" s="127"/>
      <c r="AK327" s="127"/>
      <c r="AL327" s="127"/>
      <c r="AM327" s="127"/>
      <c r="AN327" s="127"/>
      <c r="AO327" s="127"/>
      <c r="AP327" s="127">
        <v>30</v>
      </c>
      <c r="AQ327" s="127"/>
      <c r="AR327" s="125" t="s">
        <v>624</v>
      </c>
    </row>
    <row r="328" spans="1:44" ht="50.1" customHeight="1">
      <c r="A328" s="125" t="s">
        <v>760</v>
      </c>
      <c r="B328" s="103"/>
      <c r="C328" s="103" t="s">
        <v>623</v>
      </c>
      <c r="D328" s="103"/>
      <c r="E328" s="103" t="s">
        <v>761</v>
      </c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26"/>
      <c r="W328" s="126"/>
      <c r="X328" s="126"/>
      <c r="Y328" s="126"/>
      <c r="Z328" s="125" t="s">
        <v>760</v>
      </c>
      <c r="AA328" s="127">
        <v>30</v>
      </c>
      <c r="AB328" s="127"/>
      <c r="AC328" s="127"/>
      <c r="AD328" s="127"/>
      <c r="AE328" s="127"/>
      <c r="AF328" s="127"/>
      <c r="AG328" s="127"/>
      <c r="AH328" s="127"/>
      <c r="AI328" s="127"/>
      <c r="AJ328" s="127"/>
      <c r="AK328" s="127"/>
      <c r="AL328" s="127"/>
      <c r="AM328" s="127"/>
      <c r="AN328" s="127"/>
      <c r="AO328" s="127"/>
      <c r="AP328" s="127">
        <v>30</v>
      </c>
      <c r="AQ328" s="127"/>
      <c r="AR328" s="125" t="s">
        <v>760</v>
      </c>
    </row>
    <row r="329" spans="1:44" ht="50.1" customHeight="1">
      <c r="A329" s="125" t="s">
        <v>762</v>
      </c>
      <c r="B329" s="103"/>
      <c r="C329" s="103" t="s">
        <v>623</v>
      </c>
      <c r="D329" s="103"/>
      <c r="E329" s="103" t="s">
        <v>763</v>
      </c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26"/>
      <c r="W329" s="126"/>
      <c r="X329" s="126"/>
      <c r="Y329" s="126"/>
      <c r="Z329" s="125" t="s">
        <v>762</v>
      </c>
      <c r="AA329" s="127">
        <v>3</v>
      </c>
      <c r="AB329" s="127"/>
      <c r="AC329" s="127"/>
      <c r="AD329" s="127"/>
      <c r="AE329" s="127"/>
      <c r="AF329" s="127"/>
      <c r="AG329" s="127"/>
      <c r="AH329" s="127"/>
      <c r="AI329" s="127"/>
      <c r="AJ329" s="127"/>
      <c r="AK329" s="127"/>
      <c r="AL329" s="127"/>
      <c r="AM329" s="127"/>
      <c r="AN329" s="127"/>
      <c r="AO329" s="127"/>
      <c r="AP329" s="127">
        <v>3</v>
      </c>
      <c r="AQ329" s="127"/>
      <c r="AR329" s="125" t="s">
        <v>762</v>
      </c>
    </row>
    <row r="330" spans="1:44" ht="66.95" customHeight="1">
      <c r="A330" s="125" t="s">
        <v>493</v>
      </c>
      <c r="B330" s="103"/>
      <c r="C330" s="103" t="s">
        <v>623</v>
      </c>
      <c r="D330" s="103"/>
      <c r="E330" s="103" t="s">
        <v>763</v>
      </c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 t="s">
        <v>494</v>
      </c>
      <c r="U330" s="103"/>
      <c r="V330" s="126"/>
      <c r="W330" s="126"/>
      <c r="X330" s="126"/>
      <c r="Y330" s="126"/>
      <c r="Z330" s="125" t="s">
        <v>493</v>
      </c>
      <c r="AA330" s="127">
        <v>3</v>
      </c>
      <c r="AB330" s="127"/>
      <c r="AC330" s="127"/>
      <c r="AD330" s="127"/>
      <c r="AE330" s="127"/>
      <c r="AF330" s="127"/>
      <c r="AG330" s="127"/>
      <c r="AH330" s="127"/>
      <c r="AI330" s="127"/>
      <c r="AJ330" s="127"/>
      <c r="AK330" s="127"/>
      <c r="AL330" s="127"/>
      <c r="AM330" s="127"/>
      <c r="AN330" s="127"/>
      <c r="AO330" s="127"/>
      <c r="AP330" s="127">
        <v>3</v>
      </c>
      <c r="AQ330" s="127"/>
      <c r="AR330" s="125" t="s">
        <v>493</v>
      </c>
    </row>
    <row r="331" spans="1:44" ht="100.35" customHeight="1">
      <c r="A331" s="125" t="s">
        <v>764</v>
      </c>
      <c r="B331" s="103"/>
      <c r="C331" s="103" t="s">
        <v>623</v>
      </c>
      <c r="D331" s="103"/>
      <c r="E331" s="103" t="s">
        <v>765</v>
      </c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26"/>
      <c r="W331" s="126"/>
      <c r="X331" s="126"/>
      <c r="Y331" s="126"/>
      <c r="Z331" s="125" t="s">
        <v>764</v>
      </c>
      <c r="AA331" s="127">
        <v>22</v>
      </c>
      <c r="AB331" s="127"/>
      <c r="AC331" s="127"/>
      <c r="AD331" s="127"/>
      <c r="AE331" s="127"/>
      <c r="AF331" s="127"/>
      <c r="AG331" s="127"/>
      <c r="AH331" s="127"/>
      <c r="AI331" s="127"/>
      <c r="AJ331" s="127"/>
      <c r="AK331" s="127"/>
      <c r="AL331" s="127"/>
      <c r="AM331" s="127"/>
      <c r="AN331" s="127"/>
      <c r="AO331" s="127"/>
      <c r="AP331" s="127">
        <v>22</v>
      </c>
      <c r="AQ331" s="127"/>
      <c r="AR331" s="125" t="s">
        <v>764</v>
      </c>
    </row>
    <row r="332" spans="1:44" ht="66.95" customHeight="1">
      <c r="A332" s="125" t="s">
        <v>493</v>
      </c>
      <c r="B332" s="103"/>
      <c r="C332" s="103" t="s">
        <v>623</v>
      </c>
      <c r="D332" s="103"/>
      <c r="E332" s="103" t="s">
        <v>765</v>
      </c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 t="s">
        <v>494</v>
      </c>
      <c r="U332" s="103"/>
      <c r="V332" s="126"/>
      <c r="W332" s="126"/>
      <c r="X332" s="126"/>
      <c r="Y332" s="126"/>
      <c r="Z332" s="125" t="s">
        <v>493</v>
      </c>
      <c r="AA332" s="127">
        <v>22</v>
      </c>
      <c r="AB332" s="127"/>
      <c r="AC332" s="127"/>
      <c r="AD332" s="127"/>
      <c r="AE332" s="127"/>
      <c r="AF332" s="127"/>
      <c r="AG332" s="127"/>
      <c r="AH332" s="127"/>
      <c r="AI332" s="127"/>
      <c r="AJ332" s="127"/>
      <c r="AK332" s="127"/>
      <c r="AL332" s="127"/>
      <c r="AM332" s="127"/>
      <c r="AN332" s="127"/>
      <c r="AO332" s="127"/>
      <c r="AP332" s="127">
        <v>22</v>
      </c>
      <c r="AQ332" s="127"/>
      <c r="AR332" s="125" t="s">
        <v>493</v>
      </c>
    </row>
    <row r="333" spans="1:44" ht="50.1" customHeight="1">
      <c r="A333" s="125" t="s">
        <v>766</v>
      </c>
      <c r="B333" s="103"/>
      <c r="C333" s="103" t="s">
        <v>623</v>
      </c>
      <c r="D333" s="103"/>
      <c r="E333" s="103" t="s">
        <v>767</v>
      </c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26"/>
      <c r="W333" s="126"/>
      <c r="X333" s="126"/>
      <c r="Y333" s="126"/>
      <c r="Z333" s="125" t="s">
        <v>766</v>
      </c>
      <c r="AA333" s="127">
        <v>5</v>
      </c>
      <c r="AB333" s="127"/>
      <c r="AC333" s="127"/>
      <c r="AD333" s="127"/>
      <c r="AE333" s="127"/>
      <c r="AF333" s="127"/>
      <c r="AG333" s="127"/>
      <c r="AH333" s="127"/>
      <c r="AI333" s="127"/>
      <c r="AJ333" s="127"/>
      <c r="AK333" s="127"/>
      <c r="AL333" s="127"/>
      <c r="AM333" s="127"/>
      <c r="AN333" s="127"/>
      <c r="AO333" s="127"/>
      <c r="AP333" s="127">
        <v>5</v>
      </c>
      <c r="AQ333" s="127"/>
      <c r="AR333" s="125" t="s">
        <v>766</v>
      </c>
    </row>
    <row r="334" spans="1:44" ht="66.95" customHeight="1">
      <c r="A334" s="125" t="s">
        <v>493</v>
      </c>
      <c r="B334" s="103"/>
      <c r="C334" s="103" t="s">
        <v>623</v>
      </c>
      <c r="D334" s="103"/>
      <c r="E334" s="103" t="s">
        <v>767</v>
      </c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 t="s">
        <v>494</v>
      </c>
      <c r="U334" s="103"/>
      <c r="V334" s="126"/>
      <c r="W334" s="126"/>
      <c r="X334" s="126"/>
      <c r="Y334" s="126"/>
      <c r="Z334" s="125" t="s">
        <v>493</v>
      </c>
      <c r="AA334" s="127">
        <v>5</v>
      </c>
      <c r="AB334" s="127"/>
      <c r="AC334" s="127"/>
      <c r="AD334" s="127"/>
      <c r="AE334" s="127"/>
      <c r="AF334" s="127"/>
      <c r="AG334" s="127"/>
      <c r="AH334" s="127"/>
      <c r="AI334" s="127"/>
      <c r="AJ334" s="127"/>
      <c r="AK334" s="127"/>
      <c r="AL334" s="127"/>
      <c r="AM334" s="127"/>
      <c r="AN334" s="127"/>
      <c r="AO334" s="127"/>
      <c r="AP334" s="127">
        <v>5</v>
      </c>
      <c r="AQ334" s="127"/>
      <c r="AR334" s="125" t="s">
        <v>493</v>
      </c>
    </row>
    <row r="335" spans="1:44" ht="16.7" customHeight="1">
      <c r="A335" s="125" t="s">
        <v>630</v>
      </c>
      <c r="B335" s="103"/>
      <c r="C335" s="103" t="s">
        <v>631</v>
      </c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26"/>
      <c r="W335" s="126"/>
      <c r="X335" s="126"/>
      <c r="Y335" s="126"/>
      <c r="Z335" s="125" t="s">
        <v>630</v>
      </c>
      <c r="AA335" s="127">
        <v>308310.67</v>
      </c>
      <c r="AB335" s="127"/>
      <c r="AC335" s="127">
        <v>201219.3</v>
      </c>
      <c r="AD335" s="127">
        <v>3316.2</v>
      </c>
      <c r="AE335" s="127"/>
      <c r="AF335" s="127"/>
      <c r="AG335" s="127"/>
      <c r="AH335" s="127"/>
      <c r="AI335" s="127"/>
      <c r="AJ335" s="127"/>
      <c r="AK335" s="127"/>
      <c r="AL335" s="127"/>
      <c r="AM335" s="127"/>
      <c r="AN335" s="127"/>
      <c r="AO335" s="127"/>
      <c r="AP335" s="127">
        <v>312410.73</v>
      </c>
      <c r="AQ335" s="127">
        <v>314090.5</v>
      </c>
      <c r="AR335" s="125" t="s">
        <v>630</v>
      </c>
    </row>
    <row r="336" spans="1:44" ht="16.7" customHeight="1">
      <c r="A336" s="125" t="s">
        <v>632</v>
      </c>
      <c r="B336" s="103"/>
      <c r="C336" s="103" t="s">
        <v>633</v>
      </c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26"/>
      <c r="W336" s="126"/>
      <c r="X336" s="126"/>
      <c r="Y336" s="126"/>
      <c r="Z336" s="125" t="s">
        <v>632</v>
      </c>
      <c r="AA336" s="127">
        <v>100138.28</v>
      </c>
      <c r="AB336" s="127"/>
      <c r="AC336" s="127">
        <v>63431.7</v>
      </c>
      <c r="AD336" s="127"/>
      <c r="AE336" s="127"/>
      <c r="AF336" s="127"/>
      <c r="AG336" s="127"/>
      <c r="AH336" s="127"/>
      <c r="AI336" s="127"/>
      <c r="AJ336" s="127"/>
      <c r="AK336" s="127"/>
      <c r="AL336" s="127"/>
      <c r="AM336" s="127"/>
      <c r="AN336" s="127"/>
      <c r="AO336" s="127"/>
      <c r="AP336" s="127">
        <v>102516.4</v>
      </c>
      <c r="AQ336" s="127">
        <v>100856.7</v>
      </c>
      <c r="AR336" s="125" t="s">
        <v>632</v>
      </c>
    </row>
    <row r="337" spans="1:44" ht="33.4" customHeight="1">
      <c r="A337" s="125" t="s">
        <v>768</v>
      </c>
      <c r="B337" s="103"/>
      <c r="C337" s="103" t="s">
        <v>633</v>
      </c>
      <c r="D337" s="103"/>
      <c r="E337" s="103" t="s">
        <v>769</v>
      </c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26"/>
      <c r="W337" s="126"/>
      <c r="X337" s="126"/>
      <c r="Y337" s="126"/>
      <c r="Z337" s="125" t="s">
        <v>768</v>
      </c>
      <c r="AA337" s="127">
        <v>100138.28</v>
      </c>
      <c r="AB337" s="127"/>
      <c r="AC337" s="127">
        <v>63431.7</v>
      </c>
      <c r="AD337" s="127"/>
      <c r="AE337" s="127"/>
      <c r="AF337" s="127"/>
      <c r="AG337" s="127"/>
      <c r="AH337" s="127"/>
      <c r="AI337" s="127"/>
      <c r="AJ337" s="127"/>
      <c r="AK337" s="127"/>
      <c r="AL337" s="127"/>
      <c r="AM337" s="127"/>
      <c r="AN337" s="127"/>
      <c r="AO337" s="127"/>
      <c r="AP337" s="127">
        <v>102516.4</v>
      </c>
      <c r="AQ337" s="127">
        <v>100856.7</v>
      </c>
      <c r="AR337" s="125" t="s">
        <v>768</v>
      </c>
    </row>
    <row r="338" spans="1:44" ht="66.95" customHeight="1">
      <c r="A338" s="125" t="s">
        <v>770</v>
      </c>
      <c r="B338" s="103"/>
      <c r="C338" s="103" t="s">
        <v>633</v>
      </c>
      <c r="D338" s="103"/>
      <c r="E338" s="103" t="s">
        <v>771</v>
      </c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26"/>
      <c r="W338" s="126"/>
      <c r="X338" s="126"/>
      <c r="Y338" s="126"/>
      <c r="Z338" s="125" t="s">
        <v>770</v>
      </c>
      <c r="AA338" s="127">
        <v>100138.28</v>
      </c>
      <c r="AB338" s="127"/>
      <c r="AC338" s="127">
        <v>63431.7</v>
      </c>
      <c r="AD338" s="127"/>
      <c r="AE338" s="127"/>
      <c r="AF338" s="127"/>
      <c r="AG338" s="127"/>
      <c r="AH338" s="127"/>
      <c r="AI338" s="127"/>
      <c r="AJ338" s="127"/>
      <c r="AK338" s="127"/>
      <c r="AL338" s="127"/>
      <c r="AM338" s="127"/>
      <c r="AN338" s="127"/>
      <c r="AO338" s="127"/>
      <c r="AP338" s="127">
        <v>102516.4</v>
      </c>
      <c r="AQ338" s="127">
        <v>100856.7</v>
      </c>
      <c r="AR338" s="125" t="s">
        <v>770</v>
      </c>
    </row>
    <row r="339" spans="1:44" ht="83.65" customHeight="1">
      <c r="A339" s="125" t="s">
        <v>772</v>
      </c>
      <c r="B339" s="103"/>
      <c r="C339" s="103" t="s">
        <v>633</v>
      </c>
      <c r="D339" s="103"/>
      <c r="E339" s="103" t="s">
        <v>773</v>
      </c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26"/>
      <c r="W339" s="126"/>
      <c r="X339" s="126"/>
      <c r="Y339" s="126"/>
      <c r="Z339" s="125" t="s">
        <v>772</v>
      </c>
      <c r="AA339" s="127">
        <v>36446.58</v>
      </c>
      <c r="AB339" s="127"/>
      <c r="AC339" s="127"/>
      <c r="AD339" s="127"/>
      <c r="AE339" s="127"/>
      <c r="AF339" s="127"/>
      <c r="AG339" s="127"/>
      <c r="AH339" s="127"/>
      <c r="AI339" s="127"/>
      <c r="AJ339" s="127"/>
      <c r="AK339" s="127"/>
      <c r="AL339" s="127"/>
      <c r="AM339" s="127"/>
      <c r="AN339" s="127"/>
      <c r="AO339" s="127"/>
      <c r="AP339" s="127">
        <v>34846</v>
      </c>
      <c r="AQ339" s="127">
        <v>34151.800000000003</v>
      </c>
      <c r="AR339" s="125" t="s">
        <v>772</v>
      </c>
    </row>
    <row r="340" spans="1:44" ht="66.95" customHeight="1">
      <c r="A340" s="125" t="s">
        <v>569</v>
      </c>
      <c r="B340" s="103"/>
      <c r="C340" s="103" t="s">
        <v>633</v>
      </c>
      <c r="D340" s="103"/>
      <c r="E340" s="103" t="s">
        <v>774</v>
      </c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26"/>
      <c r="W340" s="126"/>
      <c r="X340" s="126"/>
      <c r="Y340" s="126"/>
      <c r="Z340" s="125" t="s">
        <v>569</v>
      </c>
      <c r="AA340" s="127">
        <v>36446.58</v>
      </c>
      <c r="AB340" s="127"/>
      <c r="AC340" s="127"/>
      <c r="AD340" s="127"/>
      <c r="AE340" s="127"/>
      <c r="AF340" s="127"/>
      <c r="AG340" s="127"/>
      <c r="AH340" s="127"/>
      <c r="AI340" s="127"/>
      <c r="AJ340" s="127"/>
      <c r="AK340" s="127"/>
      <c r="AL340" s="127"/>
      <c r="AM340" s="127"/>
      <c r="AN340" s="127"/>
      <c r="AO340" s="127"/>
      <c r="AP340" s="127">
        <v>34846</v>
      </c>
      <c r="AQ340" s="127">
        <v>34151.800000000003</v>
      </c>
      <c r="AR340" s="125" t="s">
        <v>569</v>
      </c>
    </row>
    <row r="341" spans="1:44" ht="66.95" customHeight="1">
      <c r="A341" s="125" t="s">
        <v>493</v>
      </c>
      <c r="B341" s="103"/>
      <c r="C341" s="103" t="s">
        <v>633</v>
      </c>
      <c r="D341" s="103"/>
      <c r="E341" s="103" t="s">
        <v>774</v>
      </c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 t="s">
        <v>494</v>
      </c>
      <c r="U341" s="103"/>
      <c r="V341" s="126"/>
      <c r="W341" s="126"/>
      <c r="X341" s="126"/>
      <c r="Y341" s="126"/>
      <c r="Z341" s="125" t="s">
        <v>493</v>
      </c>
      <c r="AA341" s="127">
        <v>36446.58</v>
      </c>
      <c r="AB341" s="127"/>
      <c r="AC341" s="127"/>
      <c r="AD341" s="127"/>
      <c r="AE341" s="127"/>
      <c r="AF341" s="127"/>
      <c r="AG341" s="127"/>
      <c r="AH341" s="127"/>
      <c r="AI341" s="127"/>
      <c r="AJ341" s="127"/>
      <c r="AK341" s="127"/>
      <c r="AL341" s="127"/>
      <c r="AM341" s="127"/>
      <c r="AN341" s="127"/>
      <c r="AO341" s="127"/>
      <c r="AP341" s="127">
        <v>34846</v>
      </c>
      <c r="AQ341" s="127">
        <v>34151.800000000003</v>
      </c>
      <c r="AR341" s="125" t="s">
        <v>493</v>
      </c>
    </row>
    <row r="342" spans="1:44" ht="83.65" customHeight="1">
      <c r="A342" s="125" t="s">
        <v>779</v>
      </c>
      <c r="B342" s="103"/>
      <c r="C342" s="103" t="s">
        <v>633</v>
      </c>
      <c r="D342" s="103"/>
      <c r="E342" s="103" t="s">
        <v>780</v>
      </c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26"/>
      <c r="W342" s="126"/>
      <c r="X342" s="126"/>
      <c r="Y342" s="126"/>
      <c r="Z342" s="125" t="s">
        <v>779</v>
      </c>
      <c r="AA342" s="127">
        <v>63431.7</v>
      </c>
      <c r="AB342" s="127"/>
      <c r="AC342" s="127">
        <v>63431.7</v>
      </c>
      <c r="AD342" s="127"/>
      <c r="AE342" s="127"/>
      <c r="AF342" s="127"/>
      <c r="AG342" s="127"/>
      <c r="AH342" s="127"/>
      <c r="AI342" s="127"/>
      <c r="AJ342" s="127"/>
      <c r="AK342" s="127"/>
      <c r="AL342" s="127"/>
      <c r="AM342" s="127"/>
      <c r="AN342" s="127"/>
      <c r="AO342" s="127"/>
      <c r="AP342" s="127">
        <v>67670.399999999994</v>
      </c>
      <c r="AQ342" s="127">
        <v>66704.899999999994</v>
      </c>
      <c r="AR342" s="125" t="s">
        <v>779</v>
      </c>
    </row>
    <row r="343" spans="1:44" ht="66.95" customHeight="1">
      <c r="A343" s="125" t="s">
        <v>781</v>
      </c>
      <c r="B343" s="103"/>
      <c r="C343" s="103" t="s">
        <v>633</v>
      </c>
      <c r="D343" s="103"/>
      <c r="E343" s="103" t="s">
        <v>782</v>
      </c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26"/>
      <c r="W343" s="126"/>
      <c r="X343" s="126"/>
      <c r="Y343" s="126"/>
      <c r="Z343" s="125" t="s">
        <v>781</v>
      </c>
      <c r="AA343" s="127">
        <v>63431.7</v>
      </c>
      <c r="AB343" s="127"/>
      <c r="AC343" s="127">
        <v>63431.7</v>
      </c>
      <c r="AD343" s="127"/>
      <c r="AE343" s="127"/>
      <c r="AF343" s="127"/>
      <c r="AG343" s="127"/>
      <c r="AH343" s="127"/>
      <c r="AI343" s="127"/>
      <c r="AJ343" s="127"/>
      <c r="AK343" s="127"/>
      <c r="AL343" s="127"/>
      <c r="AM343" s="127"/>
      <c r="AN343" s="127"/>
      <c r="AO343" s="127"/>
      <c r="AP343" s="127">
        <v>67670.399999999994</v>
      </c>
      <c r="AQ343" s="127">
        <v>66704.899999999994</v>
      </c>
      <c r="AR343" s="125" t="s">
        <v>781</v>
      </c>
    </row>
    <row r="344" spans="1:44" ht="66.95" customHeight="1">
      <c r="A344" s="125" t="s">
        <v>493</v>
      </c>
      <c r="B344" s="103"/>
      <c r="C344" s="103" t="s">
        <v>633</v>
      </c>
      <c r="D344" s="103"/>
      <c r="E344" s="103" t="s">
        <v>782</v>
      </c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 t="s">
        <v>494</v>
      </c>
      <c r="U344" s="103"/>
      <c r="V344" s="126"/>
      <c r="W344" s="126"/>
      <c r="X344" s="126"/>
      <c r="Y344" s="126"/>
      <c r="Z344" s="125" t="s">
        <v>493</v>
      </c>
      <c r="AA344" s="127">
        <v>63431.7</v>
      </c>
      <c r="AB344" s="127"/>
      <c r="AC344" s="127">
        <v>63431.7</v>
      </c>
      <c r="AD344" s="127"/>
      <c r="AE344" s="127"/>
      <c r="AF344" s="127"/>
      <c r="AG344" s="127"/>
      <c r="AH344" s="127"/>
      <c r="AI344" s="127"/>
      <c r="AJ344" s="127"/>
      <c r="AK344" s="127"/>
      <c r="AL344" s="127"/>
      <c r="AM344" s="127"/>
      <c r="AN344" s="127"/>
      <c r="AO344" s="127"/>
      <c r="AP344" s="127">
        <v>67670.399999999994</v>
      </c>
      <c r="AQ344" s="127">
        <v>66704.899999999994</v>
      </c>
      <c r="AR344" s="125" t="s">
        <v>493</v>
      </c>
    </row>
    <row r="345" spans="1:44" ht="16.7" customHeight="1">
      <c r="A345" s="125" t="s">
        <v>783</v>
      </c>
      <c r="B345" s="103"/>
      <c r="C345" s="103" t="s">
        <v>784</v>
      </c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26"/>
      <c r="W345" s="126"/>
      <c r="X345" s="126"/>
      <c r="Y345" s="126"/>
      <c r="Z345" s="125" t="s">
        <v>783</v>
      </c>
      <c r="AA345" s="127">
        <v>176363.09</v>
      </c>
      <c r="AB345" s="127"/>
      <c r="AC345" s="127">
        <v>133512.4</v>
      </c>
      <c r="AD345" s="127">
        <v>3316.2</v>
      </c>
      <c r="AE345" s="127"/>
      <c r="AF345" s="127"/>
      <c r="AG345" s="127"/>
      <c r="AH345" s="127"/>
      <c r="AI345" s="127"/>
      <c r="AJ345" s="127"/>
      <c r="AK345" s="127"/>
      <c r="AL345" s="127"/>
      <c r="AM345" s="127"/>
      <c r="AN345" s="127"/>
      <c r="AO345" s="127"/>
      <c r="AP345" s="127">
        <v>178877.13</v>
      </c>
      <c r="AQ345" s="127">
        <v>182041.5</v>
      </c>
      <c r="AR345" s="125" t="s">
        <v>783</v>
      </c>
    </row>
    <row r="346" spans="1:44" ht="33.4" customHeight="1">
      <c r="A346" s="125" t="s">
        <v>768</v>
      </c>
      <c r="B346" s="103"/>
      <c r="C346" s="103" t="s">
        <v>784</v>
      </c>
      <c r="D346" s="103"/>
      <c r="E346" s="103" t="s">
        <v>769</v>
      </c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26"/>
      <c r="W346" s="126"/>
      <c r="X346" s="126"/>
      <c r="Y346" s="126"/>
      <c r="Z346" s="125" t="s">
        <v>768</v>
      </c>
      <c r="AA346" s="127">
        <v>176273.09</v>
      </c>
      <c r="AB346" s="127"/>
      <c r="AC346" s="127">
        <v>133512.4</v>
      </c>
      <c r="AD346" s="127">
        <v>3276.2</v>
      </c>
      <c r="AE346" s="127"/>
      <c r="AF346" s="127"/>
      <c r="AG346" s="127"/>
      <c r="AH346" s="127"/>
      <c r="AI346" s="127"/>
      <c r="AJ346" s="127"/>
      <c r="AK346" s="127"/>
      <c r="AL346" s="127"/>
      <c r="AM346" s="127"/>
      <c r="AN346" s="127"/>
      <c r="AO346" s="127"/>
      <c r="AP346" s="127">
        <v>178827.13</v>
      </c>
      <c r="AQ346" s="127">
        <v>181991.5</v>
      </c>
      <c r="AR346" s="125" t="s">
        <v>768</v>
      </c>
    </row>
    <row r="347" spans="1:44" ht="83.65" customHeight="1">
      <c r="A347" s="125" t="s">
        <v>791</v>
      </c>
      <c r="B347" s="103"/>
      <c r="C347" s="103" t="s">
        <v>784</v>
      </c>
      <c r="D347" s="103"/>
      <c r="E347" s="103" t="s">
        <v>792</v>
      </c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26"/>
      <c r="W347" s="126"/>
      <c r="X347" s="126"/>
      <c r="Y347" s="126"/>
      <c r="Z347" s="125" t="s">
        <v>791</v>
      </c>
      <c r="AA347" s="127">
        <v>176273.09</v>
      </c>
      <c r="AB347" s="127"/>
      <c r="AC347" s="127">
        <v>133512.4</v>
      </c>
      <c r="AD347" s="127">
        <v>3276.2</v>
      </c>
      <c r="AE347" s="127"/>
      <c r="AF347" s="127"/>
      <c r="AG347" s="127"/>
      <c r="AH347" s="127"/>
      <c r="AI347" s="127"/>
      <c r="AJ347" s="127"/>
      <c r="AK347" s="127"/>
      <c r="AL347" s="127"/>
      <c r="AM347" s="127"/>
      <c r="AN347" s="127"/>
      <c r="AO347" s="127"/>
      <c r="AP347" s="127">
        <v>178827.13</v>
      </c>
      <c r="AQ347" s="127">
        <v>181991.5</v>
      </c>
      <c r="AR347" s="125" t="s">
        <v>791</v>
      </c>
    </row>
    <row r="348" spans="1:44" ht="150.4" customHeight="1">
      <c r="A348" s="125" t="s">
        <v>793</v>
      </c>
      <c r="B348" s="103"/>
      <c r="C348" s="103" t="s">
        <v>784</v>
      </c>
      <c r="D348" s="103"/>
      <c r="E348" s="103" t="s">
        <v>794</v>
      </c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26"/>
      <c r="W348" s="126"/>
      <c r="X348" s="126"/>
      <c r="Y348" s="126"/>
      <c r="Z348" s="125" t="s">
        <v>793</v>
      </c>
      <c r="AA348" s="127">
        <v>38464.49</v>
      </c>
      <c r="AB348" s="127"/>
      <c r="AC348" s="127"/>
      <c r="AD348" s="127"/>
      <c r="AE348" s="127"/>
      <c r="AF348" s="127"/>
      <c r="AG348" s="127"/>
      <c r="AH348" s="127"/>
      <c r="AI348" s="127"/>
      <c r="AJ348" s="127"/>
      <c r="AK348" s="127"/>
      <c r="AL348" s="127"/>
      <c r="AM348" s="127"/>
      <c r="AN348" s="127"/>
      <c r="AO348" s="127"/>
      <c r="AP348" s="127">
        <v>36185.78</v>
      </c>
      <c r="AQ348" s="127">
        <v>36488.26</v>
      </c>
      <c r="AR348" s="125" t="s">
        <v>793</v>
      </c>
    </row>
    <row r="349" spans="1:44" ht="66.95" customHeight="1">
      <c r="A349" s="125" t="s">
        <v>569</v>
      </c>
      <c r="B349" s="103"/>
      <c r="C349" s="103" t="s">
        <v>784</v>
      </c>
      <c r="D349" s="103"/>
      <c r="E349" s="103" t="s">
        <v>795</v>
      </c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26"/>
      <c r="W349" s="126"/>
      <c r="X349" s="126"/>
      <c r="Y349" s="126"/>
      <c r="Z349" s="125" t="s">
        <v>569</v>
      </c>
      <c r="AA349" s="127">
        <v>38464.49</v>
      </c>
      <c r="AB349" s="127"/>
      <c r="AC349" s="127"/>
      <c r="AD349" s="127"/>
      <c r="AE349" s="127"/>
      <c r="AF349" s="127"/>
      <c r="AG349" s="127"/>
      <c r="AH349" s="127"/>
      <c r="AI349" s="127"/>
      <c r="AJ349" s="127"/>
      <c r="AK349" s="127"/>
      <c r="AL349" s="127"/>
      <c r="AM349" s="127"/>
      <c r="AN349" s="127"/>
      <c r="AO349" s="127"/>
      <c r="AP349" s="127">
        <v>36185.78</v>
      </c>
      <c r="AQ349" s="127">
        <v>36488.26</v>
      </c>
      <c r="AR349" s="125" t="s">
        <v>569</v>
      </c>
    </row>
    <row r="350" spans="1:44" ht="66.95" customHeight="1">
      <c r="A350" s="125" t="s">
        <v>493</v>
      </c>
      <c r="B350" s="103"/>
      <c r="C350" s="103" t="s">
        <v>784</v>
      </c>
      <c r="D350" s="103"/>
      <c r="E350" s="103" t="s">
        <v>795</v>
      </c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 t="s">
        <v>494</v>
      </c>
      <c r="U350" s="103"/>
      <c r="V350" s="126"/>
      <c r="W350" s="126"/>
      <c r="X350" s="126"/>
      <c r="Y350" s="126"/>
      <c r="Z350" s="125" t="s">
        <v>493</v>
      </c>
      <c r="AA350" s="127">
        <v>38464.49</v>
      </c>
      <c r="AB350" s="127"/>
      <c r="AC350" s="127"/>
      <c r="AD350" s="127"/>
      <c r="AE350" s="127"/>
      <c r="AF350" s="127"/>
      <c r="AG350" s="127"/>
      <c r="AH350" s="127"/>
      <c r="AI350" s="127"/>
      <c r="AJ350" s="127"/>
      <c r="AK350" s="127"/>
      <c r="AL350" s="127"/>
      <c r="AM350" s="127"/>
      <c r="AN350" s="127"/>
      <c r="AO350" s="127"/>
      <c r="AP350" s="127">
        <v>36185.78</v>
      </c>
      <c r="AQ350" s="127">
        <v>36488.26</v>
      </c>
      <c r="AR350" s="125" t="s">
        <v>493</v>
      </c>
    </row>
    <row r="351" spans="1:44" ht="83.65" customHeight="1">
      <c r="A351" s="125" t="s">
        <v>779</v>
      </c>
      <c r="B351" s="103"/>
      <c r="C351" s="103" t="s">
        <v>784</v>
      </c>
      <c r="D351" s="103"/>
      <c r="E351" s="103" t="s">
        <v>802</v>
      </c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26"/>
      <c r="W351" s="126"/>
      <c r="X351" s="126"/>
      <c r="Y351" s="126"/>
      <c r="Z351" s="125" t="s">
        <v>779</v>
      </c>
      <c r="AA351" s="127">
        <v>128070.8</v>
      </c>
      <c r="AB351" s="127"/>
      <c r="AC351" s="127">
        <v>128070.8</v>
      </c>
      <c r="AD351" s="127"/>
      <c r="AE351" s="127"/>
      <c r="AF351" s="127"/>
      <c r="AG351" s="127"/>
      <c r="AH351" s="127"/>
      <c r="AI351" s="127"/>
      <c r="AJ351" s="127"/>
      <c r="AK351" s="127"/>
      <c r="AL351" s="127"/>
      <c r="AM351" s="127"/>
      <c r="AN351" s="127"/>
      <c r="AO351" s="127"/>
      <c r="AP351" s="127">
        <v>136780.6</v>
      </c>
      <c r="AQ351" s="127">
        <v>139649.20000000001</v>
      </c>
      <c r="AR351" s="125" t="s">
        <v>779</v>
      </c>
    </row>
    <row r="352" spans="1:44" ht="66.95" customHeight="1">
      <c r="A352" s="125" t="s">
        <v>781</v>
      </c>
      <c r="B352" s="103"/>
      <c r="C352" s="103" t="s">
        <v>784</v>
      </c>
      <c r="D352" s="103"/>
      <c r="E352" s="103" t="s">
        <v>803</v>
      </c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26"/>
      <c r="W352" s="126"/>
      <c r="X352" s="126"/>
      <c r="Y352" s="126"/>
      <c r="Z352" s="125" t="s">
        <v>781</v>
      </c>
      <c r="AA352" s="127">
        <v>128070.8</v>
      </c>
      <c r="AB352" s="127"/>
      <c r="AC352" s="127">
        <v>128070.8</v>
      </c>
      <c r="AD352" s="127"/>
      <c r="AE352" s="127"/>
      <c r="AF352" s="127"/>
      <c r="AG352" s="127"/>
      <c r="AH352" s="127"/>
      <c r="AI352" s="127"/>
      <c r="AJ352" s="127"/>
      <c r="AK352" s="127"/>
      <c r="AL352" s="127"/>
      <c r="AM352" s="127"/>
      <c r="AN352" s="127"/>
      <c r="AO352" s="127"/>
      <c r="AP352" s="127">
        <v>136780.6</v>
      </c>
      <c r="AQ352" s="127">
        <v>139649.20000000001</v>
      </c>
      <c r="AR352" s="125" t="s">
        <v>781</v>
      </c>
    </row>
    <row r="353" spans="1:44" ht="66.95" customHeight="1">
      <c r="A353" s="125" t="s">
        <v>493</v>
      </c>
      <c r="B353" s="103"/>
      <c r="C353" s="103" t="s">
        <v>784</v>
      </c>
      <c r="D353" s="103"/>
      <c r="E353" s="103" t="s">
        <v>803</v>
      </c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 t="s">
        <v>494</v>
      </c>
      <c r="U353" s="103"/>
      <c r="V353" s="126"/>
      <c r="W353" s="126"/>
      <c r="X353" s="126"/>
      <c r="Y353" s="126"/>
      <c r="Z353" s="125" t="s">
        <v>493</v>
      </c>
      <c r="AA353" s="127">
        <v>128070.8</v>
      </c>
      <c r="AB353" s="127"/>
      <c r="AC353" s="127">
        <v>128070.8</v>
      </c>
      <c r="AD353" s="127"/>
      <c r="AE353" s="127"/>
      <c r="AF353" s="127"/>
      <c r="AG353" s="127"/>
      <c r="AH353" s="127"/>
      <c r="AI353" s="127"/>
      <c r="AJ353" s="127"/>
      <c r="AK353" s="127"/>
      <c r="AL353" s="127"/>
      <c r="AM353" s="127"/>
      <c r="AN353" s="127"/>
      <c r="AO353" s="127"/>
      <c r="AP353" s="127">
        <v>136780.6</v>
      </c>
      <c r="AQ353" s="127">
        <v>139649.20000000001</v>
      </c>
      <c r="AR353" s="125" t="s">
        <v>493</v>
      </c>
    </row>
    <row r="354" spans="1:44" ht="401.1" customHeight="1">
      <c r="A354" s="104" t="s">
        <v>804</v>
      </c>
      <c r="B354" s="103"/>
      <c r="C354" s="103" t="s">
        <v>784</v>
      </c>
      <c r="D354" s="103"/>
      <c r="E354" s="103" t="s">
        <v>805</v>
      </c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26"/>
      <c r="W354" s="126"/>
      <c r="X354" s="126"/>
      <c r="Y354" s="126"/>
      <c r="Z354" s="104" t="s">
        <v>804</v>
      </c>
      <c r="AA354" s="127">
        <v>5882.81</v>
      </c>
      <c r="AB354" s="127"/>
      <c r="AC354" s="127">
        <v>5441.6</v>
      </c>
      <c r="AD354" s="127">
        <v>441.21</v>
      </c>
      <c r="AE354" s="127"/>
      <c r="AF354" s="127"/>
      <c r="AG354" s="127"/>
      <c r="AH354" s="127"/>
      <c r="AI354" s="127"/>
      <c r="AJ354" s="127"/>
      <c r="AK354" s="127"/>
      <c r="AL354" s="127"/>
      <c r="AM354" s="127"/>
      <c r="AN354" s="127"/>
      <c r="AO354" s="127"/>
      <c r="AP354" s="127">
        <v>5860.75</v>
      </c>
      <c r="AQ354" s="127">
        <v>5854.04</v>
      </c>
      <c r="AR354" s="104" t="s">
        <v>804</v>
      </c>
    </row>
    <row r="355" spans="1:44" ht="384.4" customHeight="1">
      <c r="A355" s="104" t="s">
        <v>806</v>
      </c>
      <c r="B355" s="103"/>
      <c r="C355" s="103" t="s">
        <v>784</v>
      </c>
      <c r="D355" s="103"/>
      <c r="E355" s="103" t="s">
        <v>807</v>
      </c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26"/>
      <c r="W355" s="126"/>
      <c r="X355" s="126"/>
      <c r="Y355" s="126"/>
      <c r="Z355" s="104" t="s">
        <v>806</v>
      </c>
      <c r="AA355" s="127">
        <v>5882.81</v>
      </c>
      <c r="AB355" s="127"/>
      <c r="AC355" s="127">
        <v>5441.6</v>
      </c>
      <c r="AD355" s="127">
        <v>441.21</v>
      </c>
      <c r="AE355" s="127"/>
      <c r="AF355" s="127"/>
      <c r="AG355" s="127"/>
      <c r="AH355" s="127"/>
      <c r="AI355" s="127"/>
      <c r="AJ355" s="127"/>
      <c r="AK355" s="127"/>
      <c r="AL355" s="127"/>
      <c r="AM355" s="127"/>
      <c r="AN355" s="127"/>
      <c r="AO355" s="127"/>
      <c r="AP355" s="127">
        <v>5860.75</v>
      </c>
      <c r="AQ355" s="127">
        <v>5854.04</v>
      </c>
      <c r="AR355" s="104" t="s">
        <v>806</v>
      </c>
    </row>
    <row r="356" spans="1:44" ht="66.95" customHeight="1">
      <c r="A356" s="125" t="s">
        <v>493</v>
      </c>
      <c r="B356" s="103"/>
      <c r="C356" s="103" t="s">
        <v>784</v>
      </c>
      <c r="D356" s="103"/>
      <c r="E356" s="103" t="s">
        <v>807</v>
      </c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 t="s">
        <v>494</v>
      </c>
      <c r="U356" s="103"/>
      <c r="V356" s="126"/>
      <c r="W356" s="126"/>
      <c r="X356" s="126"/>
      <c r="Y356" s="126"/>
      <c r="Z356" s="125" t="s">
        <v>493</v>
      </c>
      <c r="AA356" s="127">
        <v>5882.81</v>
      </c>
      <c r="AB356" s="127"/>
      <c r="AC356" s="127">
        <v>5441.6</v>
      </c>
      <c r="AD356" s="127">
        <v>441.21</v>
      </c>
      <c r="AE356" s="127"/>
      <c r="AF356" s="127"/>
      <c r="AG356" s="127"/>
      <c r="AH356" s="127"/>
      <c r="AI356" s="127"/>
      <c r="AJ356" s="127"/>
      <c r="AK356" s="127"/>
      <c r="AL356" s="127"/>
      <c r="AM356" s="127"/>
      <c r="AN356" s="127"/>
      <c r="AO356" s="127"/>
      <c r="AP356" s="127">
        <v>5860.75</v>
      </c>
      <c r="AQ356" s="127">
        <v>5854.04</v>
      </c>
      <c r="AR356" s="125" t="s">
        <v>493</v>
      </c>
    </row>
    <row r="357" spans="1:44" ht="83.65" customHeight="1">
      <c r="A357" s="125" t="s">
        <v>579</v>
      </c>
      <c r="B357" s="103"/>
      <c r="C357" s="103" t="s">
        <v>784</v>
      </c>
      <c r="D357" s="103"/>
      <c r="E357" s="103" t="s">
        <v>580</v>
      </c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26"/>
      <c r="W357" s="126"/>
      <c r="X357" s="126"/>
      <c r="Y357" s="126"/>
      <c r="Z357" s="125" t="s">
        <v>579</v>
      </c>
      <c r="AA357" s="127">
        <v>50</v>
      </c>
      <c r="AB357" s="127"/>
      <c r="AC357" s="127"/>
      <c r="AD357" s="127"/>
      <c r="AE357" s="127"/>
      <c r="AF357" s="127"/>
      <c r="AG357" s="127"/>
      <c r="AH357" s="127"/>
      <c r="AI357" s="127"/>
      <c r="AJ357" s="127"/>
      <c r="AK357" s="127"/>
      <c r="AL357" s="127"/>
      <c r="AM357" s="127"/>
      <c r="AN357" s="127"/>
      <c r="AO357" s="127"/>
      <c r="AP357" s="127">
        <v>50</v>
      </c>
      <c r="AQ357" s="127">
        <v>50</v>
      </c>
      <c r="AR357" s="125" t="s">
        <v>579</v>
      </c>
    </row>
    <row r="358" spans="1:44" ht="33.4" customHeight="1">
      <c r="A358" s="125" t="s">
        <v>808</v>
      </c>
      <c r="B358" s="103"/>
      <c r="C358" s="103" t="s">
        <v>784</v>
      </c>
      <c r="D358" s="103"/>
      <c r="E358" s="103" t="s">
        <v>809</v>
      </c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26"/>
      <c r="W358" s="126"/>
      <c r="X358" s="126"/>
      <c r="Y358" s="126"/>
      <c r="Z358" s="125" t="s">
        <v>808</v>
      </c>
      <c r="AA358" s="127">
        <v>50</v>
      </c>
      <c r="AB358" s="127"/>
      <c r="AC358" s="127"/>
      <c r="AD358" s="127"/>
      <c r="AE358" s="127"/>
      <c r="AF358" s="127"/>
      <c r="AG358" s="127"/>
      <c r="AH358" s="127"/>
      <c r="AI358" s="127"/>
      <c r="AJ358" s="127"/>
      <c r="AK358" s="127"/>
      <c r="AL358" s="127"/>
      <c r="AM358" s="127"/>
      <c r="AN358" s="127"/>
      <c r="AO358" s="127"/>
      <c r="AP358" s="127">
        <v>50</v>
      </c>
      <c r="AQ358" s="127">
        <v>50</v>
      </c>
      <c r="AR358" s="125" t="s">
        <v>808</v>
      </c>
    </row>
    <row r="359" spans="1:44" ht="50.1" customHeight="1">
      <c r="A359" s="125" t="s">
        <v>810</v>
      </c>
      <c r="B359" s="103"/>
      <c r="C359" s="103" t="s">
        <v>784</v>
      </c>
      <c r="D359" s="103"/>
      <c r="E359" s="103" t="s">
        <v>811</v>
      </c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26"/>
      <c r="W359" s="126"/>
      <c r="X359" s="126"/>
      <c r="Y359" s="126"/>
      <c r="Z359" s="125" t="s">
        <v>810</v>
      </c>
      <c r="AA359" s="127">
        <v>50</v>
      </c>
      <c r="AB359" s="127"/>
      <c r="AC359" s="127"/>
      <c r="AD359" s="127"/>
      <c r="AE359" s="127"/>
      <c r="AF359" s="127"/>
      <c r="AG359" s="127"/>
      <c r="AH359" s="127"/>
      <c r="AI359" s="127"/>
      <c r="AJ359" s="127"/>
      <c r="AK359" s="127"/>
      <c r="AL359" s="127"/>
      <c r="AM359" s="127"/>
      <c r="AN359" s="127"/>
      <c r="AO359" s="127"/>
      <c r="AP359" s="127">
        <v>50</v>
      </c>
      <c r="AQ359" s="127">
        <v>50</v>
      </c>
      <c r="AR359" s="125" t="s">
        <v>810</v>
      </c>
    </row>
    <row r="360" spans="1:44" ht="83.65" customHeight="1">
      <c r="A360" s="125" t="s">
        <v>812</v>
      </c>
      <c r="B360" s="103"/>
      <c r="C360" s="103" t="s">
        <v>784</v>
      </c>
      <c r="D360" s="103"/>
      <c r="E360" s="103" t="s">
        <v>813</v>
      </c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26"/>
      <c r="W360" s="126"/>
      <c r="X360" s="126"/>
      <c r="Y360" s="126"/>
      <c r="Z360" s="125" t="s">
        <v>812</v>
      </c>
      <c r="AA360" s="127">
        <v>50</v>
      </c>
      <c r="AB360" s="127"/>
      <c r="AC360" s="127"/>
      <c r="AD360" s="127"/>
      <c r="AE360" s="127"/>
      <c r="AF360" s="127"/>
      <c r="AG360" s="127"/>
      <c r="AH360" s="127"/>
      <c r="AI360" s="127"/>
      <c r="AJ360" s="127"/>
      <c r="AK360" s="127"/>
      <c r="AL360" s="127"/>
      <c r="AM360" s="127"/>
      <c r="AN360" s="127"/>
      <c r="AO360" s="127"/>
      <c r="AP360" s="127">
        <v>50</v>
      </c>
      <c r="AQ360" s="127">
        <v>50</v>
      </c>
      <c r="AR360" s="125" t="s">
        <v>812</v>
      </c>
    </row>
    <row r="361" spans="1:44" ht="66.95" customHeight="1">
      <c r="A361" s="125" t="s">
        <v>493</v>
      </c>
      <c r="B361" s="103"/>
      <c r="C361" s="103" t="s">
        <v>784</v>
      </c>
      <c r="D361" s="103"/>
      <c r="E361" s="103" t="s">
        <v>813</v>
      </c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 t="s">
        <v>494</v>
      </c>
      <c r="U361" s="103"/>
      <c r="V361" s="126"/>
      <c r="W361" s="126"/>
      <c r="X361" s="126"/>
      <c r="Y361" s="126"/>
      <c r="Z361" s="125" t="s">
        <v>493</v>
      </c>
      <c r="AA361" s="127">
        <v>50</v>
      </c>
      <c r="AB361" s="127"/>
      <c r="AC361" s="127"/>
      <c r="AD361" s="127"/>
      <c r="AE361" s="127"/>
      <c r="AF361" s="127"/>
      <c r="AG361" s="127"/>
      <c r="AH361" s="127"/>
      <c r="AI361" s="127"/>
      <c r="AJ361" s="127"/>
      <c r="AK361" s="127"/>
      <c r="AL361" s="127"/>
      <c r="AM361" s="127"/>
      <c r="AN361" s="127"/>
      <c r="AO361" s="127"/>
      <c r="AP361" s="127">
        <v>50</v>
      </c>
      <c r="AQ361" s="127">
        <v>50</v>
      </c>
      <c r="AR361" s="125" t="s">
        <v>493</v>
      </c>
    </row>
    <row r="362" spans="1:44" ht="16.7" customHeight="1">
      <c r="A362" s="125" t="s">
        <v>814</v>
      </c>
      <c r="B362" s="103"/>
      <c r="C362" s="103" t="s">
        <v>815</v>
      </c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26"/>
      <c r="W362" s="126"/>
      <c r="X362" s="126"/>
      <c r="Y362" s="126"/>
      <c r="Z362" s="125" t="s">
        <v>814</v>
      </c>
      <c r="AA362" s="127">
        <v>19441</v>
      </c>
      <c r="AB362" s="127"/>
      <c r="AC362" s="127"/>
      <c r="AD362" s="127"/>
      <c r="AE362" s="127"/>
      <c r="AF362" s="127"/>
      <c r="AG362" s="127"/>
      <c r="AH362" s="127"/>
      <c r="AI362" s="127"/>
      <c r="AJ362" s="127"/>
      <c r="AK362" s="127"/>
      <c r="AL362" s="127"/>
      <c r="AM362" s="127"/>
      <c r="AN362" s="127"/>
      <c r="AO362" s="127"/>
      <c r="AP362" s="127">
        <v>18578</v>
      </c>
      <c r="AQ362" s="127">
        <v>18656.099999999999</v>
      </c>
      <c r="AR362" s="125" t="s">
        <v>814</v>
      </c>
    </row>
    <row r="363" spans="1:44" ht="33.4" customHeight="1">
      <c r="A363" s="125" t="s">
        <v>768</v>
      </c>
      <c r="B363" s="103"/>
      <c r="C363" s="103" t="s">
        <v>815</v>
      </c>
      <c r="D363" s="103"/>
      <c r="E363" s="103" t="s">
        <v>769</v>
      </c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26"/>
      <c r="W363" s="126"/>
      <c r="X363" s="126"/>
      <c r="Y363" s="126"/>
      <c r="Z363" s="125" t="s">
        <v>768</v>
      </c>
      <c r="AA363" s="127">
        <v>19441</v>
      </c>
      <c r="AB363" s="127"/>
      <c r="AC363" s="127"/>
      <c r="AD363" s="127"/>
      <c r="AE363" s="127"/>
      <c r="AF363" s="127"/>
      <c r="AG363" s="127"/>
      <c r="AH363" s="127"/>
      <c r="AI363" s="127"/>
      <c r="AJ363" s="127"/>
      <c r="AK363" s="127"/>
      <c r="AL363" s="127"/>
      <c r="AM363" s="127"/>
      <c r="AN363" s="127"/>
      <c r="AO363" s="127"/>
      <c r="AP363" s="127">
        <v>18578</v>
      </c>
      <c r="AQ363" s="127">
        <v>18656.099999999999</v>
      </c>
      <c r="AR363" s="125" t="s">
        <v>768</v>
      </c>
    </row>
    <row r="364" spans="1:44" ht="83.65" customHeight="1">
      <c r="A364" s="125" t="s">
        <v>816</v>
      </c>
      <c r="B364" s="103"/>
      <c r="C364" s="103" t="s">
        <v>815</v>
      </c>
      <c r="D364" s="103"/>
      <c r="E364" s="103" t="s">
        <v>817</v>
      </c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26"/>
      <c r="W364" s="126"/>
      <c r="X364" s="126"/>
      <c r="Y364" s="126"/>
      <c r="Z364" s="125" t="s">
        <v>816</v>
      </c>
      <c r="AA364" s="127">
        <v>19441</v>
      </c>
      <c r="AB364" s="127"/>
      <c r="AC364" s="127"/>
      <c r="AD364" s="127"/>
      <c r="AE364" s="127"/>
      <c r="AF364" s="127"/>
      <c r="AG364" s="127"/>
      <c r="AH364" s="127"/>
      <c r="AI364" s="127"/>
      <c r="AJ364" s="127"/>
      <c r="AK364" s="127"/>
      <c r="AL364" s="127"/>
      <c r="AM364" s="127"/>
      <c r="AN364" s="127"/>
      <c r="AO364" s="127"/>
      <c r="AP364" s="127">
        <v>18578</v>
      </c>
      <c r="AQ364" s="127">
        <v>18656.099999999999</v>
      </c>
      <c r="AR364" s="125" t="s">
        <v>816</v>
      </c>
    </row>
    <row r="365" spans="1:44" ht="83.65" customHeight="1">
      <c r="A365" s="125" t="s">
        <v>818</v>
      </c>
      <c r="B365" s="103"/>
      <c r="C365" s="103" t="s">
        <v>815</v>
      </c>
      <c r="D365" s="103"/>
      <c r="E365" s="103" t="s">
        <v>819</v>
      </c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26"/>
      <c r="W365" s="126"/>
      <c r="X365" s="126"/>
      <c r="Y365" s="126"/>
      <c r="Z365" s="125" t="s">
        <v>818</v>
      </c>
      <c r="AA365" s="127">
        <v>19401</v>
      </c>
      <c r="AB365" s="127"/>
      <c r="AC365" s="127"/>
      <c r="AD365" s="127"/>
      <c r="AE365" s="127"/>
      <c r="AF365" s="127"/>
      <c r="AG365" s="127"/>
      <c r="AH365" s="127"/>
      <c r="AI365" s="127"/>
      <c r="AJ365" s="127"/>
      <c r="AK365" s="127"/>
      <c r="AL365" s="127"/>
      <c r="AM365" s="127"/>
      <c r="AN365" s="127"/>
      <c r="AO365" s="127"/>
      <c r="AP365" s="127">
        <v>18578</v>
      </c>
      <c r="AQ365" s="127">
        <v>18656.099999999999</v>
      </c>
      <c r="AR365" s="125" t="s">
        <v>818</v>
      </c>
    </row>
    <row r="366" spans="1:44" ht="66.95" customHeight="1">
      <c r="A366" s="125" t="s">
        <v>569</v>
      </c>
      <c r="B366" s="103"/>
      <c r="C366" s="103" t="s">
        <v>815</v>
      </c>
      <c r="D366" s="103"/>
      <c r="E366" s="103" t="s">
        <v>820</v>
      </c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26"/>
      <c r="W366" s="126"/>
      <c r="X366" s="126"/>
      <c r="Y366" s="126"/>
      <c r="Z366" s="125" t="s">
        <v>569</v>
      </c>
      <c r="AA366" s="127">
        <v>19401</v>
      </c>
      <c r="AB366" s="127"/>
      <c r="AC366" s="127"/>
      <c r="AD366" s="127"/>
      <c r="AE366" s="127"/>
      <c r="AF366" s="127"/>
      <c r="AG366" s="127"/>
      <c r="AH366" s="127"/>
      <c r="AI366" s="127"/>
      <c r="AJ366" s="127"/>
      <c r="AK366" s="127"/>
      <c r="AL366" s="127"/>
      <c r="AM366" s="127"/>
      <c r="AN366" s="127"/>
      <c r="AO366" s="127"/>
      <c r="AP366" s="127">
        <v>18578</v>
      </c>
      <c r="AQ366" s="127">
        <v>18656.099999999999</v>
      </c>
      <c r="AR366" s="125" t="s">
        <v>569</v>
      </c>
    </row>
    <row r="367" spans="1:44" ht="66.95" customHeight="1">
      <c r="A367" s="125" t="s">
        <v>493</v>
      </c>
      <c r="B367" s="103"/>
      <c r="C367" s="103" t="s">
        <v>815</v>
      </c>
      <c r="D367" s="103"/>
      <c r="E367" s="103" t="s">
        <v>820</v>
      </c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 t="s">
        <v>494</v>
      </c>
      <c r="U367" s="103"/>
      <c r="V367" s="126"/>
      <c r="W367" s="126"/>
      <c r="X367" s="126"/>
      <c r="Y367" s="126"/>
      <c r="Z367" s="125" t="s">
        <v>493</v>
      </c>
      <c r="AA367" s="127">
        <v>19401</v>
      </c>
      <c r="AB367" s="127"/>
      <c r="AC367" s="127"/>
      <c r="AD367" s="127"/>
      <c r="AE367" s="127"/>
      <c r="AF367" s="127"/>
      <c r="AG367" s="127"/>
      <c r="AH367" s="127"/>
      <c r="AI367" s="127"/>
      <c r="AJ367" s="127"/>
      <c r="AK367" s="127"/>
      <c r="AL367" s="127"/>
      <c r="AM367" s="127"/>
      <c r="AN367" s="127"/>
      <c r="AO367" s="127"/>
      <c r="AP367" s="127">
        <v>18578</v>
      </c>
      <c r="AQ367" s="127">
        <v>18656.099999999999</v>
      </c>
      <c r="AR367" s="125" t="s">
        <v>493</v>
      </c>
    </row>
    <row r="368" spans="1:44" ht="16.7" customHeight="1">
      <c r="A368" s="125" t="s">
        <v>638</v>
      </c>
      <c r="B368" s="103"/>
      <c r="C368" s="103" t="s">
        <v>639</v>
      </c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26"/>
      <c r="W368" s="126"/>
      <c r="X368" s="126"/>
      <c r="Y368" s="126"/>
      <c r="Z368" s="125" t="s">
        <v>638</v>
      </c>
      <c r="AA368" s="127">
        <v>6064.6</v>
      </c>
      <c r="AB368" s="127"/>
      <c r="AC368" s="127">
        <v>4014.6</v>
      </c>
      <c r="AD368" s="127"/>
      <c r="AE368" s="127"/>
      <c r="AF368" s="127"/>
      <c r="AG368" s="127"/>
      <c r="AH368" s="127"/>
      <c r="AI368" s="127"/>
      <c r="AJ368" s="127"/>
      <c r="AK368" s="127"/>
      <c r="AL368" s="127"/>
      <c r="AM368" s="127"/>
      <c r="AN368" s="127"/>
      <c r="AO368" s="127"/>
      <c r="AP368" s="127">
        <v>6134.6</v>
      </c>
      <c r="AQ368" s="127">
        <v>6214.6</v>
      </c>
      <c r="AR368" s="125" t="s">
        <v>638</v>
      </c>
    </row>
    <row r="369" spans="1:44" ht="50.1" customHeight="1">
      <c r="A369" s="125" t="s">
        <v>393</v>
      </c>
      <c r="B369" s="103"/>
      <c r="C369" s="103" t="s">
        <v>639</v>
      </c>
      <c r="D369" s="103"/>
      <c r="E369" s="103" t="s">
        <v>394</v>
      </c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26"/>
      <c r="W369" s="126"/>
      <c r="X369" s="126"/>
      <c r="Y369" s="126"/>
      <c r="Z369" s="125" t="s">
        <v>393</v>
      </c>
      <c r="AA369" s="127">
        <v>6064.6</v>
      </c>
      <c r="AB369" s="127"/>
      <c r="AC369" s="127">
        <v>4014.6</v>
      </c>
      <c r="AD369" s="127"/>
      <c r="AE369" s="127"/>
      <c r="AF369" s="127"/>
      <c r="AG369" s="127"/>
      <c r="AH369" s="127"/>
      <c r="AI369" s="127"/>
      <c r="AJ369" s="127"/>
      <c r="AK369" s="127"/>
      <c r="AL369" s="127"/>
      <c r="AM369" s="127"/>
      <c r="AN369" s="127"/>
      <c r="AO369" s="127"/>
      <c r="AP369" s="127">
        <v>6134.6</v>
      </c>
      <c r="AQ369" s="127">
        <v>6214.6</v>
      </c>
      <c r="AR369" s="125" t="s">
        <v>393</v>
      </c>
    </row>
    <row r="370" spans="1:44" ht="33.4" customHeight="1">
      <c r="A370" s="125" t="s">
        <v>825</v>
      </c>
      <c r="B370" s="103"/>
      <c r="C370" s="103" t="s">
        <v>639</v>
      </c>
      <c r="D370" s="103"/>
      <c r="E370" s="103" t="s">
        <v>826</v>
      </c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26"/>
      <c r="W370" s="126"/>
      <c r="X370" s="126"/>
      <c r="Y370" s="126"/>
      <c r="Z370" s="125" t="s">
        <v>825</v>
      </c>
      <c r="AA370" s="127">
        <v>4014.6</v>
      </c>
      <c r="AB370" s="127"/>
      <c r="AC370" s="127">
        <v>4014.6</v>
      </c>
      <c r="AD370" s="127"/>
      <c r="AE370" s="127"/>
      <c r="AF370" s="127"/>
      <c r="AG370" s="127"/>
      <c r="AH370" s="127"/>
      <c r="AI370" s="127"/>
      <c r="AJ370" s="127"/>
      <c r="AK370" s="127"/>
      <c r="AL370" s="127"/>
      <c r="AM370" s="127"/>
      <c r="AN370" s="127"/>
      <c r="AO370" s="127"/>
      <c r="AP370" s="127">
        <v>4014.6</v>
      </c>
      <c r="AQ370" s="127">
        <v>4014.6</v>
      </c>
      <c r="AR370" s="125" t="s">
        <v>825</v>
      </c>
    </row>
    <row r="371" spans="1:44" ht="33.4" customHeight="1">
      <c r="A371" s="125" t="s">
        <v>483</v>
      </c>
      <c r="B371" s="103"/>
      <c r="C371" s="103" t="s">
        <v>639</v>
      </c>
      <c r="D371" s="103"/>
      <c r="E371" s="103" t="s">
        <v>826</v>
      </c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 t="s">
        <v>484</v>
      </c>
      <c r="U371" s="103"/>
      <c r="V371" s="126"/>
      <c r="W371" s="126"/>
      <c r="X371" s="126"/>
      <c r="Y371" s="126"/>
      <c r="Z371" s="125" t="s">
        <v>483</v>
      </c>
      <c r="AA371" s="127">
        <v>588</v>
      </c>
      <c r="AB371" s="127"/>
      <c r="AC371" s="127">
        <v>588</v>
      </c>
      <c r="AD371" s="127"/>
      <c r="AE371" s="127"/>
      <c r="AF371" s="127"/>
      <c r="AG371" s="127"/>
      <c r="AH371" s="127"/>
      <c r="AI371" s="127"/>
      <c r="AJ371" s="127"/>
      <c r="AK371" s="127"/>
      <c r="AL371" s="127"/>
      <c r="AM371" s="127"/>
      <c r="AN371" s="127"/>
      <c r="AO371" s="127"/>
      <c r="AP371" s="127">
        <v>588</v>
      </c>
      <c r="AQ371" s="127">
        <v>588</v>
      </c>
      <c r="AR371" s="125" t="s">
        <v>483</v>
      </c>
    </row>
    <row r="372" spans="1:44" ht="66.95" customHeight="1">
      <c r="A372" s="125" t="s">
        <v>493</v>
      </c>
      <c r="B372" s="103"/>
      <c r="C372" s="103" t="s">
        <v>639</v>
      </c>
      <c r="D372" s="103"/>
      <c r="E372" s="103" t="s">
        <v>826</v>
      </c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 t="s">
        <v>494</v>
      </c>
      <c r="U372" s="103"/>
      <c r="V372" s="126"/>
      <c r="W372" s="126"/>
      <c r="X372" s="126"/>
      <c r="Y372" s="126"/>
      <c r="Z372" s="125" t="s">
        <v>493</v>
      </c>
      <c r="AA372" s="127">
        <v>3426.6</v>
      </c>
      <c r="AB372" s="127"/>
      <c r="AC372" s="127">
        <v>3426.6</v>
      </c>
      <c r="AD372" s="127"/>
      <c r="AE372" s="127"/>
      <c r="AF372" s="127"/>
      <c r="AG372" s="127"/>
      <c r="AH372" s="127"/>
      <c r="AI372" s="127"/>
      <c r="AJ372" s="127"/>
      <c r="AK372" s="127"/>
      <c r="AL372" s="127"/>
      <c r="AM372" s="127"/>
      <c r="AN372" s="127"/>
      <c r="AO372" s="127"/>
      <c r="AP372" s="127">
        <v>3426.6</v>
      </c>
      <c r="AQ372" s="127">
        <v>3426.6</v>
      </c>
      <c r="AR372" s="125" t="s">
        <v>493</v>
      </c>
    </row>
    <row r="373" spans="1:44" ht="33.4" customHeight="1">
      <c r="A373" s="125" t="s">
        <v>827</v>
      </c>
      <c r="B373" s="103"/>
      <c r="C373" s="103" t="s">
        <v>639</v>
      </c>
      <c r="D373" s="103"/>
      <c r="E373" s="103" t="s">
        <v>828</v>
      </c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26"/>
      <c r="W373" s="126"/>
      <c r="X373" s="126"/>
      <c r="Y373" s="126"/>
      <c r="Z373" s="125" t="s">
        <v>827</v>
      </c>
      <c r="AA373" s="127">
        <v>2050</v>
      </c>
      <c r="AB373" s="127"/>
      <c r="AC373" s="127"/>
      <c r="AD373" s="127"/>
      <c r="AE373" s="127"/>
      <c r="AF373" s="127"/>
      <c r="AG373" s="127"/>
      <c r="AH373" s="127"/>
      <c r="AI373" s="127"/>
      <c r="AJ373" s="127"/>
      <c r="AK373" s="127"/>
      <c r="AL373" s="127"/>
      <c r="AM373" s="127"/>
      <c r="AN373" s="127"/>
      <c r="AO373" s="127"/>
      <c r="AP373" s="127">
        <v>2120</v>
      </c>
      <c r="AQ373" s="127">
        <v>2200</v>
      </c>
      <c r="AR373" s="125" t="s">
        <v>827</v>
      </c>
    </row>
    <row r="374" spans="1:44" ht="66.95" customHeight="1">
      <c r="A374" s="125" t="s">
        <v>493</v>
      </c>
      <c r="B374" s="103"/>
      <c r="C374" s="103" t="s">
        <v>639</v>
      </c>
      <c r="D374" s="103"/>
      <c r="E374" s="103" t="s">
        <v>828</v>
      </c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 t="s">
        <v>494</v>
      </c>
      <c r="U374" s="103"/>
      <c r="V374" s="126"/>
      <c r="W374" s="126"/>
      <c r="X374" s="126"/>
      <c r="Y374" s="126"/>
      <c r="Z374" s="125" t="s">
        <v>493</v>
      </c>
      <c r="AA374" s="127">
        <v>2050</v>
      </c>
      <c r="AB374" s="127"/>
      <c r="AC374" s="127"/>
      <c r="AD374" s="127"/>
      <c r="AE374" s="127"/>
      <c r="AF374" s="127"/>
      <c r="AG374" s="127"/>
      <c r="AH374" s="127"/>
      <c r="AI374" s="127"/>
      <c r="AJ374" s="127"/>
      <c r="AK374" s="127"/>
      <c r="AL374" s="127"/>
      <c r="AM374" s="127"/>
      <c r="AN374" s="127"/>
      <c r="AO374" s="127"/>
      <c r="AP374" s="127">
        <v>2120</v>
      </c>
      <c r="AQ374" s="127">
        <v>2200</v>
      </c>
      <c r="AR374" s="125" t="s">
        <v>493</v>
      </c>
    </row>
    <row r="375" spans="1:44" ht="33.4" customHeight="1">
      <c r="A375" s="125" t="s">
        <v>829</v>
      </c>
      <c r="B375" s="103"/>
      <c r="C375" s="103" t="s">
        <v>830</v>
      </c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26"/>
      <c r="W375" s="126"/>
      <c r="X375" s="126"/>
      <c r="Y375" s="126"/>
      <c r="Z375" s="125" t="s">
        <v>829</v>
      </c>
      <c r="AA375" s="127">
        <v>6303.7</v>
      </c>
      <c r="AB375" s="127"/>
      <c r="AC375" s="127">
        <v>260.60000000000002</v>
      </c>
      <c r="AD375" s="127"/>
      <c r="AE375" s="127"/>
      <c r="AF375" s="127"/>
      <c r="AG375" s="127"/>
      <c r="AH375" s="127"/>
      <c r="AI375" s="127"/>
      <c r="AJ375" s="127"/>
      <c r="AK375" s="127"/>
      <c r="AL375" s="127"/>
      <c r="AM375" s="127"/>
      <c r="AN375" s="127"/>
      <c r="AO375" s="127"/>
      <c r="AP375" s="127">
        <v>6304.6</v>
      </c>
      <c r="AQ375" s="127">
        <v>6321.6</v>
      </c>
      <c r="AR375" s="125" t="s">
        <v>829</v>
      </c>
    </row>
    <row r="376" spans="1:44" ht="33.4" customHeight="1">
      <c r="A376" s="125" t="s">
        <v>768</v>
      </c>
      <c r="B376" s="103"/>
      <c r="C376" s="103" t="s">
        <v>830</v>
      </c>
      <c r="D376" s="103"/>
      <c r="E376" s="103" t="s">
        <v>769</v>
      </c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26"/>
      <c r="W376" s="126"/>
      <c r="X376" s="126"/>
      <c r="Y376" s="126"/>
      <c r="Z376" s="125" t="s">
        <v>768</v>
      </c>
      <c r="AA376" s="127">
        <v>6240.7</v>
      </c>
      <c r="AB376" s="127"/>
      <c r="AC376" s="127">
        <v>197.6</v>
      </c>
      <c r="AD376" s="127"/>
      <c r="AE376" s="127"/>
      <c r="AF376" s="127"/>
      <c r="AG376" s="127"/>
      <c r="AH376" s="127"/>
      <c r="AI376" s="127"/>
      <c r="AJ376" s="127"/>
      <c r="AK376" s="127"/>
      <c r="AL376" s="127"/>
      <c r="AM376" s="127"/>
      <c r="AN376" s="127"/>
      <c r="AO376" s="127"/>
      <c r="AP376" s="127">
        <v>6241.6</v>
      </c>
      <c r="AQ376" s="127">
        <v>6258.6</v>
      </c>
      <c r="AR376" s="125" t="s">
        <v>768</v>
      </c>
    </row>
    <row r="377" spans="1:44" ht="50.1" customHeight="1">
      <c r="A377" s="125" t="s">
        <v>831</v>
      </c>
      <c r="B377" s="103"/>
      <c r="C377" s="103" t="s">
        <v>830</v>
      </c>
      <c r="D377" s="103"/>
      <c r="E377" s="103" t="s">
        <v>832</v>
      </c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26"/>
      <c r="W377" s="126"/>
      <c r="X377" s="126"/>
      <c r="Y377" s="126"/>
      <c r="Z377" s="125" t="s">
        <v>831</v>
      </c>
      <c r="AA377" s="127">
        <v>153</v>
      </c>
      <c r="AB377" s="127"/>
      <c r="AC377" s="127"/>
      <c r="AD377" s="127"/>
      <c r="AE377" s="127"/>
      <c r="AF377" s="127"/>
      <c r="AG377" s="127"/>
      <c r="AH377" s="127"/>
      <c r="AI377" s="127"/>
      <c r="AJ377" s="127"/>
      <c r="AK377" s="127"/>
      <c r="AL377" s="127"/>
      <c r="AM377" s="127"/>
      <c r="AN377" s="127"/>
      <c r="AO377" s="127"/>
      <c r="AP377" s="127">
        <v>153</v>
      </c>
      <c r="AQ377" s="127">
        <v>153</v>
      </c>
      <c r="AR377" s="125" t="s">
        <v>831</v>
      </c>
    </row>
    <row r="378" spans="1:44" ht="66.95" customHeight="1">
      <c r="A378" s="125" t="s">
        <v>833</v>
      </c>
      <c r="B378" s="103"/>
      <c r="C378" s="103" t="s">
        <v>830</v>
      </c>
      <c r="D378" s="103"/>
      <c r="E378" s="103" t="s">
        <v>834</v>
      </c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26"/>
      <c r="W378" s="126"/>
      <c r="X378" s="126"/>
      <c r="Y378" s="126"/>
      <c r="Z378" s="125" t="s">
        <v>833</v>
      </c>
      <c r="AA378" s="127">
        <v>45</v>
      </c>
      <c r="AB378" s="127"/>
      <c r="AC378" s="127"/>
      <c r="AD378" s="127"/>
      <c r="AE378" s="127"/>
      <c r="AF378" s="127"/>
      <c r="AG378" s="127"/>
      <c r="AH378" s="127"/>
      <c r="AI378" s="127"/>
      <c r="AJ378" s="127"/>
      <c r="AK378" s="127"/>
      <c r="AL378" s="127"/>
      <c r="AM378" s="127"/>
      <c r="AN378" s="127"/>
      <c r="AO378" s="127"/>
      <c r="AP378" s="127">
        <v>45</v>
      </c>
      <c r="AQ378" s="127">
        <v>45</v>
      </c>
      <c r="AR378" s="125" t="s">
        <v>833</v>
      </c>
    </row>
    <row r="379" spans="1:44" ht="33.4" customHeight="1">
      <c r="A379" s="125" t="s">
        <v>835</v>
      </c>
      <c r="B379" s="103"/>
      <c r="C379" s="103" t="s">
        <v>830</v>
      </c>
      <c r="D379" s="103"/>
      <c r="E379" s="103" t="s">
        <v>836</v>
      </c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26"/>
      <c r="W379" s="126"/>
      <c r="X379" s="126"/>
      <c r="Y379" s="126"/>
      <c r="Z379" s="125" t="s">
        <v>835</v>
      </c>
      <c r="AA379" s="127">
        <v>45</v>
      </c>
      <c r="AB379" s="127"/>
      <c r="AC379" s="127"/>
      <c r="AD379" s="127"/>
      <c r="AE379" s="127"/>
      <c r="AF379" s="127"/>
      <c r="AG379" s="127"/>
      <c r="AH379" s="127"/>
      <c r="AI379" s="127"/>
      <c r="AJ379" s="127"/>
      <c r="AK379" s="127"/>
      <c r="AL379" s="127"/>
      <c r="AM379" s="127"/>
      <c r="AN379" s="127"/>
      <c r="AO379" s="127"/>
      <c r="AP379" s="127">
        <v>45</v>
      </c>
      <c r="AQ379" s="127">
        <v>45</v>
      </c>
      <c r="AR379" s="125" t="s">
        <v>835</v>
      </c>
    </row>
    <row r="380" spans="1:44" ht="50.1" customHeight="1">
      <c r="A380" s="125" t="s">
        <v>389</v>
      </c>
      <c r="B380" s="103"/>
      <c r="C380" s="103" t="s">
        <v>830</v>
      </c>
      <c r="D380" s="103"/>
      <c r="E380" s="103" t="s">
        <v>836</v>
      </c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 t="s">
        <v>390</v>
      </c>
      <c r="U380" s="103"/>
      <c r="V380" s="126"/>
      <c r="W380" s="126"/>
      <c r="X380" s="126"/>
      <c r="Y380" s="126"/>
      <c r="Z380" s="125" t="s">
        <v>389</v>
      </c>
      <c r="AA380" s="127">
        <v>45</v>
      </c>
      <c r="AB380" s="127"/>
      <c r="AC380" s="127"/>
      <c r="AD380" s="127"/>
      <c r="AE380" s="127"/>
      <c r="AF380" s="127"/>
      <c r="AG380" s="127"/>
      <c r="AH380" s="127"/>
      <c r="AI380" s="127"/>
      <c r="AJ380" s="127"/>
      <c r="AK380" s="127"/>
      <c r="AL380" s="127"/>
      <c r="AM380" s="127"/>
      <c r="AN380" s="127"/>
      <c r="AO380" s="127"/>
      <c r="AP380" s="127">
        <v>45</v>
      </c>
      <c r="AQ380" s="127">
        <v>45</v>
      </c>
      <c r="AR380" s="125" t="s">
        <v>389</v>
      </c>
    </row>
    <row r="381" spans="1:44" ht="66.95" customHeight="1">
      <c r="A381" s="125" t="s">
        <v>837</v>
      </c>
      <c r="B381" s="103"/>
      <c r="C381" s="103" t="s">
        <v>830</v>
      </c>
      <c r="D381" s="103"/>
      <c r="E381" s="103" t="s">
        <v>838</v>
      </c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26"/>
      <c r="W381" s="126"/>
      <c r="X381" s="126"/>
      <c r="Y381" s="126"/>
      <c r="Z381" s="125" t="s">
        <v>837</v>
      </c>
      <c r="AA381" s="127">
        <v>108</v>
      </c>
      <c r="AB381" s="127"/>
      <c r="AC381" s="127"/>
      <c r="AD381" s="127"/>
      <c r="AE381" s="127"/>
      <c r="AF381" s="127"/>
      <c r="AG381" s="127"/>
      <c r="AH381" s="127"/>
      <c r="AI381" s="127"/>
      <c r="AJ381" s="127"/>
      <c r="AK381" s="127"/>
      <c r="AL381" s="127"/>
      <c r="AM381" s="127"/>
      <c r="AN381" s="127"/>
      <c r="AO381" s="127"/>
      <c r="AP381" s="127">
        <v>108</v>
      </c>
      <c r="AQ381" s="127">
        <v>108</v>
      </c>
      <c r="AR381" s="125" t="s">
        <v>837</v>
      </c>
    </row>
    <row r="382" spans="1:44" ht="50.1" customHeight="1">
      <c r="A382" s="125" t="s">
        <v>839</v>
      </c>
      <c r="B382" s="103"/>
      <c r="C382" s="103" t="s">
        <v>830</v>
      </c>
      <c r="D382" s="103"/>
      <c r="E382" s="103" t="s">
        <v>840</v>
      </c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26"/>
      <c r="W382" s="126"/>
      <c r="X382" s="126"/>
      <c r="Y382" s="126"/>
      <c r="Z382" s="125" t="s">
        <v>839</v>
      </c>
      <c r="AA382" s="127">
        <v>108</v>
      </c>
      <c r="AB382" s="127"/>
      <c r="AC382" s="127"/>
      <c r="AD382" s="127"/>
      <c r="AE382" s="127"/>
      <c r="AF382" s="127"/>
      <c r="AG382" s="127"/>
      <c r="AH382" s="127"/>
      <c r="AI382" s="127"/>
      <c r="AJ382" s="127"/>
      <c r="AK382" s="127"/>
      <c r="AL382" s="127"/>
      <c r="AM382" s="127"/>
      <c r="AN382" s="127"/>
      <c r="AO382" s="127"/>
      <c r="AP382" s="127">
        <v>108</v>
      </c>
      <c r="AQ382" s="127">
        <v>108</v>
      </c>
      <c r="AR382" s="125" t="s">
        <v>839</v>
      </c>
    </row>
    <row r="383" spans="1:44" ht="66.95" customHeight="1">
      <c r="A383" s="125" t="s">
        <v>493</v>
      </c>
      <c r="B383" s="103"/>
      <c r="C383" s="103" t="s">
        <v>830</v>
      </c>
      <c r="D383" s="103"/>
      <c r="E383" s="103" t="s">
        <v>840</v>
      </c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 t="s">
        <v>494</v>
      </c>
      <c r="U383" s="103"/>
      <c r="V383" s="126"/>
      <c r="W383" s="126"/>
      <c r="X383" s="126"/>
      <c r="Y383" s="126"/>
      <c r="Z383" s="125" t="s">
        <v>493</v>
      </c>
      <c r="AA383" s="127">
        <v>108</v>
      </c>
      <c r="AB383" s="127"/>
      <c r="AC383" s="127"/>
      <c r="AD383" s="127"/>
      <c r="AE383" s="127"/>
      <c r="AF383" s="127"/>
      <c r="AG383" s="127"/>
      <c r="AH383" s="127"/>
      <c r="AI383" s="127"/>
      <c r="AJ383" s="127"/>
      <c r="AK383" s="127"/>
      <c r="AL383" s="127"/>
      <c r="AM383" s="127"/>
      <c r="AN383" s="127"/>
      <c r="AO383" s="127"/>
      <c r="AP383" s="127">
        <v>108</v>
      </c>
      <c r="AQ383" s="127">
        <v>108</v>
      </c>
      <c r="AR383" s="125" t="s">
        <v>493</v>
      </c>
    </row>
    <row r="384" spans="1:44" ht="66.95" customHeight="1">
      <c r="A384" s="125" t="s">
        <v>841</v>
      </c>
      <c r="B384" s="103"/>
      <c r="C384" s="103" t="s">
        <v>830</v>
      </c>
      <c r="D384" s="103"/>
      <c r="E384" s="103" t="s">
        <v>842</v>
      </c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26"/>
      <c r="W384" s="126"/>
      <c r="X384" s="126"/>
      <c r="Y384" s="126"/>
      <c r="Z384" s="125" t="s">
        <v>841</v>
      </c>
      <c r="AA384" s="127">
        <v>6087.7</v>
      </c>
      <c r="AB384" s="127"/>
      <c r="AC384" s="127">
        <v>197.6</v>
      </c>
      <c r="AD384" s="127"/>
      <c r="AE384" s="127"/>
      <c r="AF384" s="127"/>
      <c r="AG384" s="127"/>
      <c r="AH384" s="127"/>
      <c r="AI384" s="127"/>
      <c r="AJ384" s="127"/>
      <c r="AK384" s="127"/>
      <c r="AL384" s="127"/>
      <c r="AM384" s="127"/>
      <c r="AN384" s="127"/>
      <c r="AO384" s="127"/>
      <c r="AP384" s="127">
        <v>6088.6</v>
      </c>
      <c r="AQ384" s="127">
        <v>6105.6</v>
      </c>
      <c r="AR384" s="125" t="s">
        <v>841</v>
      </c>
    </row>
    <row r="385" spans="1:44" ht="50.1" customHeight="1">
      <c r="A385" s="125" t="s">
        <v>843</v>
      </c>
      <c r="B385" s="103"/>
      <c r="C385" s="103" t="s">
        <v>830</v>
      </c>
      <c r="D385" s="103"/>
      <c r="E385" s="103" t="s">
        <v>844</v>
      </c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26"/>
      <c r="W385" s="126"/>
      <c r="X385" s="126"/>
      <c r="Y385" s="126"/>
      <c r="Z385" s="125" t="s">
        <v>843</v>
      </c>
      <c r="AA385" s="127">
        <v>5890.1</v>
      </c>
      <c r="AB385" s="127"/>
      <c r="AC385" s="127"/>
      <c r="AD385" s="127"/>
      <c r="AE385" s="127"/>
      <c r="AF385" s="127"/>
      <c r="AG385" s="127"/>
      <c r="AH385" s="127"/>
      <c r="AI385" s="127"/>
      <c r="AJ385" s="127"/>
      <c r="AK385" s="127"/>
      <c r="AL385" s="127"/>
      <c r="AM385" s="127"/>
      <c r="AN385" s="127"/>
      <c r="AO385" s="127"/>
      <c r="AP385" s="127">
        <v>5890.1</v>
      </c>
      <c r="AQ385" s="127">
        <v>5890.1</v>
      </c>
      <c r="AR385" s="125" t="s">
        <v>843</v>
      </c>
    </row>
    <row r="386" spans="1:44" ht="33.4" customHeight="1">
      <c r="A386" s="125" t="s">
        <v>387</v>
      </c>
      <c r="B386" s="103"/>
      <c r="C386" s="103" t="s">
        <v>830</v>
      </c>
      <c r="D386" s="103"/>
      <c r="E386" s="103" t="s">
        <v>845</v>
      </c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26"/>
      <c r="W386" s="126"/>
      <c r="X386" s="126"/>
      <c r="Y386" s="126"/>
      <c r="Z386" s="125" t="s">
        <v>387</v>
      </c>
      <c r="AA386" s="127">
        <v>5890.1</v>
      </c>
      <c r="AB386" s="127"/>
      <c r="AC386" s="127"/>
      <c r="AD386" s="127"/>
      <c r="AE386" s="127"/>
      <c r="AF386" s="127"/>
      <c r="AG386" s="127"/>
      <c r="AH386" s="127"/>
      <c r="AI386" s="127"/>
      <c r="AJ386" s="127"/>
      <c r="AK386" s="127"/>
      <c r="AL386" s="127"/>
      <c r="AM386" s="127"/>
      <c r="AN386" s="127"/>
      <c r="AO386" s="127"/>
      <c r="AP386" s="127">
        <v>5890.1</v>
      </c>
      <c r="AQ386" s="127">
        <v>5890.1</v>
      </c>
      <c r="AR386" s="125" t="s">
        <v>387</v>
      </c>
    </row>
    <row r="387" spans="1:44" ht="133.69999999999999" customHeight="1">
      <c r="A387" s="125" t="s">
        <v>385</v>
      </c>
      <c r="B387" s="103"/>
      <c r="C387" s="103" t="s">
        <v>830</v>
      </c>
      <c r="D387" s="103"/>
      <c r="E387" s="103" t="s">
        <v>845</v>
      </c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 t="s">
        <v>386</v>
      </c>
      <c r="U387" s="103"/>
      <c r="V387" s="126"/>
      <c r="W387" s="126"/>
      <c r="X387" s="126"/>
      <c r="Y387" s="126"/>
      <c r="Z387" s="125" t="s">
        <v>385</v>
      </c>
      <c r="AA387" s="127">
        <v>5335.66</v>
      </c>
      <c r="AB387" s="127"/>
      <c r="AC387" s="127"/>
      <c r="AD387" s="127"/>
      <c r="AE387" s="127"/>
      <c r="AF387" s="127"/>
      <c r="AG387" s="127"/>
      <c r="AH387" s="127"/>
      <c r="AI387" s="127"/>
      <c r="AJ387" s="127"/>
      <c r="AK387" s="127"/>
      <c r="AL387" s="127"/>
      <c r="AM387" s="127"/>
      <c r="AN387" s="127"/>
      <c r="AO387" s="127"/>
      <c r="AP387" s="127">
        <v>5335.66</v>
      </c>
      <c r="AQ387" s="127">
        <v>5335.66</v>
      </c>
      <c r="AR387" s="125" t="s">
        <v>385</v>
      </c>
    </row>
    <row r="388" spans="1:44" ht="50.1" customHeight="1">
      <c r="A388" s="125" t="s">
        <v>389</v>
      </c>
      <c r="B388" s="103"/>
      <c r="C388" s="103" t="s">
        <v>830</v>
      </c>
      <c r="D388" s="103"/>
      <c r="E388" s="103" t="s">
        <v>845</v>
      </c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 t="s">
        <v>390</v>
      </c>
      <c r="U388" s="103"/>
      <c r="V388" s="126"/>
      <c r="W388" s="126"/>
      <c r="X388" s="126"/>
      <c r="Y388" s="126"/>
      <c r="Z388" s="125" t="s">
        <v>389</v>
      </c>
      <c r="AA388" s="127">
        <v>552.84</v>
      </c>
      <c r="AB388" s="127"/>
      <c r="AC388" s="127"/>
      <c r="AD388" s="127"/>
      <c r="AE388" s="127"/>
      <c r="AF388" s="127"/>
      <c r="AG388" s="127"/>
      <c r="AH388" s="127"/>
      <c r="AI388" s="127"/>
      <c r="AJ388" s="127"/>
      <c r="AK388" s="127"/>
      <c r="AL388" s="127"/>
      <c r="AM388" s="127"/>
      <c r="AN388" s="127"/>
      <c r="AO388" s="127"/>
      <c r="AP388" s="127">
        <v>552.84</v>
      </c>
      <c r="AQ388" s="127">
        <v>552.84</v>
      </c>
      <c r="AR388" s="125" t="s">
        <v>389</v>
      </c>
    </row>
    <row r="389" spans="1:44" ht="33.4" customHeight="1">
      <c r="A389" s="125" t="s">
        <v>447</v>
      </c>
      <c r="B389" s="103"/>
      <c r="C389" s="103" t="s">
        <v>830</v>
      </c>
      <c r="D389" s="103"/>
      <c r="E389" s="103" t="s">
        <v>845</v>
      </c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 t="s">
        <v>448</v>
      </c>
      <c r="U389" s="103"/>
      <c r="V389" s="126"/>
      <c r="W389" s="126"/>
      <c r="X389" s="126"/>
      <c r="Y389" s="126"/>
      <c r="Z389" s="125" t="s">
        <v>447</v>
      </c>
      <c r="AA389" s="127">
        <v>1.6</v>
      </c>
      <c r="AB389" s="127"/>
      <c r="AC389" s="127"/>
      <c r="AD389" s="127"/>
      <c r="AE389" s="127"/>
      <c r="AF389" s="127"/>
      <c r="AG389" s="127"/>
      <c r="AH389" s="127"/>
      <c r="AI389" s="127"/>
      <c r="AJ389" s="127"/>
      <c r="AK389" s="127"/>
      <c r="AL389" s="127"/>
      <c r="AM389" s="127"/>
      <c r="AN389" s="127"/>
      <c r="AO389" s="127"/>
      <c r="AP389" s="127">
        <v>1.6</v>
      </c>
      <c r="AQ389" s="127">
        <v>1.6</v>
      </c>
      <c r="AR389" s="125" t="s">
        <v>447</v>
      </c>
    </row>
    <row r="390" spans="1:44" ht="83.65" customHeight="1">
      <c r="A390" s="125" t="s">
        <v>779</v>
      </c>
      <c r="B390" s="103"/>
      <c r="C390" s="103" t="s">
        <v>830</v>
      </c>
      <c r="D390" s="103"/>
      <c r="E390" s="103" t="s">
        <v>846</v>
      </c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26"/>
      <c r="W390" s="126"/>
      <c r="X390" s="126"/>
      <c r="Y390" s="126"/>
      <c r="Z390" s="125" t="s">
        <v>779</v>
      </c>
      <c r="AA390" s="127">
        <v>197.6</v>
      </c>
      <c r="AB390" s="127"/>
      <c r="AC390" s="127">
        <v>197.6</v>
      </c>
      <c r="AD390" s="127"/>
      <c r="AE390" s="127"/>
      <c r="AF390" s="127"/>
      <c r="AG390" s="127"/>
      <c r="AH390" s="127"/>
      <c r="AI390" s="127"/>
      <c r="AJ390" s="127"/>
      <c r="AK390" s="127"/>
      <c r="AL390" s="127"/>
      <c r="AM390" s="127"/>
      <c r="AN390" s="127"/>
      <c r="AO390" s="127"/>
      <c r="AP390" s="127">
        <v>198.5</v>
      </c>
      <c r="AQ390" s="127">
        <v>215.5</v>
      </c>
      <c r="AR390" s="125" t="s">
        <v>779</v>
      </c>
    </row>
    <row r="391" spans="1:44" ht="66.95" customHeight="1">
      <c r="A391" s="125" t="s">
        <v>781</v>
      </c>
      <c r="B391" s="103"/>
      <c r="C391" s="103" t="s">
        <v>830</v>
      </c>
      <c r="D391" s="103"/>
      <c r="E391" s="103" t="s">
        <v>847</v>
      </c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26"/>
      <c r="W391" s="126"/>
      <c r="X391" s="126"/>
      <c r="Y391" s="126"/>
      <c r="Z391" s="125" t="s">
        <v>781</v>
      </c>
      <c r="AA391" s="127">
        <v>197.6</v>
      </c>
      <c r="AB391" s="127"/>
      <c r="AC391" s="127">
        <v>197.6</v>
      </c>
      <c r="AD391" s="127"/>
      <c r="AE391" s="127"/>
      <c r="AF391" s="127"/>
      <c r="AG391" s="127"/>
      <c r="AH391" s="127"/>
      <c r="AI391" s="127"/>
      <c r="AJ391" s="127"/>
      <c r="AK391" s="127"/>
      <c r="AL391" s="127"/>
      <c r="AM391" s="127"/>
      <c r="AN391" s="127"/>
      <c r="AO391" s="127"/>
      <c r="AP391" s="127">
        <v>198.5</v>
      </c>
      <c r="AQ391" s="127">
        <v>215.5</v>
      </c>
      <c r="AR391" s="125" t="s">
        <v>781</v>
      </c>
    </row>
    <row r="392" spans="1:44" ht="133.69999999999999" customHeight="1">
      <c r="A392" s="125" t="s">
        <v>385</v>
      </c>
      <c r="B392" s="103"/>
      <c r="C392" s="103" t="s">
        <v>830</v>
      </c>
      <c r="D392" s="103"/>
      <c r="E392" s="103" t="s">
        <v>847</v>
      </c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 t="s">
        <v>386</v>
      </c>
      <c r="U392" s="103"/>
      <c r="V392" s="126"/>
      <c r="W392" s="126"/>
      <c r="X392" s="126"/>
      <c r="Y392" s="126"/>
      <c r="Z392" s="125" t="s">
        <v>385</v>
      </c>
      <c r="AA392" s="127">
        <v>125.5</v>
      </c>
      <c r="AB392" s="127"/>
      <c r="AC392" s="127">
        <v>125.5</v>
      </c>
      <c r="AD392" s="127"/>
      <c r="AE392" s="127"/>
      <c r="AF392" s="127"/>
      <c r="AG392" s="127"/>
      <c r="AH392" s="127"/>
      <c r="AI392" s="127"/>
      <c r="AJ392" s="127"/>
      <c r="AK392" s="127"/>
      <c r="AL392" s="127"/>
      <c r="AM392" s="127"/>
      <c r="AN392" s="127"/>
      <c r="AO392" s="127"/>
      <c r="AP392" s="127">
        <v>127.8</v>
      </c>
      <c r="AQ392" s="127">
        <v>130.5</v>
      </c>
      <c r="AR392" s="125" t="s">
        <v>385</v>
      </c>
    </row>
    <row r="393" spans="1:44" ht="50.1" customHeight="1">
      <c r="A393" s="125" t="s">
        <v>389</v>
      </c>
      <c r="B393" s="103"/>
      <c r="C393" s="103" t="s">
        <v>830</v>
      </c>
      <c r="D393" s="103"/>
      <c r="E393" s="103" t="s">
        <v>847</v>
      </c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 t="s">
        <v>390</v>
      </c>
      <c r="U393" s="103"/>
      <c r="V393" s="126"/>
      <c r="W393" s="126"/>
      <c r="X393" s="126"/>
      <c r="Y393" s="126"/>
      <c r="Z393" s="125" t="s">
        <v>389</v>
      </c>
      <c r="AA393" s="127">
        <v>72.099999999999994</v>
      </c>
      <c r="AB393" s="127"/>
      <c r="AC393" s="127">
        <v>72.099999999999994</v>
      </c>
      <c r="AD393" s="127"/>
      <c r="AE393" s="127"/>
      <c r="AF393" s="127"/>
      <c r="AG393" s="127"/>
      <c r="AH393" s="127"/>
      <c r="AI393" s="127"/>
      <c r="AJ393" s="127"/>
      <c r="AK393" s="127"/>
      <c r="AL393" s="127"/>
      <c r="AM393" s="127"/>
      <c r="AN393" s="127"/>
      <c r="AO393" s="127"/>
      <c r="AP393" s="127">
        <v>70.7</v>
      </c>
      <c r="AQ393" s="127">
        <v>85</v>
      </c>
      <c r="AR393" s="125" t="s">
        <v>389</v>
      </c>
    </row>
    <row r="394" spans="1:44" ht="50.1" customHeight="1">
      <c r="A394" s="125" t="s">
        <v>393</v>
      </c>
      <c r="B394" s="103"/>
      <c r="C394" s="103" t="s">
        <v>830</v>
      </c>
      <c r="D394" s="103"/>
      <c r="E394" s="103" t="s">
        <v>394</v>
      </c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26"/>
      <c r="W394" s="126"/>
      <c r="X394" s="126"/>
      <c r="Y394" s="126"/>
      <c r="Z394" s="125" t="s">
        <v>393</v>
      </c>
      <c r="AA394" s="127">
        <v>63</v>
      </c>
      <c r="AB394" s="127"/>
      <c r="AC394" s="127">
        <v>63</v>
      </c>
      <c r="AD394" s="127"/>
      <c r="AE394" s="127"/>
      <c r="AF394" s="127"/>
      <c r="AG394" s="127"/>
      <c r="AH394" s="127"/>
      <c r="AI394" s="127"/>
      <c r="AJ394" s="127"/>
      <c r="AK394" s="127"/>
      <c r="AL394" s="127"/>
      <c r="AM394" s="127"/>
      <c r="AN394" s="127"/>
      <c r="AO394" s="127"/>
      <c r="AP394" s="127">
        <v>63</v>
      </c>
      <c r="AQ394" s="127">
        <v>63</v>
      </c>
      <c r="AR394" s="125" t="s">
        <v>393</v>
      </c>
    </row>
    <row r="395" spans="1:44" ht="33.4" customHeight="1">
      <c r="A395" s="125" t="s">
        <v>825</v>
      </c>
      <c r="B395" s="103"/>
      <c r="C395" s="103" t="s">
        <v>830</v>
      </c>
      <c r="D395" s="103"/>
      <c r="E395" s="103" t="s">
        <v>826</v>
      </c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26"/>
      <c r="W395" s="126"/>
      <c r="X395" s="126"/>
      <c r="Y395" s="126"/>
      <c r="Z395" s="125" t="s">
        <v>825</v>
      </c>
      <c r="AA395" s="127">
        <v>63</v>
      </c>
      <c r="AB395" s="127"/>
      <c r="AC395" s="127">
        <v>63</v>
      </c>
      <c r="AD395" s="127"/>
      <c r="AE395" s="127"/>
      <c r="AF395" s="127"/>
      <c r="AG395" s="127"/>
      <c r="AH395" s="127"/>
      <c r="AI395" s="127"/>
      <c r="AJ395" s="127"/>
      <c r="AK395" s="127"/>
      <c r="AL395" s="127"/>
      <c r="AM395" s="127"/>
      <c r="AN395" s="127"/>
      <c r="AO395" s="127"/>
      <c r="AP395" s="127">
        <v>63</v>
      </c>
      <c r="AQ395" s="127">
        <v>63</v>
      </c>
      <c r="AR395" s="125" t="s">
        <v>825</v>
      </c>
    </row>
    <row r="396" spans="1:44" ht="50.1" customHeight="1">
      <c r="A396" s="125" t="s">
        <v>389</v>
      </c>
      <c r="B396" s="103"/>
      <c r="C396" s="103" t="s">
        <v>830</v>
      </c>
      <c r="D396" s="103"/>
      <c r="E396" s="103" t="s">
        <v>826</v>
      </c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 t="s">
        <v>390</v>
      </c>
      <c r="U396" s="103"/>
      <c r="V396" s="126"/>
      <c r="W396" s="126"/>
      <c r="X396" s="126"/>
      <c r="Y396" s="126"/>
      <c r="Z396" s="125" t="s">
        <v>389</v>
      </c>
      <c r="AA396" s="127">
        <v>63</v>
      </c>
      <c r="AB396" s="127"/>
      <c r="AC396" s="127">
        <v>63</v>
      </c>
      <c r="AD396" s="127"/>
      <c r="AE396" s="127"/>
      <c r="AF396" s="127"/>
      <c r="AG396" s="127"/>
      <c r="AH396" s="127"/>
      <c r="AI396" s="127"/>
      <c r="AJ396" s="127"/>
      <c r="AK396" s="127"/>
      <c r="AL396" s="127"/>
      <c r="AM396" s="127"/>
      <c r="AN396" s="127"/>
      <c r="AO396" s="127"/>
      <c r="AP396" s="127">
        <v>63</v>
      </c>
      <c r="AQ396" s="127">
        <v>63</v>
      </c>
      <c r="AR396" s="125" t="s">
        <v>389</v>
      </c>
    </row>
    <row r="397" spans="1:44" ht="16.7" customHeight="1">
      <c r="A397" s="125" t="s">
        <v>693</v>
      </c>
      <c r="B397" s="103"/>
      <c r="C397" s="103" t="s">
        <v>694</v>
      </c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26"/>
      <c r="W397" s="126"/>
      <c r="X397" s="126"/>
      <c r="Y397" s="126"/>
      <c r="Z397" s="125" t="s">
        <v>693</v>
      </c>
      <c r="AA397" s="127">
        <v>28575.4</v>
      </c>
      <c r="AB397" s="127"/>
      <c r="AC397" s="127">
        <v>28380.2</v>
      </c>
      <c r="AD397" s="127"/>
      <c r="AE397" s="127"/>
      <c r="AF397" s="127"/>
      <c r="AG397" s="127"/>
      <c r="AH397" s="127"/>
      <c r="AI397" s="127"/>
      <c r="AJ397" s="127"/>
      <c r="AK397" s="127"/>
      <c r="AL397" s="127"/>
      <c r="AM397" s="127"/>
      <c r="AN397" s="127"/>
      <c r="AO397" s="127"/>
      <c r="AP397" s="127">
        <v>28739.8</v>
      </c>
      <c r="AQ397" s="127">
        <v>30153.5</v>
      </c>
      <c r="AR397" s="125" t="s">
        <v>693</v>
      </c>
    </row>
    <row r="398" spans="1:44" ht="16.7" customHeight="1">
      <c r="A398" s="125" t="s">
        <v>699</v>
      </c>
      <c r="B398" s="103"/>
      <c r="C398" s="103" t="s">
        <v>700</v>
      </c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26"/>
      <c r="W398" s="126"/>
      <c r="X398" s="126"/>
      <c r="Y398" s="126"/>
      <c r="Z398" s="125" t="s">
        <v>699</v>
      </c>
      <c r="AA398" s="127">
        <v>25438.7</v>
      </c>
      <c r="AB398" s="127"/>
      <c r="AC398" s="127">
        <v>25243.5</v>
      </c>
      <c r="AD398" s="127"/>
      <c r="AE398" s="127"/>
      <c r="AF398" s="127"/>
      <c r="AG398" s="127"/>
      <c r="AH398" s="127"/>
      <c r="AI398" s="127"/>
      <c r="AJ398" s="127"/>
      <c r="AK398" s="127"/>
      <c r="AL398" s="127"/>
      <c r="AM398" s="127"/>
      <c r="AN398" s="127"/>
      <c r="AO398" s="127"/>
      <c r="AP398" s="127">
        <v>25557.7</v>
      </c>
      <c r="AQ398" s="127">
        <v>26587.8</v>
      </c>
      <c r="AR398" s="125" t="s">
        <v>699</v>
      </c>
    </row>
    <row r="399" spans="1:44" ht="33.4" customHeight="1">
      <c r="A399" s="125" t="s">
        <v>768</v>
      </c>
      <c r="B399" s="103"/>
      <c r="C399" s="103" t="s">
        <v>700</v>
      </c>
      <c r="D399" s="103"/>
      <c r="E399" s="103" t="s">
        <v>769</v>
      </c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26"/>
      <c r="W399" s="126"/>
      <c r="X399" s="126"/>
      <c r="Y399" s="126"/>
      <c r="Z399" s="125" t="s">
        <v>768</v>
      </c>
      <c r="AA399" s="127">
        <v>25243.5</v>
      </c>
      <c r="AB399" s="127"/>
      <c r="AC399" s="127">
        <v>25243.5</v>
      </c>
      <c r="AD399" s="127"/>
      <c r="AE399" s="127"/>
      <c r="AF399" s="127"/>
      <c r="AG399" s="127"/>
      <c r="AH399" s="127"/>
      <c r="AI399" s="127"/>
      <c r="AJ399" s="127"/>
      <c r="AK399" s="127"/>
      <c r="AL399" s="127"/>
      <c r="AM399" s="127"/>
      <c r="AN399" s="127"/>
      <c r="AO399" s="127"/>
      <c r="AP399" s="127">
        <v>25435.7</v>
      </c>
      <c r="AQ399" s="127">
        <v>26587.8</v>
      </c>
      <c r="AR399" s="125" t="s">
        <v>768</v>
      </c>
    </row>
    <row r="400" spans="1:44" ht="66.95" customHeight="1">
      <c r="A400" s="125" t="s">
        <v>770</v>
      </c>
      <c r="B400" s="103"/>
      <c r="C400" s="103" t="s">
        <v>700</v>
      </c>
      <c r="D400" s="103"/>
      <c r="E400" s="103" t="s">
        <v>771</v>
      </c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26"/>
      <c r="W400" s="126"/>
      <c r="X400" s="126"/>
      <c r="Y400" s="126"/>
      <c r="Z400" s="125" t="s">
        <v>770</v>
      </c>
      <c r="AA400" s="127">
        <v>103.9</v>
      </c>
      <c r="AB400" s="127"/>
      <c r="AC400" s="127">
        <v>103.9</v>
      </c>
      <c r="AD400" s="127"/>
      <c r="AE400" s="127"/>
      <c r="AF400" s="127"/>
      <c r="AG400" s="127"/>
      <c r="AH400" s="127"/>
      <c r="AI400" s="127"/>
      <c r="AJ400" s="127"/>
      <c r="AK400" s="127"/>
      <c r="AL400" s="127"/>
      <c r="AM400" s="127"/>
      <c r="AN400" s="127"/>
      <c r="AO400" s="127"/>
      <c r="AP400" s="127">
        <v>103.9</v>
      </c>
      <c r="AQ400" s="127">
        <v>103.9</v>
      </c>
      <c r="AR400" s="125" t="s">
        <v>770</v>
      </c>
    </row>
    <row r="401" spans="1:44" ht="83.65" customHeight="1">
      <c r="A401" s="125" t="s">
        <v>779</v>
      </c>
      <c r="B401" s="103"/>
      <c r="C401" s="103" t="s">
        <v>700</v>
      </c>
      <c r="D401" s="103"/>
      <c r="E401" s="103" t="s">
        <v>780</v>
      </c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26"/>
      <c r="W401" s="126"/>
      <c r="X401" s="126"/>
      <c r="Y401" s="126"/>
      <c r="Z401" s="125" t="s">
        <v>779</v>
      </c>
      <c r="AA401" s="127">
        <v>103.9</v>
      </c>
      <c r="AB401" s="127"/>
      <c r="AC401" s="127">
        <v>103.9</v>
      </c>
      <c r="AD401" s="127"/>
      <c r="AE401" s="127"/>
      <c r="AF401" s="127"/>
      <c r="AG401" s="127"/>
      <c r="AH401" s="127"/>
      <c r="AI401" s="127"/>
      <c r="AJ401" s="127"/>
      <c r="AK401" s="127"/>
      <c r="AL401" s="127"/>
      <c r="AM401" s="127"/>
      <c r="AN401" s="127"/>
      <c r="AO401" s="127"/>
      <c r="AP401" s="127">
        <v>103.9</v>
      </c>
      <c r="AQ401" s="127">
        <v>103.9</v>
      </c>
      <c r="AR401" s="125" t="s">
        <v>779</v>
      </c>
    </row>
    <row r="402" spans="1:44" ht="66.95" customHeight="1">
      <c r="A402" s="125" t="s">
        <v>781</v>
      </c>
      <c r="B402" s="103"/>
      <c r="C402" s="103" t="s">
        <v>700</v>
      </c>
      <c r="D402" s="103"/>
      <c r="E402" s="103" t="s">
        <v>782</v>
      </c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26"/>
      <c r="W402" s="126"/>
      <c r="X402" s="126"/>
      <c r="Y402" s="126"/>
      <c r="Z402" s="125" t="s">
        <v>781</v>
      </c>
      <c r="AA402" s="127">
        <v>103.9</v>
      </c>
      <c r="AB402" s="127"/>
      <c r="AC402" s="127">
        <v>103.9</v>
      </c>
      <c r="AD402" s="127"/>
      <c r="AE402" s="127"/>
      <c r="AF402" s="127"/>
      <c r="AG402" s="127"/>
      <c r="AH402" s="127"/>
      <c r="AI402" s="127"/>
      <c r="AJ402" s="127"/>
      <c r="AK402" s="127"/>
      <c r="AL402" s="127"/>
      <c r="AM402" s="127"/>
      <c r="AN402" s="127"/>
      <c r="AO402" s="127"/>
      <c r="AP402" s="127">
        <v>103.9</v>
      </c>
      <c r="AQ402" s="127">
        <v>103.9</v>
      </c>
      <c r="AR402" s="125" t="s">
        <v>781</v>
      </c>
    </row>
    <row r="403" spans="1:44" ht="66.95" customHeight="1">
      <c r="A403" s="125" t="s">
        <v>493</v>
      </c>
      <c r="B403" s="103"/>
      <c r="C403" s="103" t="s">
        <v>700</v>
      </c>
      <c r="D403" s="103"/>
      <c r="E403" s="103" t="s">
        <v>782</v>
      </c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 t="s">
        <v>494</v>
      </c>
      <c r="U403" s="103"/>
      <c r="V403" s="126"/>
      <c r="W403" s="126"/>
      <c r="X403" s="126"/>
      <c r="Y403" s="126"/>
      <c r="Z403" s="125" t="s">
        <v>493</v>
      </c>
      <c r="AA403" s="127">
        <v>103.9</v>
      </c>
      <c r="AB403" s="127"/>
      <c r="AC403" s="127">
        <v>103.9</v>
      </c>
      <c r="AD403" s="127"/>
      <c r="AE403" s="127"/>
      <c r="AF403" s="127"/>
      <c r="AG403" s="127"/>
      <c r="AH403" s="127"/>
      <c r="AI403" s="127"/>
      <c r="AJ403" s="127"/>
      <c r="AK403" s="127"/>
      <c r="AL403" s="127"/>
      <c r="AM403" s="127"/>
      <c r="AN403" s="127"/>
      <c r="AO403" s="127"/>
      <c r="AP403" s="127">
        <v>103.9</v>
      </c>
      <c r="AQ403" s="127">
        <v>103.9</v>
      </c>
      <c r="AR403" s="125" t="s">
        <v>493</v>
      </c>
    </row>
    <row r="404" spans="1:44" ht="83.65" customHeight="1">
      <c r="A404" s="125" t="s">
        <v>791</v>
      </c>
      <c r="B404" s="103"/>
      <c r="C404" s="103" t="s">
        <v>700</v>
      </c>
      <c r="D404" s="103"/>
      <c r="E404" s="103" t="s">
        <v>792</v>
      </c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26"/>
      <c r="W404" s="126"/>
      <c r="X404" s="126"/>
      <c r="Y404" s="126"/>
      <c r="Z404" s="125" t="s">
        <v>791</v>
      </c>
      <c r="AA404" s="127">
        <v>17455.599999999999</v>
      </c>
      <c r="AB404" s="127"/>
      <c r="AC404" s="127">
        <v>17455.599999999999</v>
      </c>
      <c r="AD404" s="127"/>
      <c r="AE404" s="127"/>
      <c r="AF404" s="127"/>
      <c r="AG404" s="127"/>
      <c r="AH404" s="127"/>
      <c r="AI404" s="127"/>
      <c r="AJ404" s="127"/>
      <c r="AK404" s="127"/>
      <c r="AL404" s="127"/>
      <c r="AM404" s="127"/>
      <c r="AN404" s="127"/>
      <c r="AO404" s="127"/>
      <c r="AP404" s="127">
        <v>17660.400000000001</v>
      </c>
      <c r="AQ404" s="127">
        <v>18812.5</v>
      </c>
      <c r="AR404" s="125" t="s">
        <v>791</v>
      </c>
    </row>
    <row r="405" spans="1:44" ht="83.65" customHeight="1">
      <c r="A405" s="125" t="s">
        <v>779</v>
      </c>
      <c r="B405" s="103"/>
      <c r="C405" s="103" t="s">
        <v>700</v>
      </c>
      <c r="D405" s="103"/>
      <c r="E405" s="103" t="s">
        <v>802</v>
      </c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26"/>
      <c r="W405" s="126"/>
      <c r="X405" s="126"/>
      <c r="Y405" s="126"/>
      <c r="Z405" s="125" t="s">
        <v>779</v>
      </c>
      <c r="AA405" s="127">
        <v>17455.599999999999</v>
      </c>
      <c r="AB405" s="127"/>
      <c r="AC405" s="127">
        <v>17455.599999999999</v>
      </c>
      <c r="AD405" s="127"/>
      <c r="AE405" s="127"/>
      <c r="AF405" s="127"/>
      <c r="AG405" s="127"/>
      <c r="AH405" s="127"/>
      <c r="AI405" s="127"/>
      <c r="AJ405" s="127"/>
      <c r="AK405" s="127"/>
      <c r="AL405" s="127"/>
      <c r="AM405" s="127"/>
      <c r="AN405" s="127"/>
      <c r="AO405" s="127"/>
      <c r="AP405" s="127">
        <v>17660.400000000001</v>
      </c>
      <c r="AQ405" s="127">
        <v>18812.5</v>
      </c>
      <c r="AR405" s="125" t="s">
        <v>779</v>
      </c>
    </row>
    <row r="406" spans="1:44" ht="66.95" customHeight="1">
      <c r="A406" s="125" t="s">
        <v>781</v>
      </c>
      <c r="B406" s="103"/>
      <c r="C406" s="103" t="s">
        <v>700</v>
      </c>
      <c r="D406" s="103"/>
      <c r="E406" s="103" t="s">
        <v>803</v>
      </c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26"/>
      <c r="W406" s="126"/>
      <c r="X406" s="126"/>
      <c r="Y406" s="126"/>
      <c r="Z406" s="125" t="s">
        <v>781</v>
      </c>
      <c r="AA406" s="127">
        <v>17455.599999999999</v>
      </c>
      <c r="AB406" s="127"/>
      <c r="AC406" s="127">
        <v>17455.599999999999</v>
      </c>
      <c r="AD406" s="127"/>
      <c r="AE406" s="127"/>
      <c r="AF406" s="127"/>
      <c r="AG406" s="127"/>
      <c r="AH406" s="127"/>
      <c r="AI406" s="127"/>
      <c r="AJ406" s="127"/>
      <c r="AK406" s="127"/>
      <c r="AL406" s="127"/>
      <c r="AM406" s="127"/>
      <c r="AN406" s="127"/>
      <c r="AO406" s="127"/>
      <c r="AP406" s="127">
        <v>17660.400000000001</v>
      </c>
      <c r="AQ406" s="127">
        <v>18812.5</v>
      </c>
      <c r="AR406" s="125" t="s">
        <v>781</v>
      </c>
    </row>
    <row r="407" spans="1:44" ht="66.95" customHeight="1">
      <c r="A407" s="125" t="s">
        <v>493</v>
      </c>
      <c r="B407" s="103"/>
      <c r="C407" s="103" t="s">
        <v>700</v>
      </c>
      <c r="D407" s="103"/>
      <c r="E407" s="103" t="s">
        <v>803</v>
      </c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 t="s">
        <v>494</v>
      </c>
      <c r="U407" s="103"/>
      <c r="V407" s="126"/>
      <c r="W407" s="126"/>
      <c r="X407" s="126"/>
      <c r="Y407" s="126"/>
      <c r="Z407" s="125" t="s">
        <v>493</v>
      </c>
      <c r="AA407" s="127">
        <v>17455.599999999999</v>
      </c>
      <c r="AB407" s="127"/>
      <c r="AC407" s="127">
        <v>17455.599999999999</v>
      </c>
      <c r="AD407" s="127"/>
      <c r="AE407" s="127"/>
      <c r="AF407" s="127"/>
      <c r="AG407" s="127"/>
      <c r="AH407" s="127"/>
      <c r="AI407" s="127"/>
      <c r="AJ407" s="127"/>
      <c r="AK407" s="127"/>
      <c r="AL407" s="127"/>
      <c r="AM407" s="127"/>
      <c r="AN407" s="127"/>
      <c r="AO407" s="127"/>
      <c r="AP407" s="127">
        <v>17660.400000000001</v>
      </c>
      <c r="AQ407" s="127">
        <v>18812.5</v>
      </c>
      <c r="AR407" s="125" t="s">
        <v>493</v>
      </c>
    </row>
    <row r="408" spans="1:44" ht="66.95" customHeight="1">
      <c r="A408" s="125" t="s">
        <v>841</v>
      </c>
      <c r="B408" s="103"/>
      <c r="C408" s="103" t="s">
        <v>700</v>
      </c>
      <c r="D408" s="103"/>
      <c r="E408" s="103" t="s">
        <v>842</v>
      </c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26"/>
      <c r="W408" s="126"/>
      <c r="X408" s="126"/>
      <c r="Y408" s="126"/>
      <c r="Z408" s="125" t="s">
        <v>841</v>
      </c>
      <c r="AA408" s="127">
        <v>7684</v>
      </c>
      <c r="AB408" s="127"/>
      <c r="AC408" s="127">
        <v>7684</v>
      </c>
      <c r="AD408" s="127"/>
      <c r="AE408" s="127"/>
      <c r="AF408" s="127"/>
      <c r="AG408" s="127"/>
      <c r="AH408" s="127"/>
      <c r="AI408" s="127"/>
      <c r="AJ408" s="127"/>
      <c r="AK408" s="127"/>
      <c r="AL408" s="127"/>
      <c r="AM408" s="127"/>
      <c r="AN408" s="127"/>
      <c r="AO408" s="127"/>
      <c r="AP408" s="127">
        <v>7671.4</v>
      </c>
      <c r="AQ408" s="127">
        <v>7671.4</v>
      </c>
      <c r="AR408" s="125" t="s">
        <v>841</v>
      </c>
    </row>
    <row r="409" spans="1:44" ht="83.65" customHeight="1">
      <c r="A409" s="125" t="s">
        <v>779</v>
      </c>
      <c r="B409" s="103"/>
      <c r="C409" s="103" t="s">
        <v>700</v>
      </c>
      <c r="D409" s="103"/>
      <c r="E409" s="103" t="s">
        <v>846</v>
      </c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26"/>
      <c r="W409" s="126"/>
      <c r="X409" s="126"/>
      <c r="Y409" s="126"/>
      <c r="Z409" s="125" t="s">
        <v>779</v>
      </c>
      <c r="AA409" s="127">
        <v>237.5</v>
      </c>
      <c r="AB409" s="127"/>
      <c r="AC409" s="127">
        <v>237.5</v>
      </c>
      <c r="AD409" s="127"/>
      <c r="AE409" s="127"/>
      <c r="AF409" s="127"/>
      <c r="AG409" s="127"/>
      <c r="AH409" s="127"/>
      <c r="AI409" s="127"/>
      <c r="AJ409" s="127"/>
      <c r="AK409" s="127"/>
      <c r="AL409" s="127"/>
      <c r="AM409" s="127"/>
      <c r="AN409" s="127"/>
      <c r="AO409" s="127"/>
      <c r="AP409" s="127">
        <v>224.9</v>
      </c>
      <c r="AQ409" s="127">
        <v>224.9</v>
      </c>
      <c r="AR409" s="125" t="s">
        <v>779</v>
      </c>
    </row>
    <row r="410" spans="1:44" ht="66.95" customHeight="1">
      <c r="A410" s="125" t="s">
        <v>781</v>
      </c>
      <c r="B410" s="103"/>
      <c r="C410" s="103" t="s">
        <v>700</v>
      </c>
      <c r="D410" s="103"/>
      <c r="E410" s="103" t="s">
        <v>847</v>
      </c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26"/>
      <c r="W410" s="126"/>
      <c r="X410" s="126"/>
      <c r="Y410" s="126"/>
      <c r="Z410" s="125" t="s">
        <v>781</v>
      </c>
      <c r="AA410" s="127">
        <v>237.5</v>
      </c>
      <c r="AB410" s="127"/>
      <c r="AC410" s="127">
        <v>237.5</v>
      </c>
      <c r="AD410" s="127"/>
      <c r="AE410" s="127"/>
      <c r="AF410" s="127"/>
      <c r="AG410" s="127"/>
      <c r="AH410" s="127"/>
      <c r="AI410" s="127"/>
      <c r="AJ410" s="127"/>
      <c r="AK410" s="127"/>
      <c r="AL410" s="127"/>
      <c r="AM410" s="127"/>
      <c r="AN410" s="127"/>
      <c r="AO410" s="127"/>
      <c r="AP410" s="127">
        <v>224.9</v>
      </c>
      <c r="AQ410" s="127">
        <v>224.9</v>
      </c>
      <c r="AR410" s="125" t="s">
        <v>781</v>
      </c>
    </row>
    <row r="411" spans="1:44" ht="66.95" customHeight="1">
      <c r="A411" s="125" t="s">
        <v>493</v>
      </c>
      <c r="B411" s="103"/>
      <c r="C411" s="103" t="s">
        <v>700</v>
      </c>
      <c r="D411" s="103"/>
      <c r="E411" s="103" t="s">
        <v>847</v>
      </c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 t="s">
        <v>494</v>
      </c>
      <c r="U411" s="103"/>
      <c r="V411" s="126"/>
      <c r="W411" s="126"/>
      <c r="X411" s="126"/>
      <c r="Y411" s="126"/>
      <c r="Z411" s="125" t="s">
        <v>493</v>
      </c>
      <c r="AA411" s="127">
        <v>237.5</v>
      </c>
      <c r="AB411" s="127"/>
      <c r="AC411" s="127">
        <v>237.5</v>
      </c>
      <c r="AD411" s="127"/>
      <c r="AE411" s="127"/>
      <c r="AF411" s="127"/>
      <c r="AG411" s="127"/>
      <c r="AH411" s="127"/>
      <c r="AI411" s="127"/>
      <c r="AJ411" s="127"/>
      <c r="AK411" s="127"/>
      <c r="AL411" s="127"/>
      <c r="AM411" s="127"/>
      <c r="AN411" s="127"/>
      <c r="AO411" s="127"/>
      <c r="AP411" s="127">
        <v>224.9</v>
      </c>
      <c r="AQ411" s="127">
        <v>224.9</v>
      </c>
      <c r="AR411" s="125" t="s">
        <v>493</v>
      </c>
    </row>
    <row r="412" spans="1:44" ht="183.95" customHeight="1">
      <c r="A412" s="104" t="s">
        <v>848</v>
      </c>
      <c r="B412" s="103"/>
      <c r="C412" s="103" t="s">
        <v>700</v>
      </c>
      <c r="D412" s="103"/>
      <c r="E412" s="103" t="s">
        <v>849</v>
      </c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26"/>
      <c r="W412" s="126"/>
      <c r="X412" s="126"/>
      <c r="Y412" s="126"/>
      <c r="Z412" s="104" t="s">
        <v>848</v>
      </c>
      <c r="AA412" s="127">
        <v>7446.5</v>
      </c>
      <c r="AB412" s="127"/>
      <c r="AC412" s="127">
        <v>7446.5</v>
      </c>
      <c r="AD412" s="127"/>
      <c r="AE412" s="127"/>
      <c r="AF412" s="127"/>
      <c r="AG412" s="127"/>
      <c r="AH412" s="127"/>
      <c r="AI412" s="127"/>
      <c r="AJ412" s="127"/>
      <c r="AK412" s="127"/>
      <c r="AL412" s="127"/>
      <c r="AM412" s="127"/>
      <c r="AN412" s="127"/>
      <c r="AO412" s="127"/>
      <c r="AP412" s="127">
        <v>7446.5</v>
      </c>
      <c r="AQ412" s="127">
        <v>7446.5</v>
      </c>
      <c r="AR412" s="104" t="s">
        <v>848</v>
      </c>
    </row>
    <row r="413" spans="1:44" ht="167.1" customHeight="1">
      <c r="A413" s="104" t="s">
        <v>850</v>
      </c>
      <c r="B413" s="103"/>
      <c r="C413" s="103" t="s">
        <v>700</v>
      </c>
      <c r="D413" s="103"/>
      <c r="E413" s="103" t="s">
        <v>851</v>
      </c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26"/>
      <c r="W413" s="126"/>
      <c r="X413" s="126"/>
      <c r="Y413" s="126"/>
      <c r="Z413" s="104" t="s">
        <v>850</v>
      </c>
      <c r="AA413" s="127">
        <v>7446.5</v>
      </c>
      <c r="AB413" s="127"/>
      <c r="AC413" s="127">
        <v>7446.5</v>
      </c>
      <c r="AD413" s="127"/>
      <c r="AE413" s="127"/>
      <c r="AF413" s="127"/>
      <c r="AG413" s="127"/>
      <c r="AH413" s="127"/>
      <c r="AI413" s="127"/>
      <c r="AJ413" s="127"/>
      <c r="AK413" s="127"/>
      <c r="AL413" s="127"/>
      <c r="AM413" s="127"/>
      <c r="AN413" s="127"/>
      <c r="AO413" s="127"/>
      <c r="AP413" s="127">
        <v>7446.5</v>
      </c>
      <c r="AQ413" s="127">
        <v>7446.5</v>
      </c>
      <c r="AR413" s="104" t="s">
        <v>850</v>
      </c>
    </row>
    <row r="414" spans="1:44" ht="33.4" customHeight="1">
      <c r="A414" s="125" t="s">
        <v>483</v>
      </c>
      <c r="B414" s="103"/>
      <c r="C414" s="103" t="s">
        <v>700</v>
      </c>
      <c r="D414" s="103"/>
      <c r="E414" s="103" t="s">
        <v>851</v>
      </c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 t="s">
        <v>484</v>
      </c>
      <c r="U414" s="103"/>
      <c r="V414" s="126"/>
      <c r="W414" s="126"/>
      <c r="X414" s="126"/>
      <c r="Y414" s="126"/>
      <c r="Z414" s="125" t="s">
        <v>483</v>
      </c>
      <c r="AA414" s="127">
        <v>2000</v>
      </c>
      <c r="AB414" s="127"/>
      <c r="AC414" s="127">
        <v>2000</v>
      </c>
      <c r="AD414" s="127"/>
      <c r="AE414" s="127"/>
      <c r="AF414" s="127"/>
      <c r="AG414" s="127"/>
      <c r="AH414" s="127"/>
      <c r="AI414" s="127"/>
      <c r="AJ414" s="127"/>
      <c r="AK414" s="127"/>
      <c r="AL414" s="127"/>
      <c r="AM414" s="127"/>
      <c r="AN414" s="127"/>
      <c r="AO414" s="127"/>
      <c r="AP414" s="127">
        <v>2000</v>
      </c>
      <c r="AQ414" s="127">
        <v>2000</v>
      </c>
      <c r="AR414" s="125" t="s">
        <v>483</v>
      </c>
    </row>
    <row r="415" spans="1:44" ht="66.95" customHeight="1">
      <c r="A415" s="125" t="s">
        <v>493</v>
      </c>
      <c r="B415" s="103"/>
      <c r="C415" s="103" t="s">
        <v>700</v>
      </c>
      <c r="D415" s="103"/>
      <c r="E415" s="103" t="s">
        <v>851</v>
      </c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 t="s">
        <v>494</v>
      </c>
      <c r="U415" s="103"/>
      <c r="V415" s="126"/>
      <c r="W415" s="126"/>
      <c r="X415" s="126"/>
      <c r="Y415" s="126"/>
      <c r="Z415" s="125" t="s">
        <v>493</v>
      </c>
      <c r="AA415" s="127">
        <v>5446.5</v>
      </c>
      <c r="AB415" s="127"/>
      <c r="AC415" s="127">
        <v>5446.5</v>
      </c>
      <c r="AD415" s="127"/>
      <c r="AE415" s="127"/>
      <c r="AF415" s="127"/>
      <c r="AG415" s="127"/>
      <c r="AH415" s="127"/>
      <c r="AI415" s="127"/>
      <c r="AJ415" s="127"/>
      <c r="AK415" s="127"/>
      <c r="AL415" s="127"/>
      <c r="AM415" s="127"/>
      <c r="AN415" s="127"/>
      <c r="AO415" s="127"/>
      <c r="AP415" s="127">
        <v>5446.5</v>
      </c>
      <c r="AQ415" s="127">
        <v>5446.5</v>
      </c>
      <c r="AR415" s="125" t="s">
        <v>493</v>
      </c>
    </row>
    <row r="416" spans="1:44" ht="50.1" customHeight="1">
      <c r="A416" s="125" t="s">
        <v>393</v>
      </c>
      <c r="B416" s="103"/>
      <c r="C416" s="103" t="s">
        <v>700</v>
      </c>
      <c r="D416" s="103"/>
      <c r="E416" s="103" t="s">
        <v>394</v>
      </c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26"/>
      <c r="W416" s="126"/>
      <c r="X416" s="126"/>
      <c r="Y416" s="126"/>
      <c r="Z416" s="125" t="s">
        <v>393</v>
      </c>
      <c r="AA416" s="127">
        <v>195.2</v>
      </c>
      <c r="AB416" s="127"/>
      <c r="AC416" s="127"/>
      <c r="AD416" s="127"/>
      <c r="AE416" s="127"/>
      <c r="AF416" s="127"/>
      <c r="AG416" s="127"/>
      <c r="AH416" s="127"/>
      <c r="AI416" s="127"/>
      <c r="AJ416" s="127"/>
      <c r="AK416" s="127"/>
      <c r="AL416" s="127"/>
      <c r="AM416" s="127"/>
      <c r="AN416" s="127"/>
      <c r="AO416" s="127"/>
      <c r="AP416" s="127">
        <v>122</v>
      </c>
      <c r="AQ416" s="127"/>
      <c r="AR416" s="125" t="s">
        <v>393</v>
      </c>
    </row>
    <row r="417" spans="1:44" ht="83.65" customHeight="1">
      <c r="A417" s="125" t="s">
        <v>852</v>
      </c>
      <c r="B417" s="103"/>
      <c r="C417" s="103" t="s">
        <v>700</v>
      </c>
      <c r="D417" s="103"/>
      <c r="E417" s="103" t="s">
        <v>853</v>
      </c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26"/>
      <c r="W417" s="126"/>
      <c r="X417" s="126"/>
      <c r="Y417" s="126"/>
      <c r="Z417" s="125" t="s">
        <v>852</v>
      </c>
      <c r="AA417" s="127">
        <v>195.2</v>
      </c>
      <c r="AB417" s="127"/>
      <c r="AC417" s="127"/>
      <c r="AD417" s="127"/>
      <c r="AE417" s="127"/>
      <c r="AF417" s="127"/>
      <c r="AG417" s="127"/>
      <c r="AH417" s="127"/>
      <c r="AI417" s="127"/>
      <c r="AJ417" s="127"/>
      <c r="AK417" s="127"/>
      <c r="AL417" s="127"/>
      <c r="AM417" s="127"/>
      <c r="AN417" s="127"/>
      <c r="AO417" s="127"/>
      <c r="AP417" s="127">
        <v>122</v>
      </c>
      <c r="AQ417" s="127"/>
      <c r="AR417" s="125" t="s">
        <v>852</v>
      </c>
    </row>
    <row r="418" spans="1:44" ht="50.1" customHeight="1">
      <c r="A418" s="125" t="s">
        <v>389</v>
      </c>
      <c r="B418" s="103"/>
      <c r="C418" s="103" t="s">
        <v>700</v>
      </c>
      <c r="D418" s="103"/>
      <c r="E418" s="103" t="s">
        <v>853</v>
      </c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 t="s">
        <v>390</v>
      </c>
      <c r="U418" s="103"/>
      <c r="V418" s="126"/>
      <c r="W418" s="126"/>
      <c r="X418" s="126"/>
      <c r="Y418" s="126"/>
      <c r="Z418" s="125" t="s">
        <v>389</v>
      </c>
      <c r="AA418" s="127">
        <v>195.2</v>
      </c>
      <c r="AB418" s="127"/>
      <c r="AC418" s="127"/>
      <c r="AD418" s="127"/>
      <c r="AE418" s="127"/>
      <c r="AF418" s="127"/>
      <c r="AG418" s="127"/>
      <c r="AH418" s="127"/>
      <c r="AI418" s="127"/>
      <c r="AJ418" s="127"/>
      <c r="AK418" s="127"/>
      <c r="AL418" s="127"/>
      <c r="AM418" s="127"/>
      <c r="AN418" s="127"/>
      <c r="AO418" s="127"/>
      <c r="AP418" s="127">
        <v>122</v>
      </c>
      <c r="AQ418" s="127"/>
      <c r="AR418" s="125" t="s">
        <v>389</v>
      </c>
    </row>
    <row r="419" spans="1:44" ht="16.7" customHeight="1">
      <c r="A419" s="125" t="s">
        <v>709</v>
      </c>
      <c r="B419" s="103"/>
      <c r="C419" s="103" t="s">
        <v>710</v>
      </c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26"/>
      <c r="W419" s="126"/>
      <c r="X419" s="126"/>
      <c r="Y419" s="126"/>
      <c r="Z419" s="125" t="s">
        <v>709</v>
      </c>
      <c r="AA419" s="127">
        <v>3136.7</v>
      </c>
      <c r="AB419" s="127"/>
      <c r="AC419" s="127">
        <v>3136.7</v>
      </c>
      <c r="AD419" s="127"/>
      <c r="AE419" s="127"/>
      <c r="AF419" s="127"/>
      <c r="AG419" s="127"/>
      <c r="AH419" s="127"/>
      <c r="AI419" s="127"/>
      <c r="AJ419" s="127"/>
      <c r="AK419" s="127"/>
      <c r="AL419" s="127"/>
      <c r="AM419" s="127"/>
      <c r="AN419" s="127"/>
      <c r="AO419" s="127"/>
      <c r="AP419" s="127">
        <v>3182.1</v>
      </c>
      <c r="AQ419" s="127">
        <v>3565.7</v>
      </c>
      <c r="AR419" s="125" t="s">
        <v>709</v>
      </c>
    </row>
    <row r="420" spans="1:44" ht="33.4" customHeight="1">
      <c r="A420" s="125" t="s">
        <v>768</v>
      </c>
      <c r="B420" s="103"/>
      <c r="C420" s="103" t="s">
        <v>710</v>
      </c>
      <c r="D420" s="103"/>
      <c r="E420" s="103" t="s">
        <v>769</v>
      </c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26"/>
      <c r="W420" s="126"/>
      <c r="X420" s="126"/>
      <c r="Y420" s="126"/>
      <c r="Z420" s="125" t="s">
        <v>768</v>
      </c>
      <c r="AA420" s="127">
        <v>3136.7</v>
      </c>
      <c r="AB420" s="127"/>
      <c r="AC420" s="127">
        <v>3136.7</v>
      </c>
      <c r="AD420" s="127"/>
      <c r="AE420" s="127"/>
      <c r="AF420" s="127"/>
      <c r="AG420" s="127"/>
      <c r="AH420" s="127"/>
      <c r="AI420" s="127"/>
      <c r="AJ420" s="127"/>
      <c r="AK420" s="127"/>
      <c r="AL420" s="127"/>
      <c r="AM420" s="127"/>
      <c r="AN420" s="127"/>
      <c r="AO420" s="127"/>
      <c r="AP420" s="127">
        <v>3182.1</v>
      </c>
      <c r="AQ420" s="127">
        <v>3565.7</v>
      </c>
      <c r="AR420" s="125" t="s">
        <v>768</v>
      </c>
    </row>
    <row r="421" spans="1:44" ht="66.95" customHeight="1">
      <c r="A421" s="125" t="s">
        <v>770</v>
      </c>
      <c r="B421" s="103"/>
      <c r="C421" s="103" t="s">
        <v>710</v>
      </c>
      <c r="D421" s="103"/>
      <c r="E421" s="103" t="s">
        <v>771</v>
      </c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26"/>
      <c r="W421" s="126"/>
      <c r="X421" s="126"/>
      <c r="Y421" s="126"/>
      <c r="Z421" s="125" t="s">
        <v>770</v>
      </c>
      <c r="AA421" s="127">
        <v>3136.7</v>
      </c>
      <c r="AB421" s="127"/>
      <c r="AC421" s="127">
        <v>3136.7</v>
      </c>
      <c r="AD421" s="127"/>
      <c r="AE421" s="127"/>
      <c r="AF421" s="127"/>
      <c r="AG421" s="127"/>
      <c r="AH421" s="127"/>
      <c r="AI421" s="127"/>
      <c r="AJ421" s="127"/>
      <c r="AK421" s="127"/>
      <c r="AL421" s="127"/>
      <c r="AM421" s="127"/>
      <c r="AN421" s="127"/>
      <c r="AO421" s="127"/>
      <c r="AP421" s="127">
        <v>3182.1</v>
      </c>
      <c r="AQ421" s="127">
        <v>3565.7</v>
      </c>
      <c r="AR421" s="125" t="s">
        <v>770</v>
      </c>
    </row>
    <row r="422" spans="1:44" ht="83.65" customHeight="1">
      <c r="A422" s="125" t="s">
        <v>779</v>
      </c>
      <c r="B422" s="103"/>
      <c r="C422" s="103" t="s">
        <v>710</v>
      </c>
      <c r="D422" s="103"/>
      <c r="E422" s="103" t="s">
        <v>780</v>
      </c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26"/>
      <c r="W422" s="126"/>
      <c r="X422" s="126"/>
      <c r="Y422" s="126"/>
      <c r="Z422" s="125" t="s">
        <v>779</v>
      </c>
      <c r="AA422" s="127">
        <v>3136.7</v>
      </c>
      <c r="AB422" s="127"/>
      <c r="AC422" s="127">
        <v>3136.7</v>
      </c>
      <c r="AD422" s="127"/>
      <c r="AE422" s="127"/>
      <c r="AF422" s="127"/>
      <c r="AG422" s="127"/>
      <c r="AH422" s="127"/>
      <c r="AI422" s="127"/>
      <c r="AJ422" s="127"/>
      <c r="AK422" s="127"/>
      <c r="AL422" s="127"/>
      <c r="AM422" s="127"/>
      <c r="AN422" s="127"/>
      <c r="AO422" s="127"/>
      <c r="AP422" s="127">
        <v>3182.1</v>
      </c>
      <c r="AQ422" s="127">
        <v>3565.7</v>
      </c>
      <c r="AR422" s="125" t="s">
        <v>779</v>
      </c>
    </row>
    <row r="423" spans="1:44" ht="66.95" customHeight="1">
      <c r="A423" s="125" t="s">
        <v>781</v>
      </c>
      <c r="B423" s="103"/>
      <c r="C423" s="103" t="s">
        <v>710</v>
      </c>
      <c r="D423" s="103"/>
      <c r="E423" s="103" t="s">
        <v>782</v>
      </c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26"/>
      <c r="W423" s="126"/>
      <c r="X423" s="126"/>
      <c r="Y423" s="126"/>
      <c r="Z423" s="125" t="s">
        <v>781</v>
      </c>
      <c r="AA423" s="127">
        <v>3136.7</v>
      </c>
      <c r="AB423" s="127"/>
      <c r="AC423" s="127">
        <v>3136.7</v>
      </c>
      <c r="AD423" s="127"/>
      <c r="AE423" s="127"/>
      <c r="AF423" s="127"/>
      <c r="AG423" s="127"/>
      <c r="AH423" s="127"/>
      <c r="AI423" s="127"/>
      <c r="AJ423" s="127"/>
      <c r="AK423" s="127"/>
      <c r="AL423" s="127"/>
      <c r="AM423" s="127"/>
      <c r="AN423" s="127"/>
      <c r="AO423" s="127"/>
      <c r="AP423" s="127">
        <v>3182.1</v>
      </c>
      <c r="AQ423" s="127">
        <v>3565.7</v>
      </c>
      <c r="AR423" s="125" t="s">
        <v>781</v>
      </c>
    </row>
    <row r="424" spans="1:44" ht="33.4" customHeight="1">
      <c r="A424" s="125" t="s">
        <v>483</v>
      </c>
      <c r="B424" s="103"/>
      <c r="C424" s="103" t="s">
        <v>710</v>
      </c>
      <c r="D424" s="103"/>
      <c r="E424" s="103" t="s">
        <v>782</v>
      </c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 t="s">
        <v>484</v>
      </c>
      <c r="U424" s="103"/>
      <c r="V424" s="126"/>
      <c r="W424" s="126"/>
      <c r="X424" s="126"/>
      <c r="Y424" s="126"/>
      <c r="Z424" s="125" t="s">
        <v>483</v>
      </c>
      <c r="AA424" s="127">
        <v>244.7</v>
      </c>
      <c r="AB424" s="127"/>
      <c r="AC424" s="127">
        <v>244.7</v>
      </c>
      <c r="AD424" s="127"/>
      <c r="AE424" s="127"/>
      <c r="AF424" s="127"/>
      <c r="AG424" s="127"/>
      <c r="AH424" s="127"/>
      <c r="AI424" s="127"/>
      <c r="AJ424" s="127"/>
      <c r="AK424" s="127"/>
      <c r="AL424" s="127"/>
      <c r="AM424" s="127"/>
      <c r="AN424" s="127"/>
      <c r="AO424" s="127"/>
      <c r="AP424" s="127">
        <v>290.10000000000002</v>
      </c>
      <c r="AQ424" s="127">
        <v>673.7</v>
      </c>
      <c r="AR424" s="125" t="s">
        <v>483</v>
      </c>
    </row>
    <row r="425" spans="1:44" ht="66.95" customHeight="1">
      <c r="A425" s="125" t="s">
        <v>493</v>
      </c>
      <c r="B425" s="103"/>
      <c r="C425" s="103" t="s">
        <v>710</v>
      </c>
      <c r="D425" s="103"/>
      <c r="E425" s="103" t="s">
        <v>782</v>
      </c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 t="s">
        <v>494</v>
      </c>
      <c r="U425" s="103"/>
      <c r="V425" s="126"/>
      <c r="W425" s="126"/>
      <c r="X425" s="126"/>
      <c r="Y425" s="126"/>
      <c r="Z425" s="125" t="s">
        <v>493</v>
      </c>
      <c r="AA425" s="127">
        <v>2892</v>
      </c>
      <c r="AB425" s="127"/>
      <c r="AC425" s="127">
        <v>2892</v>
      </c>
      <c r="AD425" s="127"/>
      <c r="AE425" s="127"/>
      <c r="AF425" s="127"/>
      <c r="AG425" s="127"/>
      <c r="AH425" s="127"/>
      <c r="AI425" s="127"/>
      <c r="AJ425" s="127"/>
      <c r="AK425" s="127"/>
      <c r="AL425" s="127"/>
      <c r="AM425" s="127"/>
      <c r="AN425" s="127"/>
      <c r="AO425" s="127"/>
      <c r="AP425" s="127">
        <v>2892</v>
      </c>
      <c r="AQ425" s="127">
        <v>2892</v>
      </c>
      <c r="AR425" s="125" t="s">
        <v>493</v>
      </c>
    </row>
    <row r="426" spans="1:44" ht="50.1" customHeight="1">
      <c r="A426" s="122" t="s">
        <v>858</v>
      </c>
      <c r="B426" s="100" t="s">
        <v>859</v>
      </c>
      <c r="C426" s="100"/>
      <c r="D426" s="100"/>
      <c r="E426" s="100"/>
      <c r="F426" s="100"/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123"/>
      <c r="W426" s="123"/>
      <c r="X426" s="123"/>
      <c r="Y426" s="123"/>
      <c r="Z426" s="122" t="s">
        <v>858</v>
      </c>
      <c r="AA426" s="124">
        <v>1628.9</v>
      </c>
      <c r="AB426" s="124"/>
      <c r="AC426" s="124"/>
      <c r="AD426" s="124"/>
      <c r="AE426" s="124">
        <v>401.6</v>
      </c>
      <c r="AF426" s="124"/>
      <c r="AG426" s="124"/>
      <c r="AH426" s="124"/>
      <c r="AI426" s="124"/>
      <c r="AJ426" s="124"/>
      <c r="AK426" s="124"/>
      <c r="AL426" s="124"/>
      <c r="AM426" s="124"/>
      <c r="AN426" s="124"/>
      <c r="AO426" s="124"/>
      <c r="AP426" s="124">
        <v>1227.3</v>
      </c>
      <c r="AQ426" s="124">
        <v>1227.3</v>
      </c>
      <c r="AR426" s="122" t="s">
        <v>858</v>
      </c>
    </row>
    <row r="427" spans="1:44" ht="16.7" customHeight="1">
      <c r="A427" s="125" t="s">
        <v>377</v>
      </c>
      <c r="B427" s="103"/>
      <c r="C427" s="103" t="s">
        <v>378</v>
      </c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26"/>
      <c r="W427" s="126"/>
      <c r="X427" s="126"/>
      <c r="Y427" s="126"/>
      <c r="Z427" s="125" t="s">
        <v>377</v>
      </c>
      <c r="AA427" s="127">
        <v>1628.9</v>
      </c>
      <c r="AB427" s="127"/>
      <c r="AC427" s="127"/>
      <c r="AD427" s="127"/>
      <c r="AE427" s="127">
        <v>401.6</v>
      </c>
      <c r="AF427" s="127"/>
      <c r="AG427" s="127"/>
      <c r="AH427" s="127"/>
      <c r="AI427" s="127"/>
      <c r="AJ427" s="127"/>
      <c r="AK427" s="127"/>
      <c r="AL427" s="127"/>
      <c r="AM427" s="127"/>
      <c r="AN427" s="127"/>
      <c r="AO427" s="127"/>
      <c r="AP427" s="127">
        <v>1227.3</v>
      </c>
      <c r="AQ427" s="127">
        <v>1227.3</v>
      </c>
      <c r="AR427" s="125" t="s">
        <v>377</v>
      </c>
    </row>
    <row r="428" spans="1:44" ht="83.65" customHeight="1">
      <c r="A428" s="125" t="s">
        <v>860</v>
      </c>
      <c r="B428" s="103"/>
      <c r="C428" s="103" t="s">
        <v>861</v>
      </c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26"/>
      <c r="W428" s="126"/>
      <c r="X428" s="126"/>
      <c r="Y428" s="126"/>
      <c r="Z428" s="125" t="s">
        <v>860</v>
      </c>
      <c r="AA428" s="127">
        <v>1628.9</v>
      </c>
      <c r="AB428" s="127"/>
      <c r="AC428" s="127"/>
      <c r="AD428" s="127"/>
      <c r="AE428" s="127">
        <v>401.6</v>
      </c>
      <c r="AF428" s="127"/>
      <c r="AG428" s="127"/>
      <c r="AH428" s="127"/>
      <c r="AI428" s="127"/>
      <c r="AJ428" s="127"/>
      <c r="AK428" s="127"/>
      <c r="AL428" s="127"/>
      <c r="AM428" s="127"/>
      <c r="AN428" s="127"/>
      <c r="AO428" s="127"/>
      <c r="AP428" s="127">
        <v>1227.3</v>
      </c>
      <c r="AQ428" s="127">
        <v>1227.3</v>
      </c>
      <c r="AR428" s="125" t="s">
        <v>860</v>
      </c>
    </row>
    <row r="429" spans="1:44" ht="66.95" customHeight="1">
      <c r="A429" s="125" t="s">
        <v>381</v>
      </c>
      <c r="B429" s="103"/>
      <c r="C429" s="103" t="s">
        <v>861</v>
      </c>
      <c r="D429" s="103"/>
      <c r="E429" s="103" t="s">
        <v>382</v>
      </c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26"/>
      <c r="W429" s="126"/>
      <c r="X429" s="126"/>
      <c r="Y429" s="126"/>
      <c r="Z429" s="125" t="s">
        <v>381</v>
      </c>
      <c r="AA429" s="127">
        <v>1628.9</v>
      </c>
      <c r="AB429" s="127"/>
      <c r="AC429" s="127"/>
      <c r="AD429" s="127"/>
      <c r="AE429" s="127">
        <v>401.6</v>
      </c>
      <c r="AF429" s="127"/>
      <c r="AG429" s="127"/>
      <c r="AH429" s="127"/>
      <c r="AI429" s="127"/>
      <c r="AJ429" s="127"/>
      <c r="AK429" s="127"/>
      <c r="AL429" s="127"/>
      <c r="AM429" s="127"/>
      <c r="AN429" s="127"/>
      <c r="AO429" s="127"/>
      <c r="AP429" s="127">
        <v>1227.3</v>
      </c>
      <c r="AQ429" s="127">
        <v>1227.3</v>
      </c>
      <c r="AR429" s="125" t="s">
        <v>381</v>
      </c>
    </row>
    <row r="430" spans="1:44" ht="50.1" customHeight="1">
      <c r="A430" s="125" t="s">
        <v>862</v>
      </c>
      <c r="B430" s="103"/>
      <c r="C430" s="103" t="s">
        <v>861</v>
      </c>
      <c r="D430" s="103"/>
      <c r="E430" s="103" t="s">
        <v>863</v>
      </c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26"/>
      <c r="W430" s="126"/>
      <c r="X430" s="126"/>
      <c r="Y430" s="126"/>
      <c r="Z430" s="125" t="s">
        <v>862</v>
      </c>
      <c r="AA430" s="127">
        <v>754.8</v>
      </c>
      <c r="AB430" s="127"/>
      <c r="AC430" s="127"/>
      <c r="AD430" s="127"/>
      <c r="AE430" s="127"/>
      <c r="AF430" s="127"/>
      <c r="AG430" s="127"/>
      <c r="AH430" s="127"/>
      <c r="AI430" s="127"/>
      <c r="AJ430" s="127"/>
      <c r="AK430" s="127"/>
      <c r="AL430" s="127"/>
      <c r="AM430" s="127"/>
      <c r="AN430" s="127"/>
      <c r="AO430" s="127"/>
      <c r="AP430" s="127">
        <v>754.8</v>
      </c>
      <c r="AQ430" s="127">
        <v>754.8</v>
      </c>
      <c r="AR430" s="125" t="s">
        <v>862</v>
      </c>
    </row>
    <row r="431" spans="1:44" ht="110.25" customHeight="1">
      <c r="A431" s="125" t="s">
        <v>385</v>
      </c>
      <c r="B431" s="103"/>
      <c r="C431" s="103" t="s">
        <v>861</v>
      </c>
      <c r="D431" s="103"/>
      <c r="E431" s="103" t="s">
        <v>863</v>
      </c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 t="s">
        <v>386</v>
      </c>
      <c r="U431" s="103"/>
      <c r="V431" s="126"/>
      <c r="W431" s="126"/>
      <c r="X431" s="126"/>
      <c r="Y431" s="126"/>
      <c r="Z431" s="125" t="s">
        <v>385</v>
      </c>
      <c r="AA431" s="127">
        <v>754.8</v>
      </c>
      <c r="AB431" s="127"/>
      <c r="AC431" s="127"/>
      <c r="AD431" s="127"/>
      <c r="AE431" s="127"/>
      <c r="AF431" s="127"/>
      <c r="AG431" s="127"/>
      <c r="AH431" s="127"/>
      <c r="AI431" s="127"/>
      <c r="AJ431" s="127"/>
      <c r="AK431" s="127"/>
      <c r="AL431" s="127"/>
      <c r="AM431" s="127"/>
      <c r="AN431" s="127"/>
      <c r="AO431" s="127"/>
      <c r="AP431" s="127">
        <v>754.8</v>
      </c>
      <c r="AQ431" s="127">
        <v>754.8</v>
      </c>
      <c r="AR431" s="125" t="s">
        <v>385</v>
      </c>
    </row>
    <row r="432" spans="1:44" ht="33.4" customHeight="1">
      <c r="A432" s="125" t="s">
        <v>387</v>
      </c>
      <c r="B432" s="103"/>
      <c r="C432" s="103" t="s">
        <v>861</v>
      </c>
      <c r="D432" s="103"/>
      <c r="E432" s="103" t="s">
        <v>388</v>
      </c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26"/>
      <c r="W432" s="126"/>
      <c r="X432" s="126"/>
      <c r="Y432" s="126"/>
      <c r="Z432" s="125" t="s">
        <v>387</v>
      </c>
      <c r="AA432" s="127">
        <v>472.5</v>
      </c>
      <c r="AB432" s="127"/>
      <c r="AC432" s="127"/>
      <c r="AD432" s="127"/>
      <c r="AE432" s="127"/>
      <c r="AF432" s="127"/>
      <c r="AG432" s="127"/>
      <c r="AH432" s="127"/>
      <c r="AI432" s="127"/>
      <c r="AJ432" s="127"/>
      <c r="AK432" s="127"/>
      <c r="AL432" s="127"/>
      <c r="AM432" s="127"/>
      <c r="AN432" s="127"/>
      <c r="AO432" s="127"/>
      <c r="AP432" s="127">
        <v>472.5</v>
      </c>
      <c r="AQ432" s="127">
        <v>472.5</v>
      </c>
      <c r="AR432" s="125" t="s">
        <v>387</v>
      </c>
    </row>
    <row r="433" spans="1:44" ht="133.69999999999999" customHeight="1">
      <c r="A433" s="125" t="s">
        <v>385</v>
      </c>
      <c r="B433" s="103"/>
      <c r="C433" s="103" t="s">
        <v>861</v>
      </c>
      <c r="D433" s="103"/>
      <c r="E433" s="103" t="s">
        <v>388</v>
      </c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 t="s">
        <v>386</v>
      </c>
      <c r="U433" s="103"/>
      <c r="V433" s="126"/>
      <c r="W433" s="126"/>
      <c r="X433" s="126"/>
      <c r="Y433" s="126"/>
      <c r="Z433" s="125" t="s">
        <v>385</v>
      </c>
      <c r="AA433" s="127">
        <v>382.5</v>
      </c>
      <c r="AB433" s="127"/>
      <c r="AC433" s="127"/>
      <c r="AD433" s="127"/>
      <c r="AE433" s="127"/>
      <c r="AF433" s="127"/>
      <c r="AG433" s="127"/>
      <c r="AH433" s="127"/>
      <c r="AI433" s="127"/>
      <c r="AJ433" s="127"/>
      <c r="AK433" s="127"/>
      <c r="AL433" s="127"/>
      <c r="AM433" s="127"/>
      <c r="AN433" s="127"/>
      <c r="AO433" s="127"/>
      <c r="AP433" s="127">
        <v>382.5</v>
      </c>
      <c r="AQ433" s="127">
        <v>382.5</v>
      </c>
      <c r="AR433" s="125" t="s">
        <v>385</v>
      </c>
    </row>
    <row r="434" spans="1:44" ht="50.1" customHeight="1">
      <c r="A434" s="125" t="s">
        <v>389</v>
      </c>
      <c r="B434" s="103"/>
      <c r="C434" s="103" t="s">
        <v>861</v>
      </c>
      <c r="D434" s="103"/>
      <c r="E434" s="103" t="s">
        <v>388</v>
      </c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 t="s">
        <v>390</v>
      </c>
      <c r="U434" s="103"/>
      <c r="V434" s="126"/>
      <c r="W434" s="126"/>
      <c r="X434" s="126"/>
      <c r="Y434" s="126"/>
      <c r="Z434" s="125" t="s">
        <v>389</v>
      </c>
      <c r="AA434" s="127">
        <v>90</v>
      </c>
      <c r="AB434" s="127"/>
      <c r="AC434" s="127"/>
      <c r="AD434" s="127"/>
      <c r="AE434" s="127"/>
      <c r="AF434" s="127"/>
      <c r="AG434" s="127"/>
      <c r="AH434" s="127"/>
      <c r="AI434" s="127"/>
      <c r="AJ434" s="127"/>
      <c r="AK434" s="127"/>
      <c r="AL434" s="127"/>
      <c r="AM434" s="127"/>
      <c r="AN434" s="127"/>
      <c r="AO434" s="127"/>
      <c r="AP434" s="127">
        <v>90</v>
      </c>
      <c r="AQ434" s="127">
        <v>90</v>
      </c>
      <c r="AR434" s="125" t="s">
        <v>389</v>
      </c>
    </row>
    <row r="435" spans="1:44" ht="50.1" customHeight="1">
      <c r="A435" s="122" t="s">
        <v>866</v>
      </c>
      <c r="B435" s="100" t="s">
        <v>867</v>
      </c>
      <c r="C435" s="100"/>
      <c r="D435" s="100"/>
      <c r="E435" s="100"/>
      <c r="F435" s="100"/>
      <c r="G435" s="100"/>
      <c r="H435" s="100"/>
      <c r="I435" s="100"/>
      <c r="J435" s="100"/>
      <c r="K435" s="100"/>
      <c r="L435" s="100"/>
      <c r="M435" s="100"/>
      <c r="N435" s="100"/>
      <c r="O435" s="100"/>
      <c r="P435" s="100"/>
      <c r="Q435" s="100"/>
      <c r="R435" s="100"/>
      <c r="S435" s="100"/>
      <c r="T435" s="100"/>
      <c r="U435" s="100"/>
      <c r="V435" s="123"/>
      <c r="W435" s="123"/>
      <c r="X435" s="123"/>
      <c r="Y435" s="123"/>
      <c r="Z435" s="122" t="s">
        <v>866</v>
      </c>
      <c r="AA435" s="124">
        <v>51571.9</v>
      </c>
      <c r="AB435" s="124"/>
      <c r="AC435" s="124"/>
      <c r="AD435" s="124"/>
      <c r="AE435" s="124">
        <v>154</v>
      </c>
      <c r="AF435" s="124"/>
      <c r="AG435" s="124"/>
      <c r="AH435" s="124"/>
      <c r="AI435" s="124"/>
      <c r="AJ435" s="124"/>
      <c r="AK435" s="124"/>
      <c r="AL435" s="124"/>
      <c r="AM435" s="124"/>
      <c r="AN435" s="124"/>
      <c r="AO435" s="124"/>
      <c r="AP435" s="124">
        <v>45341.4</v>
      </c>
      <c r="AQ435" s="124">
        <v>43767.199999999997</v>
      </c>
      <c r="AR435" s="122" t="s">
        <v>866</v>
      </c>
    </row>
    <row r="436" spans="1:44" ht="16.7" customHeight="1">
      <c r="A436" s="125" t="s">
        <v>377</v>
      </c>
      <c r="B436" s="103"/>
      <c r="C436" s="103" t="s">
        <v>378</v>
      </c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26"/>
      <c r="W436" s="126"/>
      <c r="X436" s="126"/>
      <c r="Y436" s="126"/>
      <c r="Z436" s="125" t="s">
        <v>377</v>
      </c>
      <c r="AA436" s="127">
        <v>6670.3</v>
      </c>
      <c r="AB436" s="127"/>
      <c r="AC436" s="127"/>
      <c r="AD436" s="127"/>
      <c r="AE436" s="127">
        <v>154</v>
      </c>
      <c r="AF436" s="127"/>
      <c r="AG436" s="127"/>
      <c r="AH436" s="127"/>
      <c r="AI436" s="127"/>
      <c r="AJ436" s="127"/>
      <c r="AK436" s="127"/>
      <c r="AL436" s="127"/>
      <c r="AM436" s="127"/>
      <c r="AN436" s="127"/>
      <c r="AO436" s="127"/>
      <c r="AP436" s="127">
        <v>6770.3</v>
      </c>
      <c r="AQ436" s="127">
        <v>6770.3</v>
      </c>
      <c r="AR436" s="125" t="s">
        <v>377</v>
      </c>
    </row>
    <row r="437" spans="1:44" ht="83.65" customHeight="1">
      <c r="A437" s="125" t="s">
        <v>860</v>
      </c>
      <c r="B437" s="103"/>
      <c r="C437" s="103" t="s">
        <v>861</v>
      </c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26"/>
      <c r="W437" s="126"/>
      <c r="X437" s="126"/>
      <c r="Y437" s="126"/>
      <c r="Z437" s="125" t="s">
        <v>860</v>
      </c>
      <c r="AA437" s="127">
        <v>5970.3</v>
      </c>
      <c r="AB437" s="127"/>
      <c r="AC437" s="127"/>
      <c r="AD437" s="127"/>
      <c r="AE437" s="127">
        <v>154</v>
      </c>
      <c r="AF437" s="127"/>
      <c r="AG437" s="127"/>
      <c r="AH437" s="127"/>
      <c r="AI437" s="127"/>
      <c r="AJ437" s="127"/>
      <c r="AK437" s="127"/>
      <c r="AL437" s="127"/>
      <c r="AM437" s="127"/>
      <c r="AN437" s="127"/>
      <c r="AO437" s="127"/>
      <c r="AP437" s="127">
        <v>5970.3</v>
      </c>
      <c r="AQ437" s="127">
        <v>5970.3</v>
      </c>
      <c r="AR437" s="125" t="s">
        <v>860</v>
      </c>
    </row>
    <row r="438" spans="1:44" ht="83.65" customHeight="1">
      <c r="A438" s="125" t="s">
        <v>868</v>
      </c>
      <c r="B438" s="103"/>
      <c r="C438" s="103" t="s">
        <v>861</v>
      </c>
      <c r="D438" s="103"/>
      <c r="E438" s="103" t="s">
        <v>869</v>
      </c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26"/>
      <c r="W438" s="126"/>
      <c r="X438" s="126"/>
      <c r="Y438" s="126"/>
      <c r="Z438" s="125" t="s">
        <v>868</v>
      </c>
      <c r="AA438" s="127">
        <v>5970.3</v>
      </c>
      <c r="AB438" s="127"/>
      <c r="AC438" s="127"/>
      <c r="AD438" s="127"/>
      <c r="AE438" s="127">
        <v>154</v>
      </c>
      <c r="AF438" s="127"/>
      <c r="AG438" s="127"/>
      <c r="AH438" s="127"/>
      <c r="AI438" s="127"/>
      <c r="AJ438" s="127"/>
      <c r="AK438" s="127"/>
      <c r="AL438" s="127"/>
      <c r="AM438" s="127"/>
      <c r="AN438" s="127"/>
      <c r="AO438" s="127"/>
      <c r="AP438" s="127">
        <v>5970.3</v>
      </c>
      <c r="AQ438" s="127">
        <v>5970.3</v>
      </c>
      <c r="AR438" s="125" t="s">
        <v>868</v>
      </c>
    </row>
    <row r="439" spans="1:44" ht="33.4" customHeight="1">
      <c r="A439" s="125" t="s">
        <v>870</v>
      </c>
      <c r="B439" s="103"/>
      <c r="C439" s="103" t="s">
        <v>861</v>
      </c>
      <c r="D439" s="103"/>
      <c r="E439" s="103" t="s">
        <v>871</v>
      </c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26"/>
      <c r="W439" s="126"/>
      <c r="X439" s="126"/>
      <c r="Y439" s="126"/>
      <c r="Z439" s="125" t="s">
        <v>870</v>
      </c>
      <c r="AA439" s="127">
        <v>5970.3</v>
      </c>
      <c r="AB439" s="127"/>
      <c r="AC439" s="127"/>
      <c r="AD439" s="127"/>
      <c r="AE439" s="127">
        <v>154</v>
      </c>
      <c r="AF439" s="127"/>
      <c r="AG439" s="127"/>
      <c r="AH439" s="127"/>
      <c r="AI439" s="127"/>
      <c r="AJ439" s="127"/>
      <c r="AK439" s="127"/>
      <c r="AL439" s="127"/>
      <c r="AM439" s="127"/>
      <c r="AN439" s="127"/>
      <c r="AO439" s="127"/>
      <c r="AP439" s="127">
        <v>5970.3</v>
      </c>
      <c r="AQ439" s="127">
        <v>5970.3</v>
      </c>
      <c r="AR439" s="125" t="s">
        <v>870</v>
      </c>
    </row>
    <row r="440" spans="1:44" ht="66.95" customHeight="1">
      <c r="A440" s="125" t="s">
        <v>872</v>
      </c>
      <c r="B440" s="103"/>
      <c r="C440" s="103" t="s">
        <v>861</v>
      </c>
      <c r="D440" s="103"/>
      <c r="E440" s="103" t="s">
        <v>873</v>
      </c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26"/>
      <c r="W440" s="126"/>
      <c r="X440" s="126"/>
      <c r="Y440" s="126"/>
      <c r="Z440" s="125" t="s">
        <v>872</v>
      </c>
      <c r="AA440" s="127">
        <v>5970.3</v>
      </c>
      <c r="AB440" s="127"/>
      <c r="AC440" s="127"/>
      <c r="AD440" s="127"/>
      <c r="AE440" s="127">
        <v>154</v>
      </c>
      <c r="AF440" s="127"/>
      <c r="AG440" s="127"/>
      <c r="AH440" s="127"/>
      <c r="AI440" s="127"/>
      <c r="AJ440" s="127"/>
      <c r="AK440" s="127"/>
      <c r="AL440" s="127"/>
      <c r="AM440" s="127"/>
      <c r="AN440" s="127"/>
      <c r="AO440" s="127"/>
      <c r="AP440" s="127">
        <v>5970.3</v>
      </c>
      <c r="AQ440" s="127">
        <v>5970.3</v>
      </c>
      <c r="AR440" s="125" t="s">
        <v>872</v>
      </c>
    </row>
    <row r="441" spans="1:44" ht="33.4" customHeight="1">
      <c r="A441" s="125" t="s">
        <v>387</v>
      </c>
      <c r="B441" s="103"/>
      <c r="C441" s="103" t="s">
        <v>861</v>
      </c>
      <c r="D441" s="103"/>
      <c r="E441" s="103" t="s">
        <v>874</v>
      </c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26"/>
      <c r="W441" s="126"/>
      <c r="X441" s="126"/>
      <c r="Y441" s="126"/>
      <c r="Z441" s="125" t="s">
        <v>387</v>
      </c>
      <c r="AA441" s="127">
        <v>5816.3</v>
      </c>
      <c r="AB441" s="127"/>
      <c r="AC441" s="127"/>
      <c r="AD441" s="127"/>
      <c r="AE441" s="127"/>
      <c r="AF441" s="127"/>
      <c r="AG441" s="127"/>
      <c r="AH441" s="127"/>
      <c r="AI441" s="127"/>
      <c r="AJ441" s="127"/>
      <c r="AK441" s="127"/>
      <c r="AL441" s="127"/>
      <c r="AM441" s="127"/>
      <c r="AN441" s="127"/>
      <c r="AO441" s="127"/>
      <c r="AP441" s="127">
        <v>5816.3</v>
      </c>
      <c r="AQ441" s="127">
        <v>5816.3</v>
      </c>
      <c r="AR441" s="125" t="s">
        <v>387</v>
      </c>
    </row>
    <row r="442" spans="1:44" ht="133.69999999999999" customHeight="1">
      <c r="A442" s="125" t="s">
        <v>385</v>
      </c>
      <c r="B442" s="103"/>
      <c r="C442" s="103" t="s">
        <v>861</v>
      </c>
      <c r="D442" s="103"/>
      <c r="E442" s="103" t="s">
        <v>874</v>
      </c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 t="s">
        <v>386</v>
      </c>
      <c r="U442" s="103"/>
      <c r="V442" s="126"/>
      <c r="W442" s="126"/>
      <c r="X442" s="126"/>
      <c r="Y442" s="126"/>
      <c r="Z442" s="125" t="s">
        <v>385</v>
      </c>
      <c r="AA442" s="127">
        <v>5416.3</v>
      </c>
      <c r="AB442" s="127"/>
      <c r="AC442" s="127"/>
      <c r="AD442" s="127"/>
      <c r="AE442" s="127"/>
      <c r="AF442" s="127"/>
      <c r="AG442" s="127"/>
      <c r="AH442" s="127"/>
      <c r="AI442" s="127"/>
      <c r="AJ442" s="127"/>
      <c r="AK442" s="127"/>
      <c r="AL442" s="127"/>
      <c r="AM442" s="127"/>
      <c r="AN442" s="127"/>
      <c r="AO442" s="127"/>
      <c r="AP442" s="127">
        <v>5416.3</v>
      </c>
      <c r="AQ442" s="127">
        <v>5416.3</v>
      </c>
      <c r="AR442" s="125" t="s">
        <v>385</v>
      </c>
    </row>
    <row r="443" spans="1:44" ht="50.1" customHeight="1">
      <c r="A443" s="125" t="s">
        <v>389</v>
      </c>
      <c r="B443" s="103"/>
      <c r="C443" s="103" t="s">
        <v>861</v>
      </c>
      <c r="D443" s="103"/>
      <c r="E443" s="103" t="s">
        <v>874</v>
      </c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 t="s">
        <v>390</v>
      </c>
      <c r="U443" s="103"/>
      <c r="V443" s="126"/>
      <c r="W443" s="126"/>
      <c r="X443" s="126"/>
      <c r="Y443" s="126"/>
      <c r="Z443" s="125" t="s">
        <v>389</v>
      </c>
      <c r="AA443" s="127">
        <v>400</v>
      </c>
      <c r="AB443" s="127"/>
      <c r="AC443" s="127"/>
      <c r="AD443" s="127"/>
      <c r="AE443" s="127"/>
      <c r="AF443" s="127"/>
      <c r="AG443" s="127"/>
      <c r="AH443" s="127"/>
      <c r="AI443" s="127"/>
      <c r="AJ443" s="127"/>
      <c r="AK443" s="127"/>
      <c r="AL443" s="127"/>
      <c r="AM443" s="127"/>
      <c r="AN443" s="127"/>
      <c r="AO443" s="127"/>
      <c r="AP443" s="127">
        <v>400</v>
      </c>
      <c r="AQ443" s="127">
        <v>400</v>
      </c>
      <c r="AR443" s="125" t="s">
        <v>389</v>
      </c>
    </row>
    <row r="444" spans="1:44" ht="33.4" customHeight="1">
      <c r="A444" s="125" t="s">
        <v>875</v>
      </c>
      <c r="B444" s="103"/>
      <c r="C444" s="103" t="s">
        <v>861</v>
      </c>
      <c r="D444" s="103"/>
      <c r="E444" s="103" t="s">
        <v>876</v>
      </c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26"/>
      <c r="W444" s="126"/>
      <c r="X444" s="126"/>
      <c r="Y444" s="126"/>
      <c r="Z444" s="125" t="s">
        <v>875</v>
      </c>
      <c r="AA444" s="127">
        <v>154</v>
      </c>
      <c r="AB444" s="127"/>
      <c r="AC444" s="127"/>
      <c r="AD444" s="127"/>
      <c r="AE444" s="127">
        <v>154</v>
      </c>
      <c r="AF444" s="127"/>
      <c r="AG444" s="127"/>
      <c r="AH444" s="127"/>
      <c r="AI444" s="127"/>
      <c r="AJ444" s="127"/>
      <c r="AK444" s="127"/>
      <c r="AL444" s="127"/>
      <c r="AM444" s="127"/>
      <c r="AN444" s="127"/>
      <c r="AO444" s="127"/>
      <c r="AP444" s="127">
        <v>154</v>
      </c>
      <c r="AQ444" s="127">
        <v>154</v>
      </c>
      <c r="AR444" s="125" t="s">
        <v>875</v>
      </c>
    </row>
    <row r="445" spans="1:44" ht="133.69999999999999" customHeight="1">
      <c r="A445" s="125" t="s">
        <v>385</v>
      </c>
      <c r="B445" s="103"/>
      <c r="C445" s="103" t="s">
        <v>861</v>
      </c>
      <c r="D445" s="103"/>
      <c r="E445" s="103" t="s">
        <v>876</v>
      </c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 t="s">
        <v>386</v>
      </c>
      <c r="U445" s="103"/>
      <c r="V445" s="126"/>
      <c r="W445" s="126"/>
      <c r="X445" s="126"/>
      <c r="Y445" s="126"/>
      <c r="Z445" s="125" t="s">
        <v>385</v>
      </c>
      <c r="AA445" s="127">
        <v>124.3</v>
      </c>
      <c r="AB445" s="127"/>
      <c r="AC445" s="127"/>
      <c r="AD445" s="127"/>
      <c r="AE445" s="127">
        <v>124.3</v>
      </c>
      <c r="AF445" s="127"/>
      <c r="AG445" s="127"/>
      <c r="AH445" s="127"/>
      <c r="AI445" s="127"/>
      <c r="AJ445" s="127"/>
      <c r="AK445" s="127"/>
      <c r="AL445" s="127"/>
      <c r="AM445" s="127"/>
      <c r="AN445" s="127"/>
      <c r="AO445" s="127"/>
      <c r="AP445" s="127">
        <v>124.3</v>
      </c>
      <c r="AQ445" s="127">
        <v>124.3</v>
      </c>
      <c r="AR445" s="125" t="s">
        <v>385</v>
      </c>
    </row>
    <row r="446" spans="1:44" ht="50.1" customHeight="1">
      <c r="A446" s="125" t="s">
        <v>389</v>
      </c>
      <c r="B446" s="103"/>
      <c r="C446" s="103" t="s">
        <v>861</v>
      </c>
      <c r="D446" s="103"/>
      <c r="E446" s="103" t="s">
        <v>876</v>
      </c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 t="s">
        <v>390</v>
      </c>
      <c r="U446" s="103"/>
      <c r="V446" s="126"/>
      <c r="W446" s="126"/>
      <c r="X446" s="126"/>
      <c r="Y446" s="126"/>
      <c r="Z446" s="125" t="s">
        <v>389</v>
      </c>
      <c r="AA446" s="127">
        <v>29.7</v>
      </c>
      <c r="AB446" s="127"/>
      <c r="AC446" s="127"/>
      <c r="AD446" s="127"/>
      <c r="AE446" s="127">
        <v>29.7</v>
      </c>
      <c r="AF446" s="127"/>
      <c r="AG446" s="127"/>
      <c r="AH446" s="127"/>
      <c r="AI446" s="127"/>
      <c r="AJ446" s="127"/>
      <c r="AK446" s="127"/>
      <c r="AL446" s="127"/>
      <c r="AM446" s="127"/>
      <c r="AN446" s="127"/>
      <c r="AO446" s="127"/>
      <c r="AP446" s="127">
        <v>29.7</v>
      </c>
      <c r="AQ446" s="127">
        <v>29.7</v>
      </c>
      <c r="AR446" s="125" t="s">
        <v>389</v>
      </c>
    </row>
    <row r="447" spans="1:44" ht="16.7" customHeight="1">
      <c r="A447" s="125" t="s">
        <v>877</v>
      </c>
      <c r="B447" s="103"/>
      <c r="C447" s="103" t="s">
        <v>878</v>
      </c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26"/>
      <c r="W447" s="126"/>
      <c r="X447" s="126"/>
      <c r="Y447" s="126"/>
      <c r="Z447" s="125" t="s">
        <v>877</v>
      </c>
      <c r="AA447" s="127">
        <v>700</v>
      </c>
      <c r="AB447" s="127"/>
      <c r="AC447" s="127"/>
      <c r="AD447" s="127"/>
      <c r="AE447" s="127"/>
      <c r="AF447" s="127"/>
      <c r="AG447" s="127"/>
      <c r="AH447" s="127"/>
      <c r="AI447" s="127"/>
      <c r="AJ447" s="127"/>
      <c r="AK447" s="127"/>
      <c r="AL447" s="127"/>
      <c r="AM447" s="127"/>
      <c r="AN447" s="127"/>
      <c r="AO447" s="127"/>
      <c r="AP447" s="127">
        <v>800</v>
      </c>
      <c r="AQ447" s="127">
        <v>800</v>
      </c>
      <c r="AR447" s="125" t="s">
        <v>877</v>
      </c>
    </row>
    <row r="448" spans="1:44" ht="83.65" customHeight="1">
      <c r="A448" s="125" t="s">
        <v>868</v>
      </c>
      <c r="B448" s="103"/>
      <c r="C448" s="103" t="s">
        <v>878</v>
      </c>
      <c r="D448" s="103"/>
      <c r="E448" s="103" t="s">
        <v>869</v>
      </c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26"/>
      <c r="W448" s="126"/>
      <c r="X448" s="126"/>
      <c r="Y448" s="126"/>
      <c r="Z448" s="125" t="s">
        <v>868</v>
      </c>
      <c r="AA448" s="127">
        <v>700</v>
      </c>
      <c r="AB448" s="127"/>
      <c r="AC448" s="127"/>
      <c r="AD448" s="127"/>
      <c r="AE448" s="127"/>
      <c r="AF448" s="127"/>
      <c r="AG448" s="127"/>
      <c r="AH448" s="127"/>
      <c r="AI448" s="127"/>
      <c r="AJ448" s="127"/>
      <c r="AK448" s="127"/>
      <c r="AL448" s="127"/>
      <c r="AM448" s="127"/>
      <c r="AN448" s="127"/>
      <c r="AO448" s="127"/>
      <c r="AP448" s="127">
        <v>800</v>
      </c>
      <c r="AQ448" s="127">
        <v>800</v>
      </c>
      <c r="AR448" s="125" t="s">
        <v>868</v>
      </c>
    </row>
    <row r="449" spans="1:45" ht="50.1" customHeight="1">
      <c r="A449" s="125" t="s">
        <v>879</v>
      </c>
      <c r="B449" s="103"/>
      <c r="C449" s="103" t="s">
        <v>878</v>
      </c>
      <c r="D449" s="103"/>
      <c r="E449" s="103" t="s">
        <v>880</v>
      </c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26"/>
      <c r="W449" s="126"/>
      <c r="X449" s="126"/>
      <c r="Y449" s="126"/>
      <c r="Z449" s="125" t="s">
        <v>879</v>
      </c>
      <c r="AA449" s="127">
        <v>700</v>
      </c>
      <c r="AB449" s="127"/>
      <c r="AC449" s="127"/>
      <c r="AD449" s="127"/>
      <c r="AE449" s="127"/>
      <c r="AF449" s="127"/>
      <c r="AG449" s="127"/>
      <c r="AH449" s="127"/>
      <c r="AI449" s="127"/>
      <c r="AJ449" s="127"/>
      <c r="AK449" s="127"/>
      <c r="AL449" s="127"/>
      <c r="AM449" s="127"/>
      <c r="AN449" s="127"/>
      <c r="AO449" s="127"/>
      <c r="AP449" s="127">
        <v>800</v>
      </c>
      <c r="AQ449" s="127">
        <v>800</v>
      </c>
      <c r="AR449" s="125" t="s">
        <v>879</v>
      </c>
    </row>
    <row r="450" spans="1:45" ht="100.35" customHeight="1">
      <c r="A450" s="125" t="s">
        <v>881</v>
      </c>
      <c r="B450" s="103"/>
      <c r="C450" s="103" t="s">
        <v>878</v>
      </c>
      <c r="D450" s="103"/>
      <c r="E450" s="103" t="s">
        <v>882</v>
      </c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26"/>
      <c r="W450" s="126"/>
      <c r="X450" s="126"/>
      <c r="Y450" s="126"/>
      <c r="Z450" s="125" t="s">
        <v>881</v>
      </c>
      <c r="AA450" s="127">
        <v>700</v>
      </c>
      <c r="AB450" s="127"/>
      <c r="AC450" s="127"/>
      <c r="AD450" s="127"/>
      <c r="AE450" s="127"/>
      <c r="AF450" s="127"/>
      <c r="AG450" s="127"/>
      <c r="AH450" s="127"/>
      <c r="AI450" s="127"/>
      <c r="AJ450" s="127"/>
      <c r="AK450" s="127"/>
      <c r="AL450" s="127"/>
      <c r="AM450" s="127"/>
      <c r="AN450" s="127"/>
      <c r="AO450" s="127"/>
      <c r="AP450" s="127">
        <v>800</v>
      </c>
      <c r="AQ450" s="127">
        <v>800</v>
      </c>
      <c r="AR450" s="125" t="s">
        <v>881</v>
      </c>
    </row>
    <row r="451" spans="1:45" ht="33.4" customHeight="1">
      <c r="A451" s="125" t="s">
        <v>883</v>
      </c>
      <c r="B451" s="103"/>
      <c r="C451" s="103" t="s">
        <v>878</v>
      </c>
      <c r="D451" s="103"/>
      <c r="E451" s="103" t="s">
        <v>884</v>
      </c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26"/>
      <c r="W451" s="126"/>
      <c r="X451" s="126"/>
      <c r="Y451" s="126"/>
      <c r="Z451" s="125" t="s">
        <v>883</v>
      </c>
      <c r="AA451" s="127">
        <v>700</v>
      </c>
      <c r="AB451" s="127"/>
      <c r="AC451" s="127"/>
      <c r="AD451" s="127"/>
      <c r="AE451" s="127"/>
      <c r="AF451" s="127"/>
      <c r="AG451" s="127"/>
      <c r="AH451" s="127"/>
      <c r="AI451" s="127"/>
      <c r="AJ451" s="127"/>
      <c r="AK451" s="127"/>
      <c r="AL451" s="127"/>
      <c r="AM451" s="127"/>
      <c r="AN451" s="127"/>
      <c r="AO451" s="127"/>
      <c r="AP451" s="127">
        <v>800</v>
      </c>
      <c r="AQ451" s="127">
        <v>800</v>
      </c>
      <c r="AR451" s="125" t="s">
        <v>883</v>
      </c>
    </row>
    <row r="452" spans="1:45" ht="33.4" customHeight="1">
      <c r="A452" s="125" t="s">
        <v>447</v>
      </c>
      <c r="B452" s="103"/>
      <c r="C452" s="103" t="s">
        <v>878</v>
      </c>
      <c r="D452" s="103"/>
      <c r="E452" s="103" t="s">
        <v>884</v>
      </c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 t="s">
        <v>448</v>
      </c>
      <c r="U452" s="103"/>
      <c r="V452" s="126"/>
      <c r="W452" s="126"/>
      <c r="X452" s="126"/>
      <c r="Y452" s="126"/>
      <c r="Z452" s="125" t="s">
        <v>447</v>
      </c>
      <c r="AA452" s="127">
        <v>700</v>
      </c>
      <c r="AB452" s="127"/>
      <c r="AC452" s="127"/>
      <c r="AD452" s="127"/>
      <c r="AE452" s="127"/>
      <c r="AF452" s="127"/>
      <c r="AG452" s="127"/>
      <c r="AH452" s="127"/>
      <c r="AI452" s="127"/>
      <c r="AJ452" s="127"/>
      <c r="AK452" s="127"/>
      <c r="AL452" s="127"/>
      <c r="AM452" s="127"/>
      <c r="AN452" s="127"/>
      <c r="AO452" s="127"/>
      <c r="AP452" s="127">
        <v>800</v>
      </c>
      <c r="AQ452" s="127">
        <v>800</v>
      </c>
      <c r="AR452" s="125" t="s">
        <v>447</v>
      </c>
    </row>
    <row r="453" spans="1:45" ht="66.95" customHeight="1">
      <c r="A453" s="125" t="s">
        <v>885</v>
      </c>
      <c r="B453" s="103"/>
      <c r="C453" s="103" t="s">
        <v>886</v>
      </c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26"/>
      <c r="W453" s="126"/>
      <c r="X453" s="126"/>
      <c r="Y453" s="126"/>
      <c r="Z453" s="125" t="s">
        <v>885</v>
      </c>
      <c r="AA453" s="127">
        <v>44901.599999999999</v>
      </c>
      <c r="AB453" s="127"/>
      <c r="AC453" s="127"/>
      <c r="AD453" s="127"/>
      <c r="AE453" s="127"/>
      <c r="AF453" s="127"/>
      <c r="AG453" s="127"/>
      <c r="AH453" s="127"/>
      <c r="AI453" s="127"/>
      <c r="AJ453" s="127"/>
      <c r="AK453" s="127"/>
      <c r="AL453" s="127"/>
      <c r="AM453" s="127"/>
      <c r="AN453" s="127"/>
      <c r="AO453" s="127"/>
      <c r="AP453" s="127">
        <v>38571.1</v>
      </c>
      <c r="AQ453" s="127">
        <v>36996.9</v>
      </c>
      <c r="AR453" s="125" t="s">
        <v>885</v>
      </c>
    </row>
    <row r="454" spans="1:45" ht="66.95" customHeight="1">
      <c r="A454" s="125" t="s">
        <v>887</v>
      </c>
      <c r="B454" s="103"/>
      <c r="C454" s="103" t="s">
        <v>888</v>
      </c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26"/>
      <c r="W454" s="126"/>
      <c r="X454" s="126"/>
      <c r="Y454" s="126"/>
      <c r="Z454" s="125" t="s">
        <v>887</v>
      </c>
      <c r="AA454" s="127">
        <v>44901.599999999999</v>
      </c>
      <c r="AB454" s="127"/>
      <c r="AC454" s="127"/>
      <c r="AD454" s="127"/>
      <c r="AE454" s="127"/>
      <c r="AF454" s="127"/>
      <c r="AG454" s="127"/>
      <c r="AH454" s="127"/>
      <c r="AI454" s="127"/>
      <c r="AJ454" s="127"/>
      <c r="AK454" s="127"/>
      <c r="AL454" s="127"/>
      <c r="AM454" s="127"/>
      <c r="AN454" s="127"/>
      <c r="AO454" s="127"/>
      <c r="AP454" s="127">
        <v>38571.1</v>
      </c>
      <c r="AQ454" s="127">
        <v>36996.9</v>
      </c>
      <c r="AR454" s="125" t="s">
        <v>887</v>
      </c>
    </row>
    <row r="455" spans="1:45" ht="83.65" customHeight="1">
      <c r="A455" s="125" t="s">
        <v>868</v>
      </c>
      <c r="B455" s="103"/>
      <c r="C455" s="103" t="s">
        <v>888</v>
      </c>
      <c r="D455" s="103"/>
      <c r="E455" s="103" t="s">
        <v>869</v>
      </c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26"/>
      <c r="W455" s="126"/>
      <c r="X455" s="126"/>
      <c r="Y455" s="126"/>
      <c r="Z455" s="125" t="s">
        <v>868</v>
      </c>
      <c r="AA455" s="127">
        <v>44901.599999999999</v>
      </c>
      <c r="AB455" s="127"/>
      <c r="AC455" s="127"/>
      <c r="AD455" s="127"/>
      <c r="AE455" s="127"/>
      <c r="AF455" s="127"/>
      <c r="AG455" s="127"/>
      <c r="AH455" s="127"/>
      <c r="AI455" s="127"/>
      <c r="AJ455" s="127"/>
      <c r="AK455" s="127"/>
      <c r="AL455" s="127"/>
      <c r="AM455" s="127"/>
      <c r="AN455" s="127"/>
      <c r="AO455" s="127"/>
      <c r="AP455" s="127">
        <v>38571.1</v>
      </c>
      <c r="AQ455" s="127">
        <v>36996.9</v>
      </c>
      <c r="AR455" s="125" t="s">
        <v>868</v>
      </c>
    </row>
    <row r="456" spans="1:45" ht="50.1" customHeight="1">
      <c r="A456" s="125" t="s">
        <v>889</v>
      </c>
      <c r="B456" s="103"/>
      <c r="C456" s="103" t="s">
        <v>888</v>
      </c>
      <c r="D456" s="103"/>
      <c r="E456" s="103" t="s">
        <v>890</v>
      </c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26"/>
      <c r="W456" s="126"/>
      <c r="X456" s="126"/>
      <c r="Y456" s="126"/>
      <c r="Z456" s="125" t="s">
        <v>889</v>
      </c>
      <c r="AA456" s="127">
        <v>44901.599999999999</v>
      </c>
      <c r="AB456" s="127"/>
      <c r="AC456" s="127"/>
      <c r="AD456" s="127"/>
      <c r="AE456" s="127"/>
      <c r="AF456" s="127"/>
      <c r="AG456" s="127"/>
      <c r="AH456" s="127"/>
      <c r="AI456" s="127"/>
      <c r="AJ456" s="127"/>
      <c r="AK456" s="127"/>
      <c r="AL456" s="127"/>
      <c r="AM456" s="127"/>
      <c r="AN456" s="127"/>
      <c r="AO456" s="127"/>
      <c r="AP456" s="127">
        <v>38571.1</v>
      </c>
      <c r="AQ456" s="127">
        <v>36996.9</v>
      </c>
      <c r="AR456" s="125" t="s">
        <v>889</v>
      </c>
    </row>
    <row r="457" spans="1:45" ht="50.1" customHeight="1">
      <c r="A457" s="125" t="s">
        <v>891</v>
      </c>
      <c r="B457" s="103"/>
      <c r="C457" s="103" t="s">
        <v>888</v>
      </c>
      <c r="D457" s="103"/>
      <c r="E457" s="103" t="s">
        <v>892</v>
      </c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26"/>
      <c r="W457" s="126"/>
      <c r="X457" s="126"/>
      <c r="Y457" s="126"/>
      <c r="Z457" s="125" t="s">
        <v>891</v>
      </c>
      <c r="AA457" s="127">
        <v>44901.599999999999</v>
      </c>
      <c r="AB457" s="127"/>
      <c r="AC457" s="127"/>
      <c r="AD457" s="127"/>
      <c r="AE457" s="127"/>
      <c r="AF457" s="127"/>
      <c r="AG457" s="127"/>
      <c r="AH457" s="127"/>
      <c r="AI457" s="127"/>
      <c r="AJ457" s="127"/>
      <c r="AK457" s="127"/>
      <c r="AL457" s="127"/>
      <c r="AM457" s="127"/>
      <c r="AN457" s="127"/>
      <c r="AO457" s="127"/>
      <c r="AP457" s="127">
        <v>38571.1</v>
      </c>
      <c r="AQ457" s="127">
        <v>36996.9</v>
      </c>
      <c r="AR457" s="125" t="s">
        <v>891</v>
      </c>
    </row>
    <row r="458" spans="1:45" ht="66.95" customHeight="1">
      <c r="A458" s="125" t="s">
        <v>893</v>
      </c>
      <c r="B458" s="103"/>
      <c r="C458" s="103" t="s">
        <v>888</v>
      </c>
      <c r="D458" s="103"/>
      <c r="E458" s="103" t="s">
        <v>894</v>
      </c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26"/>
      <c r="W458" s="126"/>
      <c r="X458" s="126"/>
      <c r="Y458" s="126"/>
      <c r="Z458" s="125" t="s">
        <v>893</v>
      </c>
      <c r="AA458" s="127">
        <v>38527.599999999999</v>
      </c>
      <c r="AB458" s="127"/>
      <c r="AC458" s="127"/>
      <c r="AD458" s="127"/>
      <c r="AE458" s="127"/>
      <c r="AF458" s="127"/>
      <c r="AG458" s="127"/>
      <c r="AH458" s="127"/>
      <c r="AI458" s="127"/>
      <c r="AJ458" s="127"/>
      <c r="AK458" s="127"/>
      <c r="AL458" s="127"/>
      <c r="AM458" s="127"/>
      <c r="AN458" s="127"/>
      <c r="AO458" s="127"/>
      <c r="AP458" s="127">
        <v>32197.1</v>
      </c>
      <c r="AQ458" s="127">
        <v>30622.9</v>
      </c>
      <c r="AR458" s="125" t="s">
        <v>893</v>
      </c>
    </row>
    <row r="459" spans="1:45" ht="33.4" customHeight="1">
      <c r="A459" s="125" t="s">
        <v>427</v>
      </c>
      <c r="B459" s="103"/>
      <c r="C459" s="103" t="s">
        <v>888</v>
      </c>
      <c r="D459" s="103"/>
      <c r="E459" s="103" t="s">
        <v>894</v>
      </c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 t="s">
        <v>428</v>
      </c>
      <c r="U459" s="103"/>
      <c r="V459" s="126"/>
      <c r="W459" s="126"/>
      <c r="X459" s="126"/>
      <c r="Y459" s="126"/>
      <c r="Z459" s="125" t="s">
        <v>427</v>
      </c>
      <c r="AA459" s="127">
        <v>38527.599999999999</v>
      </c>
      <c r="AB459" s="127"/>
      <c r="AC459" s="127"/>
      <c r="AD459" s="127"/>
      <c r="AE459" s="127"/>
      <c r="AF459" s="127"/>
      <c r="AG459" s="127"/>
      <c r="AH459" s="127"/>
      <c r="AI459" s="127"/>
      <c r="AJ459" s="127"/>
      <c r="AK459" s="127"/>
      <c r="AL459" s="127"/>
      <c r="AM459" s="127"/>
      <c r="AN459" s="127"/>
      <c r="AO459" s="127"/>
      <c r="AP459" s="127">
        <v>32197.1</v>
      </c>
      <c r="AQ459" s="127">
        <v>30622.9</v>
      </c>
      <c r="AR459" s="125" t="s">
        <v>427</v>
      </c>
    </row>
    <row r="460" spans="1:45" ht="83.65" customHeight="1">
      <c r="A460" s="125" t="s">
        <v>895</v>
      </c>
      <c r="B460" s="103"/>
      <c r="C460" s="103" t="s">
        <v>888</v>
      </c>
      <c r="D460" s="103"/>
      <c r="E460" s="103" t="s">
        <v>896</v>
      </c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26"/>
      <c r="W460" s="126"/>
      <c r="X460" s="126"/>
      <c r="Y460" s="126"/>
      <c r="Z460" s="125" t="s">
        <v>895</v>
      </c>
      <c r="AA460" s="127">
        <v>6374</v>
      </c>
      <c r="AB460" s="127"/>
      <c r="AC460" s="127"/>
      <c r="AD460" s="127"/>
      <c r="AE460" s="127"/>
      <c r="AF460" s="127"/>
      <c r="AG460" s="127"/>
      <c r="AH460" s="127"/>
      <c r="AI460" s="127"/>
      <c r="AJ460" s="127"/>
      <c r="AK460" s="127"/>
      <c r="AL460" s="127"/>
      <c r="AM460" s="127"/>
      <c r="AN460" s="127"/>
      <c r="AO460" s="127"/>
      <c r="AP460" s="127">
        <v>6374</v>
      </c>
      <c r="AQ460" s="127">
        <v>6374</v>
      </c>
      <c r="AR460" s="125" t="s">
        <v>895</v>
      </c>
    </row>
    <row r="461" spans="1:45" ht="33.4" customHeight="1">
      <c r="A461" s="125" t="s">
        <v>427</v>
      </c>
      <c r="B461" s="103"/>
      <c r="C461" s="103" t="s">
        <v>888</v>
      </c>
      <c r="D461" s="103"/>
      <c r="E461" s="103" t="s">
        <v>896</v>
      </c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 t="s">
        <v>428</v>
      </c>
      <c r="U461" s="103"/>
      <c r="V461" s="126"/>
      <c r="W461" s="126"/>
      <c r="X461" s="126"/>
      <c r="Y461" s="126"/>
      <c r="Z461" s="125" t="s">
        <v>427</v>
      </c>
      <c r="AA461" s="127">
        <v>6374</v>
      </c>
      <c r="AB461" s="127"/>
      <c r="AC461" s="127"/>
      <c r="AD461" s="127"/>
      <c r="AE461" s="127"/>
      <c r="AF461" s="127"/>
      <c r="AG461" s="127"/>
      <c r="AH461" s="127"/>
      <c r="AI461" s="127"/>
      <c r="AJ461" s="127"/>
      <c r="AK461" s="127"/>
      <c r="AL461" s="127"/>
      <c r="AM461" s="127"/>
      <c r="AN461" s="127"/>
      <c r="AO461" s="127"/>
      <c r="AP461" s="127">
        <v>6374</v>
      </c>
      <c r="AQ461" s="127">
        <v>6374</v>
      </c>
      <c r="AR461" s="125" t="s">
        <v>427</v>
      </c>
    </row>
    <row r="462" spans="1:45" ht="24" customHeight="1">
      <c r="B462" s="144"/>
      <c r="C462" s="144"/>
      <c r="D462" s="144"/>
      <c r="E462" s="144"/>
      <c r="F462" s="144"/>
      <c r="G462" s="144"/>
      <c r="H462" s="144"/>
      <c r="I462" s="144"/>
      <c r="J462" s="144"/>
      <c r="K462" s="144"/>
      <c r="L462" s="144"/>
      <c r="M462" s="144"/>
      <c r="N462" s="144"/>
      <c r="O462" s="144"/>
      <c r="P462" s="144"/>
      <c r="Q462" s="144"/>
      <c r="R462" s="144"/>
      <c r="S462" s="144"/>
      <c r="T462" s="144"/>
      <c r="U462" s="144"/>
      <c r="V462" s="144"/>
      <c r="W462" s="144"/>
      <c r="X462" s="144"/>
      <c r="Y462" s="144"/>
      <c r="Z462" s="131" t="s">
        <v>897</v>
      </c>
      <c r="AA462" s="144"/>
      <c r="AB462" s="144"/>
      <c r="AC462" s="144"/>
      <c r="AD462" s="144"/>
      <c r="AE462" s="144"/>
      <c r="AF462" s="144"/>
      <c r="AG462" s="144"/>
      <c r="AH462" s="144"/>
      <c r="AI462" s="144"/>
      <c r="AJ462" s="144"/>
      <c r="AK462" s="144"/>
      <c r="AL462" s="144"/>
      <c r="AM462" s="144"/>
      <c r="AN462" s="144"/>
      <c r="AO462" s="144"/>
      <c r="AP462" s="132">
        <f>AP18+AP31+AP62+AP323+AP426+AP435</f>
        <v>541042.98639999994</v>
      </c>
      <c r="AQ462" s="132">
        <f>AQ18+AQ31+AQ62+AQ323+AQ426+AQ435</f>
        <v>503603.78659999999</v>
      </c>
      <c r="AS462" s="109" t="s">
        <v>57</v>
      </c>
    </row>
    <row r="463" spans="1:45" ht="16.5" customHeight="1"/>
    <row r="464" spans="1:45" ht="14.25" customHeight="1"/>
    <row r="466" spans="42:43" ht="19.5" customHeight="1">
      <c r="AP466" s="168"/>
      <c r="AQ466" s="168"/>
    </row>
    <row r="471" spans="42:43" ht="19.5" customHeight="1">
      <c r="AP471" s="128"/>
      <c r="AQ471" s="128"/>
    </row>
  </sheetData>
  <mergeCells count="31">
    <mergeCell ref="B13:AR13"/>
    <mergeCell ref="A15:A16"/>
    <mergeCell ref="B15:B16"/>
    <mergeCell ref="C15:C16"/>
    <mergeCell ref="D15:D16"/>
    <mergeCell ref="E15:S16"/>
    <mergeCell ref="T15:T16"/>
    <mergeCell ref="U15:U16"/>
    <mergeCell ref="V15:V16"/>
    <mergeCell ref="W15:W16"/>
    <mergeCell ref="AI15:AI16"/>
    <mergeCell ref="X15:X16"/>
    <mergeCell ref="Y15:Y16"/>
    <mergeCell ref="Z15:Z16"/>
    <mergeCell ref="AA15:AA16"/>
    <mergeCell ref="AB15:AB16"/>
    <mergeCell ref="AC15:AC16"/>
    <mergeCell ref="AD15:AD16"/>
    <mergeCell ref="AE15:AE16"/>
    <mergeCell ref="AF15:AF16"/>
    <mergeCell ref="AG15:AG16"/>
    <mergeCell ref="AH15:AH16"/>
    <mergeCell ref="AP15:AP16"/>
    <mergeCell ref="AQ15:AQ16"/>
    <mergeCell ref="AR15:AR16"/>
    <mergeCell ref="AJ15:AJ16"/>
    <mergeCell ref="AK15:AK16"/>
    <mergeCell ref="AL15:AL16"/>
    <mergeCell ref="AM15:AM16"/>
    <mergeCell ref="AN15:AN16"/>
    <mergeCell ref="AO15:AO16"/>
  </mergeCells>
  <pageMargins left="0.42" right="0.33" top="0.38" bottom="0.17" header="0.39370078740157483" footer="0.19"/>
  <pageSetup paperSize="9" scale="6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25"/>
  <sheetViews>
    <sheetView workbookViewId="0">
      <selection activeCell="B8" sqref="B8"/>
    </sheetView>
  </sheetViews>
  <sheetFormatPr defaultRowHeight="12.75"/>
  <cols>
    <col min="1" max="1" width="5.7109375" style="39" customWidth="1"/>
    <col min="2" max="2" width="69.7109375" style="45" customWidth="1"/>
    <col min="3" max="3" width="14.5703125" style="39" customWidth="1"/>
    <col min="4" max="4" width="2.42578125" style="39" customWidth="1"/>
    <col min="5" max="16384" width="9.140625" style="39"/>
  </cols>
  <sheetData>
    <row r="1" spans="1:3" ht="15">
      <c r="C1" s="88" t="s">
        <v>944</v>
      </c>
    </row>
    <row r="2" spans="1:3" ht="15">
      <c r="C2" s="88" t="s">
        <v>110</v>
      </c>
    </row>
    <row r="3" spans="1:3" ht="15">
      <c r="C3" s="88" t="s">
        <v>1</v>
      </c>
    </row>
    <row r="4" spans="1:3" ht="15">
      <c r="C4" s="88" t="s">
        <v>952</v>
      </c>
    </row>
    <row r="7" spans="1:3">
      <c r="B7" s="39"/>
      <c r="C7" s="20" t="s">
        <v>927</v>
      </c>
    </row>
    <row r="8" spans="1:3">
      <c r="B8" s="39"/>
      <c r="C8" s="20" t="s">
        <v>0</v>
      </c>
    </row>
    <row r="9" spans="1:3">
      <c r="A9" s="192" t="s">
        <v>1</v>
      </c>
      <c r="B9" s="193"/>
      <c r="C9" s="193"/>
    </row>
    <row r="10" spans="1:3">
      <c r="B10" s="39"/>
      <c r="C10" s="20" t="s">
        <v>2</v>
      </c>
    </row>
    <row r="13" spans="1:3" ht="39" customHeight="1">
      <c r="A13" s="194" t="s">
        <v>50</v>
      </c>
      <c r="B13" s="194"/>
      <c r="C13" s="194"/>
    </row>
    <row r="14" spans="1:3" ht="10.5" customHeight="1">
      <c r="A14" s="40"/>
      <c r="B14" s="40"/>
      <c r="C14" s="40"/>
    </row>
    <row r="15" spans="1:3" ht="33.75" customHeight="1">
      <c r="A15" s="3" t="s">
        <v>4</v>
      </c>
      <c r="B15" s="3" t="s">
        <v>5</v>
      </c>
      <c r="C15" s="3" t="s">
        <v>51</v>
      </c>
    </row>
    <row r="16" spans="1:3" ht="14.25" customHeight="1">
      <c r="A16" s="41">
        <v>1</v>
      </c>
      <c r="B16" s="41">
        <v>2</v>
      </c>
      <c r="C16" s="41">
        <v>3</v>
      </c>
    </row>
    <row r="17" spans="1:4" ht="47.25" customHeight="1">
      <c r="A17" s="5" t="s">
        <v>8</v>
      </c>
      <c r="B17" s="6" t="s">
        <v>9</v>
      </c>
      <c r="C17" s="43">
        <f>C19+C20+C21+C22+C23+C24</f>
        <v>52672.247259999996</v>
      </c>
    </row>
    <row r="18" spans="1:4" ht="18" customHeight="1">
      <c r="A18" s="5"/>
      <c r="B18" s="8" t="s">
        <v>10</v>
      </c>
      <c r="C18" s="43"/>
    </row>
    <row r="19" spans="1:4" ht="18.75" customHeight="1">
      <c r="A19" s="42" t="s">
        <v>11</v>
      </c>
      <c r="B19" s="11" t="s">
        <v>12</v>
      </c>
      <c r="C19" s="43">
        <v>18036.099999999999</v>
      </c>
    </row>
    <row r="20" spans="1:4" ht="52.5" customHeight="1">
      <c r="A20" s="42" t="s">
        <v>13</v>
      </c>
      <c r="B20" s="13" t="s">
        <v>14</v>
      </c>
      <c r="C20" s="12">
        <v>4638.1671999999999</v>
      </c>
    </row>
    <row r="21" spans="1:4" ht="34.5" customHeight="1">
      <c r="A21" s="42" t="s">
        <v>15</v>
      </c>
      <c r="B21" s="11" t="s">
        <v>16</v>
      </c>
      <c r="C21" s="43">
        <v>1827.1230599999999</v>
      </c>
    </row>
    <row r="22" spans="1:4" ht="39.75" customHeight="1">
      <c r="A22" s="42" t="s">
        <v>52</v>
      </c>
      <c r="B22" s="13" t="s">
        <v>929</v>
      </c>
      <c r="C22" s="43">
        <v>27091.757000000001</v>
      </c>
    </row>
    <row r="23" spans="1:4" ht="63.75" customHeight="1">
      <c r="A23" s="42" t="s">
        <v>948</v>
      </c>
      <c r="B23" s="11" t="s">
        <v>53</v>
      </c>
      <c r="C23" s="43">
        <v>900</v>
      </c>
    </row>
    <row r="24" spans="1:4" ht="25.5" customHeight="1">
      <c r="A24" s="42" t="s">
        <v>949</v>
      </c>
      <c r="B24" s="169" t="s">
        <v>931</v>
      </c>
      <c r="C24" s="43">
        <v>179.1</v>
      </c>
    </row>
    <row r="25" spans="1:4" ht="21" customHeight="1">
      <c r="A25" s="44"/>
      <c r="B25" s="15" t="s">
        <v>17</v>
      </c>
      <c r="C25" s="16">
        <f>C17</f>
        <v>52672.247259999996</v>
      </c>
      <c r="D25" s="109" t="s">
        <v>57</v>
      </c>
    </row>
  </sheetData>
  <mergeCells count="2">
    <mergeCell ref="A9:C9"/>
    <mergeCell ref="A13:C13"/>
  </mergeCells>
  <pageMargins left="0.51181102362204722" right="0.23622047244094491" top="0.31496062992125984" bottom="0.15748031496062992" header="0.31496062992125984" footer="0.1574803149606299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24"/>
  <sheetViews>
    <sheetView workbookViewId="0">
      <selection activeCell="B9" sqref="B9:D9"/>
    </sheetView>
  </sheetViews>
  <sheetFormatPr defaultRowHeight="12.75"/>
  <cols>
    <col min="1" max="1" width="9.140625" style="1"/>
    <col min="2" max="2" width="57.42578125" style="18" customWidth="1"/>
    <col min="3" max="3" width="11.42578125" style="1" customWidth="1"/>
    <col min="4" max="4" width="12.42578125" style="1" customWidth="1"/>
    <col min="5" max="5" width="3.28515625" style="1" customWidth="1"/>
    <col min="6" max="16384" width="9.140625" style="1"/>
  </cols>
  <sheetData>
    <row r="1" spans="1:4" ht="15">
      <c r="B1" s="39"/>
      <c r="C1" s="45"/>
      <c r="D1" s="88" t="s">
        <v>945</v>
      </c>
    </row>
    <row r="2" spans="1:4" ht="15">
      <c r="B2" s="39"/>
      <c r="C2" s="45"/>
      <c r="D2" s="88" t="s">
        <v>110</v>
      </c>
    </row>
    <row r="3" spans="1:4" ht="15">
      <c r="B3" s="39"/>
      <c r="C3" s="45"/>
      <c r="D3" s="88" t="s">
        <v>1</v>
      </c>
    </row>
    <row r="4" spans="1:4" ht="15">
      <c r="B4" s="39"/>
      <c r="C4" s="45"/>
      <c r="D4" s="88" t="s">
        <v>952</v>
      </c>
    </row>
    <row r="5" spans="1:4">
      <c r="B5" s="39"/>
      <c r="C5" s="45"/>
      <c r="D5" s="39"/>
    </row>
    <row r="6" spans="1:4">
      <c r="B6" s="39"/>
      <c r="C6" s="45"/>
      <c r="D6" s="39"/>
    </row>
    <row r="7" spans="1:4">
      <c r="B7" s="39"/>
      <c r="C7" s="39"/>
      <c r="D7" s="87" t="s">
        <v>928</v>
      </c>
    </row>
    <row r="8" spans="1:4">
      <c r="B8" s="39"/>
      <c r="C8" s="39"/>
      <c r="D8" s="87" t="s">
        <v>0</v>
      </c>
    </row>
    <row r="9" spans="1:4">
      <c r="B9" s="192" t="s">
        <v>1</v>
      </c>
      <c r="C9" s="193"/>
      <c r="D9" s="193"/>
    </row>
    <row r="10" spans="1:4">
      <c r="B10" s="39"/>
      <c r="C10" s="39"/>
      <c r="D10" s="87" t="s">
        <v>2</v>
      </c>
    </row>
    <row r="11" spans="1:4">
      <c r="B11" s="86"/>
    </row>
    <row r="13" spans="1:4" ht="44.25" customHeight="1">
      <c r="A13" s="194" t="s">
        <v>3</v>
      </c>
      <c r="B13" s="194"/>
      <c r="C13" s="194"/>
      <c r="D13" s="195"/>
    </row>
    <row r="14" spans="1:4" ht="15">
      <c r="A14" s="2"/>
      <c r="B14" s="2"/>
      <c r="C14" s="2"/>
    </row>
    <row r="15" spans="1:4" ht="39" customHeight="1">
      <c r="A15" s="3" t="s">
        <v>4</v>
      </c>
      <c r="B15" s="3" t="s">
        <v>5</v>
      </c>
      <c r="C15" s="4" t="s">
        <v>6</v>
      </c>
      <c r="D15" s="4" t="s">
        <v>7</v>
      </c>
    </row>
    <row r="16" spans="1:4" ht="45" customHeight="1">
      <c r="A16" s="5" t="s">
        <v>8</v>
      </c>
      <c r="B16" s="6" t="s">
        <v>9</v>
      </c>
      <c r="C16" s="7">
        <f>C18+C19+C21+C20</f>
        <v>51036.757500000007</v>
      </c>
      <c r="D16" s="7">
        <f>D18+D19+D21</f>
        <v>19457.5</v>
      </c>
    </row>
    <row r="17" spans="1:5" ht="14.45" customHeight="1">
      <c r="A17" s="5"/>
      <c r="B17" s="8" t="s">
        <v>10</v>
      </c>
      <c r="C17" s="9"/>
      <c r="D17" s="10"/>
    </row>
    <row r="18" spans="1:5" ht="18.75" customHeight="1">
      <c r="A18" s="5" t="s">
        <v>11</v>
      </c>
      <c r="B18" s="11" t="s">
        <v>12</v>
      </c>
      <c r="C18" s="12">
        <v>18637.400000000001</v>
      </c>
      <c r="D18" s="12">
        <v>19457.5</v>
      </c>
    </row>
    <row r="19" spans="1:5" ht="60" customHeight="1">
      <c r="A19" s="5" t="s">
        <v>13</v>
      </c>
      <c r="B19" s="13" t="s">
        <v>14</v>
      </c>
      <c r="C19" s="12">
        <v>1661.56</v>
      </c>
      <c r="D19" s="12"/>
    </row>
    <row r="20" spans="1:5" ht="34.5" customHeight="1">
      <c r="A20" s="5" t="s">
        <v>15</v>
      </c>
      <c r="B20" s="13" t="s">
        <v>929</v>
      </c>
      <c r="C20" s="12">
        <v>28579.7</v>
      </c>
      <c r="D20" s="12"/>
    </row>
    <row r="21" spans="1:5" ht="45.75" customHeight="1">
      <c r="A21" s="5" t="s">
        <v>52</v>
      </c>
      <c r="B21" s="11" t="s">
        <v>16</v>
      </c>
      <c r="C21" s="12">
        <v>2158.0974999999999</v>
      </c>
      <c r="D21" s="12"/>
    </row>
    <row r="22" spans="1:5" ht="19.5" customHeight="1">
      <c r="A22" s="14"/>
      <c r="B22" s="15" t="s">
        <v>17</v>
      </c>
      <c r="C22" s="16">
        <f>C16</f>
        <v>51036.757500000007</v>
      </c>
      <c r="D22" s="16">
        <f>D16</f>
        <v>19457.5</v>
      </c>
      <c r="E22" s="109" t="s">
        <v>57</v>
      </c>
    </row>
    <row r="24" spans="1:5">
      <c r="D24" s="17"/>
    </row>
  </sheetData>
  <mergeCells count="2">
    <mergeCell ref="A13:D13"/>
    <mergeCell ref="B9:D9"/>
  </mergeCells>
  <pageMargins left="0.5" right="0.25" top="0.31" bottom="0.17" header="0.3" footer="0.17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46"/>
  <sheetViews>
    <sheetView view="pageBreakPreview" zoomScaleSheetLayoutView="100" workbookViewId="0">
      <selection activeCell="A9" sqref="A9:C9"/>
    </sheetView>
  </sheetViews>
  <sheetFormatPr defaultRowHeight="12.75"/>
  <cols>
    <col min="1" max="1" width="3.7109375" style="1" customWidth="1"/>
    <col min="2" max="2" width="77" style="1" customWidth="1"/>
    <col min="3" max="3" width="12.85546875" style="1" customWidth="1"/>
    <col min="4" max="4" width="24.28515625" style="1" hidden="1" customWidth="1"/>
    <col min="5" max="7" width="9.140625" style="1" hidden="1" customWidth="1"/>
    <col min="8" max="8" width="3.5703125" style="1" customWidth="1"/>
    <col min="9" max="16384" width="9.140625" style="1"/>
  </cols>
  <sheetData>
    <row r="1" spans="1:5" ht="15">
      <c r="B1" s="187" t="s">
        <v>54</v>
      </c>
      <c r="C1" s="188"/>
      <c r="D1" s="188"/>
    </row>
    <row r="2" spans="1:5" ht="15">
      <c r="B2" s="187" t="s">
        <v>55</v>
      </c>
      <c r="C2" s="188"/>
      <c r="D2" s="188"/>
    </row>
    <row r="3" spans="1:5" ht="15">
      <c r="B3" s="187" t="s">
        <v>18</v>
      </c>
      <c r="C3" s="188"/>
      <c r="D3" s="188"/>
    </row>
    <row r="4" spans="1:5" ht="15">
      <c r="B4" s="187" t="s">
        <v>951</v>
      </c>
      <c r="C4" s="188"/>
      <c r="D4" s="188"/>
    </row>
    <row r="5" spans="1:5" ht="15">
      <c r="B5" s="46"/>
      <c r="C5" s="47"/>
      <c r="D5" s="47"/>
    </row>
    <row r="6" spans="1:5" ht="15">
      <c r="B6" s="46"/>
      <c r="C6" s="47"/>
      <c r="D6" s="47"/>
    </row>
    <row r="7" spans="1:5" ht="15">
      <c r="A7" s="19"/>
      <c r="B7" s="199" t="s">
        <v>56</v>
      </c>
      <c r="C7" s="197"/>
    </row>
    <row r="8" spans="1:5">
      <c r="A8" s="196" t="s">
        <v>0</v>
      </c>
      <c r="B8" s="197"/>
      <c r="C8" s="197"/>
    </row>
    <row r="9" spans="1:5">
      <c r="A9" s="198" t="s">
        <v>18</v>
      </c>
      <c r="B9" s="197"/>
      <c r="C9" s="197"/>
    </row>
    <row r="10" spans="1:5" ht="15">
      <c r="A10" s="19"/>
      <c r="B10" s="199" t="s">
        <v>2</v>
      </c>
      <c r="C10" s="197"/>
    </row>
    <row r="11" spans="1:5" ht="15">
      <c r="A11" s="19"/>
      <c r="B11" s="20" t="s">
        <v>44</v>
      </c>
      <c r="C11" s="21"/>
    </row>
    <row r="12" spans="1:5" ht="102" customHeight="1">
      <c r="A12" s="200" t="s">
        <v>45</v>
      </c>
      <c r="B12" s="201"/>
      <c r="C12" s="201"/>
    </row>
    <row r="13" spans="1:5" ht="15" customHeight="1"/>
    <row r="14" spans="1:5" ht="28.5" customHeight="1">
      <c r="A14" s="22" t="s">
        <v>4</v>
      </c>
      <c r="B14" s="23" t="s">
        <v>20</v>
      </c>
      <c r="C14" s="22" t="s">
        <v>46</v>
      </c>
    </row>
    <row r="15" spans="1:5" ht="12.75" customHeight="1">
      <c r="A15" s="26">
        <v>1</v>
      </c>
      <c r="B15" s="27">
        <v>2</v>
      </c>
      <c r="C15" s="26">
        <v>3</v>
      </c>
    </row>
    <row r="16" spans="1:5" ht="39.75" customHeight="1">
      <c r="A16" s="37">
        <v>1</v>
      </c>
      <c r="B16" s="30" t="s">
        <v>21</v>
      </c>
      <c r="C16" s="57">
        <v>212633.8</v>
      </c>
      <c r="D16" s="1">
        <v>3215</v>
      </c>
      <c r="E16" s="1">
        <v>108</v>
      </c>
    </row>
    <row r="17" spans="1:4" ht="172.5" customHeight="1">
      <c r="A17" s="37">
        <f>A16+1</f>
        <v>2</v>
      </c>
      <c r="B17" s="30" t="s">
        <v>22</v>
      </c>
      <c r="C17" s="54">
        <v>5441.6</v>
      </c>
      <c r="D17" s="1">
        <v>675</v>
      </c>
    </row>
    <row r="18" spans="1:4" ht="41.25" customHeight="1">
      <c r="A18" s="37">
        <f>A17+1</f>
        <v>3</v>
      </c>
      <c r="B18" s="30" t="s">
        <v>23</v>
      </c>
      <c r="C18" s="54">
        <v>883</v>
      </c>
    </row>
    <row r="19" spans="1:4" ht="41.25" customHeight="1">
      <c r="A19" s="37">
        <f t="shared" ref="A19:A45" si="0">A18+1</f>
        <v>4</v>
      </c>
      <c r="B19" s="30" t="s">
        <v>24</v>
      </c>
      <c r="C19" s="56">
        <v>4</v>
      </c>
    </row>
    <row r="20" spans="1:4" ht="48.75" customHeight="1">
      <c r="A20" s="37">
        <f t="shared" si="0"/>
        <v>5</v>
      </c>
      <c r="B20" s="30" t="s">
        <v>25</v>
      </c>
      <c r="C20" s="58">
        <v>427.5</v>
      </c>
    </row>
    <row r="21" spans="1:4" ht="45.75" customHeight="1">
      <c r="A21" s="37">
        <f t="shared" si="0"/>
        <v>6</v>
      </c>
      <c r="B21" s="30" t="s">
        <v>26</v>
      </c>
      <c r="C21" s="58">
        <v>43.8</v>
      </c>
    </row>
    <row r="22" spans="1:4" ht="87.75" customHeight="1">
      <c r="A22" s="37">
        <f t="shared" si="0"/>
        <v>7</v>
      </c>
      <c r="B22" s="30" t="s">
        <v>27</v>
      </c>
      <c r="C22" s="58">
        <v>7446.5</v>
      </c>
    </row>
    <row r="23" spans="1:4" ht="87.75" customHeight="1">
      <c r="A23" s="37">
        <f t="shared" si="0"/>
        <v>8</v>
      </c>
      <c r="B23" s="30" t="s">
        <v>47</v>
      </c>
      <c r="C23" s="58">
        <v>286.7</v>
      </c>
    </row>
    <row r="24" spans="1:4" ht="55.5" customHeight="1">
      <c r="A24" s="37">
        <f t="shared" si="0"/>
        <v>9</v>
      </c>
      <c r="B24" s="31" t="s">
        <v>28</v>
      </c>
      <c r="C24" s="58">
        <v>288.39999999999998</v>
      </c>
    </row>
    <row r="25" spans="1:4" ht="54.75" customHeight="1">
      <c r="A25" s="37">
        <f t="shared" si="0"/>
        <v>10</v>
      </c>
      <c r="B25" s="32" t="s">
        <v>29</v>
      </c>
      <c r="C25" s="58">
        <v>41.210999999999999</v>
      </c>
    </row>
    <row r="26" spans="1:4" ht="53.25" customHeight="1">
      <c r="A26" s="37">
        <f t="shared" si="0"/>
        <v>11</v>
      </c>
      <c r="B26" s="32" t="s">
        <v>48</v>
      </c>
      <c r="C26" s="58">
        <v>3.8940000000000001</v>
      </c>
    </row>
    <row r="27" spans="1:4" ht="62.25" customHeight="1">
      <c r="A27" s="37">
        <f t="shared" si="0"/>
        <v>12</v>
      </c>
      <c r="B27" s="30" t="s">
        <v>31</v>
      </c>
      <c r="C27" s="59">
        <v>0.9</v>
      </c>
    </row>
    <row r="28" spans="1:4" ht="49.15" customHeight="1">
      <c r="A28" s="37">
        <f t="shared" si="0"/>
        <v>13</v>
      </c>
      <c r="B28" s="32" t="s">
        <v>32</v>
      </c>
      <c r="C28" s="58">
        <v>6374</v>
      </c>
    </row>
    <row r="29" spans="1:4" ht="65.25" customHeight="1">
      <c r="A29" s="37">
        <f t="shared" si="0"/>
        <v>14</v>
      </c>
      <c r="B29" s="30" t="s">
        <v>49</v>
      </c>
      <c r="C29" s="56">
        <v>9.4</v>
      </c>
    </row>
    <row r="30" spans="1:4" ht="36" customHeight="1">
      <c r="A30" s="37">
        <f t="shared" si="0"/>
        <v>15</v>
      </c>
      <c r="B30" s="33" t="s">
        <v>34</v>
      </c>
      <c r="C30" s="58">
        <v>4077.6</v>
      </c>
    </row>
    <row r="31" spans="1:4" ht="67.150000000000006" customHeight="1">
      <c r="A31" s="37">
        <f t="shared" si="0"/>
        <v>16</v>
      </c>
      <c r="B31" s="31" t="s">
        <v>35</v>
      </c>
      <c r="C31" s="58">
        <v>52.2</v>
      </c>
    </row>
    <row r="32" spans="1:4" ht="49.9" customHeight="1">
      <c r="A32" s="37">
        <f t="shared" si="0"/>
        <v>17</v>
      </c>
      <c r="B32" s="32" t="s">
        <v>36</v>
      </c>
      <c r="C32" s="56">
        <v>114.51672000000001</v>
      </c>
    </row>
    <row r="33" spans="1:8" ht="102" customHeight="1">
      <c r="A33" s="37">
        <f t="shared" si="0"/>
        <v>18</v>
      </c>
      <c r="B33" s="32" t="s">
        <v>37</v>
      </c>
      <c r="C33" s="57">
        <v>13175.426880000001</v>
      </c>
    </row>
    <row r="34" spans="1:8" ht="70.5" customHeight="1">
      <c r="A34" s="37">
        <f t="shared" si="0"/>
        <v>19</v>
      </c>
      <c r="B34" s="32" t="s">
        <v>38</v>
      </c>
      <c r="C34" s="55">
        <v>25900.400000000001</v>
      </c>
    </row>
    <row r="35" spans="1:8" ht="34.15" customHeight="1">
      <c r="A35" s="37">
        <f t="shared" si="0"/>
        <v>20</v>
      </c>
      <c r="B35" s="32" t="s">
        <v>39</v>
      </c>
      <c r="C35" s="56">
        <v>122</v>
      </c>
    </row>
    <row r="36" spans="1:8" ht="55.5" customHeight="1">
      <c r="A36" s="37">
        <f t="shared" si="0"/>
        <v>21</v>
      </c>
      <c r="B36" s="32" t="s">
        <v>40</v>
      </c>
      <c r="C36" s="56">
        <v>3.7</v>
      </c>
    </row>
    <row r="37" spans="1:8" ht="34.15" customHeight="1">
      <c r="A37" s="37">
        <f t="shared" si="0"/>
        <v>22</v>
      </c>
      <c r="B37" s="32" t="s">
        <v>41</v>
      </c>
      <c r="C37" s="56">
        <v>2023.3</v>
      </c>
    </row>
    <row r="38" spans="1:8" ht="34.15" customHeight="1">
      <c r="A38" s="37">
        <f t="shared" si="0"/>
        <v>23</v>
      </c>
      <c r="B38" s="49" t="s">
        <v>59</v>
      </c>
      <c r="C38" s="50">
        <v>426.173</v>
      </c>
    </row>
    <row r="39" spans="1:8" ht="34.15" customHeight="1">
      <c r="A39" s="37">
        <f t="shared" si="0"/>
        <v>24</v>
      </c>
      <c r="B39" s="49" t="s">
        <v>60</v>
      </c>
      <c r="C39" s="50">
        <v>5626.1</v>
      </c>
    </row>
    <row r="40" spans="1:8" ht="52.5" customHeight="1">
      <c r="A40" s="37">
        <f t="shared" si="0"/>
        <v>25</v>
      </c>
      <c r="B40" s="49" t="s">
        <v>61</v>
      </c>
      <c r="C40" s="50">
        <v>23087.7</v>
      </c>
    </row>
    <row r="41" spans="1:8" ht="34.15" customHeight="1">
      <c r="A41" s="37">
        <f t="shared" si="0"/>
        <v>26</v>
      </c>
      <c r="B41" s="51" t="s">
        <v>62</v>
      </c>
      <c r="C41" s="50">
        <v>1800</v>
      </c>
    </row>
    <row r="42" spans="1:8" ht="34.15" customHeight="1">
      <c r="A42" s="37">
        <f t="shared" si="0"/>
        <v>27</v>
      </c>
      <c r="B42" s="51" t="s">
        <v>63</v>
      </c>
      <c r="C42" s="50">
        <v>2077.6174700000001</v>
      </c>
    </row>
    <row r="43" spans="1:8" ht="64.5" customHeight="1">
      <c r="A43" s="37">
        <f t="shared" si="0"/>
        <v>28</v>
      </c>
      <c r="B43" s="52" t="s">
        <v>64</v>
      </c>
      <c r="C43" s="50">
        <v>849.33199999999999</v>
      </c>
    </row>
    <row r="44" spans="1:8" ht="54.75" customHeight="1">
      <c r="A44" s="37">
        <f t="shared" si="0"/>
        <v>29</v>
      </c>
      <c r="B44" s="52" t="s">
        <v>65</v>
      </c>
      <c r="C44" s="50">
        <v>603.54999999999995</v>
      </c>
    </row>
    <row r="45" spans="1:8" ht="84" customHeight="1">
      <c r="A45" s="37">
        <f t="shared" si="0"/>
        <v>30</v>
      </c>
      <c r="B45" s="52" t="s">
        <v>66</v>
      </c>
      <c r="C45" s="50">
        <v>34674.199999999997</v>
      </c>
    </row>
    <row r="46" spans="1:8" ht="23.25" customHeight="1">
      <c r="A46" s="38"/>
      <c r="B46" s="35" t="s">
        <v>43</v>
      </c>
      <c r="C46" s="53">
        <f>C16+C17+C18+C19+C20+C21+C22+C24+C27+C28+C29+C30+C31+C32+C34+C35+C25+C33+C23+C26+C36+C37+C38+C39+C40+C41+C42+C43+C44+C45</f>
        <v>348498.52106999996</v>
      </c>
      <c r="D46" s="36" t="e">
        <f>#REF!+#REF!+#REF!+#REF!+#REF!+D21+D22+#REF!+#REF!+#REF!+#REF!+#REF!+#REF!+#REF!+#REF!+D29+D30+#REF!+#REF!</f>
        <v>#REF!</v>
      </c>
      <c r="H46" s="48" t="s">
        <v>57</v>
      </c>
    </row>
  </sheetData>
  <mergeCells count="9">
    <mergeCell ref="A8:C8"/>
    <mergeCell ref="A9:C9"/>
    <mergeCell ref="B10:C10"/>
    <mergeCell ref="A12:C12"/>
    <mergeCell ref="B1:D1"/>
    <mergeCell ref="B2:D2"/>
    <mergeCell ref="B3:D3"/>
    <mergeCell ref="B4:D4"/>
    <mergeCell ref="B7:C7"/>
  </mergeCells>
  <pageMargins left="0.47244094488188981" right="0.23622047244094491" top="0.23622047244094491" bottom="0.19685039370078741" header="0.23622047244094491" footer="0.19685039370078741"/>
  <pageSetup paperSize="9" scale="85" orientation="portrait" r:id="rId1"/>
  <headerFooter alignWithMargins="0">
    <oddHeader>&amp;Я</oddHeader>
    <oddFooter>&amp;Я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12</vt:i4>
      </vt:variant>
    </vt:vector>
  </HeadingPairs>
  <TitlesOfParts>
    <vt:vector size="23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'1'!Заголовки_для_печати</vt:lpstr>
      <vt:lpstr>'10'!Заголовки_для_печати</vt:lpstr>
      <vt:lpstr>'11'!Заголовки_для_печати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'9'!Заголовки_для_печати</vt:lpstr>
      <vt:lpstr>'10'!Область_печати</vt:lpstr>
      <vt:lpstr>'11'!Область_печати</vt:lpstr>
      <vt:lpstr>'9'!Область_печати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Алина</cp:lastModifiedBy>
  <cp:lastPrinted>2019-03-29T04:46:25Z</cp:lastPrinted>
  <dcterms:created xsi:type="dcterms:W3CDTF">2019-03-13T09:11:00Z</dcterms:created>
  <dcterms:modified xsi:type="dcterms:W3CDTF">2019-03-29T04:46:29Z</dcterms:modified>
</cp:coreProperties>
</file>