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80" windowHeight="11490" activeTab="5"/>
  </bookViews>
  <sheets>
    <sheet name="Лист1" sheetId="1" r:id="rId1"/>
    <sheet name="Суксун гп" sheetId="2" r:id="rId2"/>
    <sheet name="КБ" sheetId="3" r:id="rId3"/>
    <sheet name="ФБ" sheetId="4" r:id="rId4"/>
    <sheet name="Лист5" sheetId="5" r:id="rId5"/>
    <sheet name="Лист6" sheetId="6" r:id="rId6"/>
  </sheets>
  <definedNames/>
  <calcPr fullCalcOnLoad="1"/>
</workbook>
</file>

<file path=xl/sharedStrings.xml><?xml version="1.0" encoding="utf-8"?>
<sst xmlns="http://schemas.openxmlformats.org/spreadsheetml/2006/main" count="596" uniqueCount="230">
  <si>
    <t>к муниципальной программе</t>
  </si>
  <si>
    <t>«Создание комфортной среды</t>
  </si>
  <si>
    <t xml:space="preserve">проживания и устойчивое развитие </t>
  </si>
  <si>
    <t>сельских территорий в Суксунском</t>
  </si>
  <si>
    <t>муниципальном районе»</t>
  </si>
  <si>
    <t>Финансовое обеспечение реализации муниципальной программы Суксунского муниципального района</t>
  </si>
  <si>
    <t>за счет средств бюджета Суксунского муниципального района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</si>
  <si>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</si>
  <si>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соисполнители, участники (ГРБС)</t>
  </si>
  <si>
    <t>Код бюджетной классификации</t>
  </si>
  <si>
    <t>Расходы, тыс. руб.</t>
  </si>
  <si>
    <t>ГРБС</t>
  </si>
  <si>
    <t>РзПр</t>
  </si>
  <si>
    <t>ЦСР</t>
  </si>
  <si>
    <t>Муниципальная программа «Создание комфортной среды проживания и устойчивое развитие сельских территорий в Суксунском муниципальном районе»</t>
  </si>
  <si>
    <t>всего</t>
  </si>
  <si>
    <t>Администрация Суксунского муниципального района</t>
  </si>
  <si>
    <t>Управление муниципальными учреждениями</t>
  </si>
  <si>
    <t>Подпрограмма 1 «Устойчивое развитие сельских территорий, улучшение качества и увеличение площади жилищного фонда на территории Суксунского муниципального района»</t>
  </si>
  <si>
    <t>05101SP040</t>
  </si>
  <si>
    <t>Основное мероприятие 1.1 «Улучшение жилищных условий граждан, молодых семей и молодых специалистов»</t>
  </si>
  <si>
    <t>Мероприятие 1.1.1 «Выдача социальных выплат для граждан, молодых семей и молодых специалистов, изъявивших желание приобрести (построить)  жилье»</t>
  </si>
  <si>
    <t>Подпрограмма 2 «Комплексное обустройство объектов общественной инфраструктуры Суксунского муниципального района»</t>
  </si>
  <si>
    <t>Основное мероприятие 2.1 «Оптимизация и строительство объектов социальной инфраструктуры»</t>
  </si>
  <si>
    <t>05201SP040</t>
  </si>
  <si>
    <t>0701                  0409                  0502                    0406                          0408</t>
  </si>
  <si>
    <t>Основное мероприятие 2.2 «Улучшение состояния дорог на территории Суксунского муниципального района»</t>
  </si>
  <si>
    <t>Мероприятие 2.2.1 «Капитальный ремонт и ремонт дорог»</t>
  </si>
  <si>
    <t>05202ST040</t>
  </si>
  <si>
    <t>Мероприятие 2.2.2 «Содержание дорог»</t>
  </si>
  <si>
    <t>Мероприятие 2.2.3 "Разработка технической документации"</t>
  </si>
  <si>
    <t>Мероприятие 2.2.4 «Софинансирование бюджета сельских поселений на содержание и ремонт автомобильных дорог поселений»</t>
  </si>
  <si>
    <t>Основное мероприятие 2.3 «Улучшение коммунальной инфраструктуры»</t>
  </si>
  <si>
    <t>Мероприятие 2.3.1 «Техническое обслуживание распределительных сетей газопроводов»</t>
  </si>
  <si>
    <t>Мероприятие 2.3.3 «Проектирование распределительных сетей газопроводов»</t>
  </si>
  <si>
    <t>Основное мероприятие 2.4 «Повышение эксплуатационной надежности гидротехнических сооружений»</t>
  </si>
  <si>
    <t>Мероприятие 2.4.1 «Капитальный ремонт гидротехнических сооружений пруда на р. Тис в селе Тис Суксунского района Пермского края»</t>
  </si>
  <si>
    <t>Основное мероприятие 2.5 «Обеспечение функционирования объектов ЖКХ и транспортной инфраструктуры»</t>
  </si>
  <si>
    <t>Мероприятие 2.5.1 «Возмещение недополученных доходов и (или) финансового обеспечения (возмещения) затрат в связи с  предоставлением услуг»</t>
  </si>
  <si>
    <t>Подпрограмма 3 «Окружающая среда»</t>
  </si>
  <si>
    <t>563         574</t>
  </si>
  <si>
    <t>053012D120</t>
  </si>
  <si>
    <t>Основное мероприятие 3.1 «Обеспечение безопасной экологической среды»</t>
  </si>
  <si>
    <t>Мероприятие 3.1.1 «Проведение мероприятий по сохранению биологического разнообразия живой природы»</t>
  </si>
  <si>
    <t>Основное мероприятие 3.2 «Повышение уровня экологической культуры населения»</t>
  </si>
  <si>
    <t>Мероприятие 3.2.1 «Проведение районного конкурса творческих работ «Краски земли Суксунской»</t>
  </si>
  <si>
    <t>Мероприятие 3.2.2 «Проведение районного смотра-конкурса образовательных учреждений на лучшую организацию экологического воспитания и природоохранную деятельность учащихся»</t>
  </si>
  <si>
    <t>Мероприятие 3.2.3 «Проведение конкурса детских экологических проектов в рамках летней оздоровительной кампании»</t>
  </si>
  <si>
    <t>0701</t>
  </si>
  <si>
    <t>0409</t>
  </si>
  <si>
    <t>0502</t>
  </si>
  <si>
    <t>0406</t>
  </si>
  <si>
    <t>0603</t>
  </si>
  <si>
    <t xml:space="preserve">Финансовое обеспечение реализации муниципальной программы </t>
  </si>
  <si>
    <t xml:space="preserve">0409                  0503               0505                 0113    </t>
  </si>
  <si>
    <t>Мероприятие 2.3.2 «Ремонт водопроводных, канализационных, тепловых и электросетей»</t>
  </si>
  <si>
    <t>Мероприятие 2.4.2 «Содержание плотины п. Суксун»</t>
  </si>
  <si>
    <t>Администрация Суксунского муниципального района Управление муниципальными учреждениями</t>
  </si>
  <si>
    <r>
      <t xml:space="preserve">Основное мероприятие 2.7 </t>
    </r>
    <r>
      <rPr>
        <b/>
        <sz val="8"/>
        <color indexed="8"/>
        <rFont val="Times New Roman"/>
        <family val="1"/>
      </rPr>
      <t xml:space="preserve"> "Разработка документов территориального планирования"</t>
    </r>
  </si>
  <si>
    <t>Мероприятие 2.7.1 "Разработка нормативов градостроительного проектирования"</t>
  </si>
  <si>
    <t>021052Р290</t>
  </si>
  <si>
    <t>Мероприятие 2.7.2 "Разработка программ комплексного развития"</t>
  </si>
  <si>
    <t>021052Р300  021052Р310</t>
  </si>
  <si>
    <t>Подпрограмма 4 "Обеспечение реализации муниципальной программы"</t>
  </si>
  <si>
    <t>всго</t>
  </si>
  <si>
    <t>Основное мероприятие 4.1 "Обеспечение эффективной деятельности органов местного самоуправления в сфере территориального развития, градостроительства и инфраструктуры"</t>
  </si>
  <si>
    <t>Мероприятие 4.1.1 "Обеспечение реализации основных мероприятий Программы и подпрограмм в соответствии с установленными сроками"</t>
  </si>
  <si>
    <t xml:space="preserve"> </t>
  </si>
  <si>
    <t>Суксунского муниципального района</t>
  </si>
  <si>
    <t>за счет средств бюджета Суксунского городского поселения</t>
  </si>
  <si>
    <t>0503</t>
  </si>
  <si>
    <t>0505</t>
  </si>
  <si>
    <t>0113</t>
  </si>
  <si>
    <t>Мероприятие 2.2.3«Проектирование, строительство (реконструкция ), капитальный ремонт и ремонт автомобильных дорог общего пользования местного знпачения, находящихся на территории Пермского края»</t>
  </si>
  <si>
    <t>02202ST040</t>
  </si>
  <si>
    <t xml:space="preserve">Администрация Суксунского муниципального района </t>
  </si>
  <si>
    <t>021042Р330</t>
  </si>
  <si>
    <t>0220622Р250</t>
  </si>
  <si>
    <t>Админитрация Суксунского муниципального района</t>
  </si>
  <si>
    <t>0701                    0409                     0406</t>
  </si>
  <si>
    <t>Администрация Суксунского муниципального района Управление капитального строительства Администрации Суксунского муниципального района</t>
  </si>
  <si>
    <t>563              534</t>
  </si>
  <si>
    <t>Управление капитального строительства Администрации Суксунского муниципального района</t>
  </si>
  <si>
    <t>за счет внебюджетных источников</t>
  </si>
  <si>
    <t>Финансовое обеспечение реализации муниципальной программы Суксунского</t>
  </si>
  <si>
    <t>563                                      763</t>
  </si>
  <si>
    <t>563                        763</t>
  </si>
  <si>
    <t>563                                           763</t>
  </si>
  <si>
    <t>563                        574                              763</t>
  </si>
  <si>
    <t>1003                       0701                        0409                       0502                        0406                          0408                       0603</t>
  </si>
  <si>
    <t>1003                             0701                            0409                             0502                            0406                          0408                              0603</t>
  </si>
  <si>
    <t>0701                          0409                            0502                             0406                          0408                                 0503                                      0505                              0113</t>
  </si>
  <si>
    <t>0701                         0409                              0502                              0406                          0408                               0503                                     0505                              0113</t>
  </si>
  <si>
    <t>Основное мероприятие 2.5 «Благоустройство территории Суксунского городского поселения»</t>
  </si>
  <si>
    <t>Мероприятие 2.5.2 «Озеленение территории»</t>
  </si>
  <si>
    <t>Мероприятие 2.5.3 «Организация сбора и вывоза бытовых отходов и мусора»</t>
  </si>
  <si>
    <t>Мероприятие 2.5.4 «Прочие расходы по благоустройству»</t>
  </si>
  <si>
    <t>Мероприятие 2.5.5 «Уличное освещение»</t>
  </si>
  <si>
    <t>Мероприятия 2.5.6.                    " Реализация проектов инициативного бюджетирования"</t>
  </si>
  <si>
    <t xml:space="preserve">Мероприятие  2.5.7                    " Организация ритуальных услуг и содержание мест захоронения </t>
  </si>
  <si>
    <t xml:space="preserve">Основное мероприятие 2.2 «Федеральный проект «Содействие занятости женщин-создание условий дошкольного образования для детей в возрасте до трех лет» </t>
  </si>
  <si>
    <t xml:space="preserve">Подпрограмма 2 «Комплексное обустройство объектов общественной инфраструктуры Суксунского муниципального района» </t>
  </si>
  <si>
    <t xml:space="preserve">Мероприятие 2.2.1.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</si>
  <si>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05 2 01 00000</t>
  </si>
  <si>
    <t>05.2.00.00000</t>
  </si>
  <si>
    <t>05 2 01 SP040</t>
  </si>
  <si>
    <t>05 2 02 00000</t>
  </si>
  <si>
    <t>05 2 04 00000</t>
  </si>
  <si>
    <t>05 2 04 SЦ240</t>
  </si>
  <si>
    <t>Мероприятие 2.4.2 «Капитальный ремонт гидротехнических сооружений пруда на р. Тис в селе Тис Суксунского района Пермского края»</t>
  </si>
  <si>
    <t xml:space="preserve"> за счет средств федерального бюджета</t>
  </si>
  <si>
    <t>02.0 00 00000</t>
  </si>
  <si>
    <t>02 2 0 00 00000</t>
  </si>
  <si>
    <t>05 0 00 00000</t>
  </si>
  <si>
    <t>Мероприятие 2.1.1 «Строительство детского сада в с. Тис Суксунского района Пермского края»</t>
  </si>
  <si>
    <t>Мероприятие 2.1.2 «Строительство детского сада в с. Тис Суксунского района Пермского края»</t>
  </si>
  <si>
    <t>05 3 00 00000</t>
  </si>
  <si>
    <t>05 3 01 00000</t>
  </si>
  <si>
    <t>05 2 05 00000</t>
  </si>
  <si>
    <t>05204SЦ240</t>
  </si>
  <si>
    <t>0520141000</t>
  </si>
  <si>
    <t>02 1 02 00000 02 2 02 00000</t>
  </si>
  <si>
    <t>02 1 02 00000 02 2 03 00000</t>
  </si>
  <si>
    <t>02 1 03 0000 02 2 04 00000</t>
  </si>
  <si>
    <t>02 1 04 00000    02 2 06 00000</t>
  </si>
  <si>
    <t>02 1 05 00000</t>
  </si>
  <si>
    <t>02 2 00 00000</t>
  </si>
  <si>
    <t>02 2 00 00000   02 4 00 00000</t>
  </si>
  <si>
    <t>02 2 01 00000   02 4 01 00000</t>
  </si>
  <si>
    <t xml:space="preserve">05 0 00 00000  </t>
  </si>
  <si>
    <t xml:space="preserve">05 2 00 00000  </t>
  </si>
  <si>
    <t xml:space="preserve">05 2 P2 00000  </t>
  </si>
  <si>
    <t xml:space="preserve">Основное мероприятие  2.6. «Федеральный проект «Содействие занятости женщин-создание условий дошкольного образования для детей в возрасте до трех лет» </t>
  </si>
  <si>
    <t xml:space="preserve">Мероприятие 2.6.1 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</si>
  <si>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05 1 01 00000</t>
  </si>
  <si>
    <t>052022Д020</t>
  </si>
  <si>
    <t>052022Д030</t>
  </si>
  <si>
    <t>052022Д010</t>
  </si>
  <si>
    <t>Финансовое управление Администрации Суксунского муниципального района</t>
  </si>
  <si>
    <t>052022Д050</t>
  </si>
  <si>
    <t>05 2 03 00000</t>
  </si>
  <si>
    <t>052032Д050</t>
  </si>
  <si>
    <t>052032Д070</t>
  </si>
  <si>
    <t xml:space="preserve">0409                 0701     </t>
  </si>
  <si>
    <t xml:space="preserve">всего </t>
  </si>
  <si>
    <t>Администрация Суксунского муниципального района Управление капитального стрпоительства Администрации Суксунского муниципального района</t>
  </si>
  <si>
    <t>Мероприятие 2.1.1                                 «Строительство детского сада в с. Тис Суксунского района Пермского края»</t>
  </si>
  <si>
    <t xml:space="preserve">05 0 00 00000                02 0 00 00000        </t>
  </si>
  <si>
    <t>05 0 00 00000                02 0 00 00000</t>
  </si>
  <si>
    <t xml:space="preserve">05 2 01 00000             02 2  00 00000                    </t>
  </si>
  <si>
    <t xml:space="preserve">05 2 01 00000                    02 2  00 00000  </t>
  </si>
  <si>
    <t>563                        574</t>
  </si>
  <si>
    <t xml:space="preserve">0409                       0701     </t>
  </si>
  <si>
    <t>Мероприятие 2.2.1 «Проектирование, строительство (реконструкция ), капитальный ремонтавтомобильных дорог общего пользования местного значения»</t>
  </si>
  <si>
    <t>052052Д100</t>
  </si>
  <si>
    <t>052022Д040</t>
  </si>
  <si>
    <t>Мероприятие 2.2.2 «Капитальный ремонт и ремонт дорог»</t>
  </si>
  <si>
    <t>Мероприятие 2.2.3 «Софинансирование поселений на содержагние и ремонт и ремонт автомобильных дорог»</t>
  </si>
  <si>
    <t>Мероприятие 2.3.2 «Техническое обслуживание распределительных сетей газопроводов»</t>
  </si>
  <si>
    <t>Подпрограмма 4 «Обеспечение реализации муниципальной программы»</t>
  </si>
  <si>
    <t>0401</t>
  </si>
  <si>
    <t>05 4 00 00000</t>
  </si>
  <si>
    <t>0540100050</t>
  </si>
  <si>
    <t>Мероприятие 4.1.1 " Обеспечение выполнений функций органами местного самоуправления"</t>
  </si>
  <si>
    <t xml:space="preserve">    </t>
  </si>
  <si>
    <t xml:space="preserve">0701   </t>
  </si>
  <si>
    <t>563, 574, 980</t>
  </si>
  <si>
    <t>Приложение 1</t>
  </si>
  <si>
    <t xml:space="preserve">к постановлению Администрации </t>
  </si>
  <si>
    <t xml:space="preserve">«Приложение № 3 </t>
  </si>
  <si>
    <t>проживания и устойчивое развитие</t>
  </si>
  <si>
    <r>
      <rPr>
        <sz val="14"/>
        <color indexed="8"/>
        <rFont val="Calibri"/>
        <family val="2"/>
      </rPr>
      <t>«</t>
    </r>
    <r>
      <rPr>
        <sz val="14"/>
        <color indexed="8"/>
        <rFont val="Times New Roman"/>
        <family val="1"/>
      </rPr>
      <t xml:space="preserve">Создание комфортной среды </t>
    </r>
  </si>
  <si>
    <r>
      <t>муниципальном районе</t>
    </r>
    <r>
      <rPr>
        <sz val="14"/>
        <color indexed="8"/>
        <rFont val="Calibri"/>
        <family val="2"/>
      </rPr>
      <t>»</t>
    </r>
  </si>
  <si>
    <r>
      <rPr>
        <sz val="14"/>
        <color indexed="8"/>
        <rFont val="Calibri"/>
        <family val="2"/>
      </rPr>
      <t>«</t>
    </r>
    <r>
      <rPr>
        <sz val="14"/>
        <color indexed="8"/>
        <rFont val="Times New Roman"/>
        <family val="1"/>
      </rPr>
      <t>Приложение № 4</t>
    </r>
  </si>
  <si>
    <t>Приложение 2</t>
  </si>
  <si>
    <t>Приложение 3</t>
  </si>
  <si>
    <r>
      <rPr>
        <sz val="14"/>
        <color indexed="8"/>
        <rFont val="Calibri"/>
        <family val="2"/>
      </rPr>
      <t>«</t>
    </r>
    <r>
      <rPr>
        <sz val="14"/>
        <color indexed="8"/>
        <rFont val="Times New Roman"/>
        <family val="1"/>
      </rPr>
      <t>Приложение № 5</t>
    </r>
  </si>
  <si>
    <t>Приложение 4</t>
  </si>
  <si>
    <r>
      <rPr>
        <sz val="14"/>
        <color indexed="8"/>
        <rFont val="Calibri"/>
        <family val="2"/>
      </rPr>
      <t>«</t>
    </r>
    <r>
      <rPr>
        <sz val="14"/>
        <color indexed="8"/>
        <rFont val="Times New Roman"/>
        <family val="1"/>
      </rPr>
      <t>Приложение № 6</t>
    </r>
  </si>
  <si>
    <t>Приложение 5</t>
  </si>
  <si>
    <r>
      <rPr>
        <sz val="14"/>
        <color indexed="8"/>
        <rFont val="Calibri"/>
        <family val="2"/>
      </rPr>
      <t>«</t>
    </r>
    <r>
      <rPr>
        <sz val="14"/>
        <color indexed="8"/>
        <rFont val="Times New Roman"/>
        <family val="1"/>
      </rPr>
      <t>Приложение № 8</t>
    </r>
  </si>
  <si>
    <t>05201SH070</t>
  </si>
  <si>
    <t xml:space="preserve">05.2.01.00000  </t>
  </si>
  <si>
    <t xml:space="preserve">Мероприятие 2.6.2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</si>
  <si>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052Р251590</t>
  </si>
  <si>
    <t>Основное мероприятие 4.1 «Обеспечение эффективной деятельности органов местного самоуправления в сфере территориального развития, градостроительства и инфраструктуры»</t>
  </si>
  <si>
    <t>0701                0409             0406
0902</t>
  </si>
  <si>
    <t xml:space="preserve"> 0409             0406
</t>
  </si>
  <si>
    <t>0701                0409            
0902</t>
  </si>
  <si>
    <t>02 4 00 00000</t>
  </si>
  <si>
    <t>022022Р220</t>
  </si>
  <si>
    <t>v</t>
  </si>
  <si>
    <t>022022Р210</t>
  </si>
  <si>
    <t xml:space="preserve"> 022032Р230</t>
  </si>
  <si>
    <t>022042Р240</t>
  </si>
  <si>
    <t>022062Р270</t>
  </si>
  <si>
    <t xml:space="preserve"> 022062Р260</t>
  </si>
  <si>
    <t>022062Р280</t>
  </si>
  <si>
    <t xml:space="preserve"> 022062Р290</t>
  </si>
  <si>
    <t xml:space="preserve"> 024012Р300</t>
  </si>
  <si>
    <t xml:space="preserve">05.2.00.00000   </t>
  </si>
  <si>
    <t xml:space="preserve">05.0.00.000000
 </t>
  </si>
  <si>
    <t xml:space="preserve">05.0.00.00000  </t>
  </si>
  <si>
    <t xml:space="preserve">05.0.00.00000 
</t>
  </si>
  <si>
    <t xml:space="preserve">0409              0701             </t>
  </si>
  <si>
    <t>053022Д150</t>
  </si>
  <si>
    <t>053022Д140</t>
  </si>
  <si>
    <t>053022Д130</t>
  </si>
  <si>
    <t>053022Д130  053022Д140 053022Д150</t>
  </si>
  <si>
    <t>0408,0502</t>
  </si>
  <si>
    <t>052042Д080</t>
  </si>
  <si>
    <t>05207SЖ420</t>
  </si>
  <si>
    <t>05207SЦ140</t>
  </si>
  <si>
    <t>05207SЖ420,  05207SЦ140</t>
  </si>
  <si>
    <t>Основное мероприятие 2.7 «Разработка документов территориального планирования»</t>
  </si>
  <si>
    <t>Мероприятие 2.7.1 " Подготовка генеральных планов, правил землепользования и застройки муниципальных образований Пермского края</t>
  </si>
  <si>
    <t>Мероприятие 2.7.2. "Проведение землеустроительных работ и комплексных кадастровых работ, в т.ч.ч разработка документации по планировке территории</t>
  </si>
  <si>
    <t>05201SН070</t>
  </si>
  <si>
    <t>Мероприятие 2.1.3 «Строительство детского сада в с. Тис Суксунского района Пермского края»</t>
  </si>
  <si>
    <t>05203SЖ330</t>
  </si>
  <si>
    <t>Мероприятие 2.3.4 «Проектирование распределительных сетей газопроводов»</t>
  </si>
  <si>
    <t>1003                    0701                    0409                  0502                    0406                          0408 
0412                 0603</t>
  </si>
  <si>
    <t>1003                    0701                 0409                 0502                    0406                          0408 
0412                 0603</t>
  </si>
  <si>
    <t xml:space="preserve"> Мероприятие 2.3..1 "Проектированите распределительных сетей газопроводов"</t>
  </si>
  <si>
    <t>Администрация Суксунского муниципального района Управление капитального строительства Администрации Суксунского района</t>
  </si>
  <si>
    <t>от 19.12.2019 № 618</t>
  </si>
  <si>
    <t>Финансовое обеспечение реализации муниципальной программы Суксунского муниципального района за счет средств бюджета Пермского края</t>
  </si>
  <si>
    <t>«Приложение № 7                                                                                              к муниципальной программе «Создание комфортной среды проживания и устойчивое развитие сельских территорий в Суксунском муниципальном районе»</t>
  </si>
  <si>
    <t>Приложение 6                                                                                   к постановлению Администрации Суксунского муниципального района                                                 от 19.12.2019 № 618</t>
  </si>
  <si>
    <t xml:space="preserve">                            муниципального района за счет всех источников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</si>
</sst>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45" fillId="0" borderId="0" xfId="0" applyFont="1" applyAlignment="1">
      <alignment horizontal="justify" vertical="center"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 indent="15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right" vertical="center" wrapText="1"/>
    </xf>
    <xf numFmtId="0" fontId="47" fillId="33" borderId="10" xfId="0" applyFont="1" applyFill="1" applyBorder="1" applyAlignment="1">
      <alignment horizontal="right" vertical="center" wrapText="1"/>
    </xf>
    <xf numFmtId="0" fontId="48" fillId="33" borderId="1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horizontal="right" vertical="center"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right" vertical="center" wrapText="1"/>
    </xf>
    <xf numFmtId="0" fontId="45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45" fillId="0" borderId="0" xfId="0" applyFont="1" applyAlignment="1">
      <alignment horizontal="right" vertical="center" indent="15"/>
    </xf>
    <xf numFmtId="0" fontId="48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8" fillId="33" borderId="12" xfId="0" applyFont="1" applyFill="1" applyBorder="1" applyAlignment="1">
      <alignment vertical="center"/>
    </xf>
    <xf numFmtId="0" fontId="50" fillId="0" borderId="12" xfId="0" applyFont="1" applyBorder="1" applyAlignment="1">
      <alignment horizontal="justify" vertical="center"/>
    </xf>
    <xf numFmtId="0" fontId="0" fillId="0" borderId="12" xfId="0" applyBorder="1" applyAlignment="1">
      <alignment horizontal="center" vertical="center"/>
    </xf>
    <xf numFmtId="4" fontId="51" fillId="0" borderId="12" xfId="0" applyNumberFormat="1" applyFont="1" applyBorder="1" applyAlignment="1">
      <alignment horizontal="center" vertical="center" wrapText="1"/>
    </xf>
    <xf numFmtId="4" fontId="52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4" fontId="47" fillId="0" borderId="12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justify" wrapText="1"/>
    </xf>
    <xf numFmtId="0" fontId="48" fillId="0" borderId="12" xfId="0" applyFont="1" applyBorder="1" applyAlignment="1">
      <alignment vertical="center" wrapText="1"/>
    </xf>
    <xf numFmtId="0" fontId="48" fillId="0" borderId="12" xfId="0" applyFont="1" applyBorder="1" applyAlignment="1">
      <alignment horizontal="center" vertical="center" wrapText="1"/>
    </xf>
    <xf numFmtId="49" fontId="48" fillId="0" borderId="12" xfId="0" applyNumberFormat="1" applyFont="1" applyBorder="1" applyAlignment="1">
      <alignment horizontal="center" vertical="center" wrapText="1"/>
    </xf>
    <xf numFmtId="0" fontId="53" fillId="0" borderId="12" xfId="0" applyFont="1" applyBorder="1" applyAlignment="1">
      <alignment horizontal="justify" wrapText="1"/>
    </xf>
    <xf numFmtId="0" fontId="47" fillId="0" borderId="12" xfId="0" applyFont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4" fontId="53" fillId="0" borderId="12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47" fillId="33" borderId="12" xfId="0" applyFont="1" applyFill="1" applyBorder="1" applyAlignment="1">
      <alignment vertical="center" wrapText="1"/>
    </xf>
    <xf numFmtId="0" fontId="48" fillId="33" borderId="12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45" fillId="0" borderId="0" xfId="0" applyFont="1" applyAlignment="1">
      <alignment/>
    </xf>
    <xf numFmtId="0" fontId="47" fillId="0" borderId="0" xfId="0" applyFont="1" applyBorder="1" applyAlignment="1">
      <alignment horizontal="center" vertical="center" wrapText="1"/>
    </xf>
    <xf numFmtId="0" fontId="48" fillId="33" borderId="0" xfId="0" applyFont="1" applyFill="1" applyBorder="1" applyAlignment="1">
      <alignment vertical="center" wrapText="1"/>
    </xf>
    <xf numFmtId="0" fontId="47" fillId="33" borderId="0" xfId="0" applyFont="1" applyFill="1" applyBorder="1" applyAlignment="1">
      <alignment vertical="center" wrapText="1"/>
    </xf>
    <xf numFmtId="49" fontId="47" fillId="0" borderId="0" xfId="0" applyNumberFormat="1" applyFont="1" applyBorder="1" applyAlignment="1">
      <alignment horizontal="center" vertical="center"/>
    </xf>
    <xf numFmtId="0" fontId="47" fillId="33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7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2" fontId="0" fillId="0" borderId="0" xfId="0" applyNumberFormat="1" applyAlignment="1">
      <alignment/>
    </xf>
    <xf numFmtId="4" fontId="0" fillId="0" borderId="12" xfId="0" applyNumberFormat="1" applyFill="1" applyBorder="1" applyAlignment="1">
      <alignment vertical="center"/>
    </xf>
    <xf numFmtId="4" fontId="0" fillId="0" borderId="12" xfId="0" applyNumberFormat="1" applyFill="1" applyBorder="1" applyAlignment="1">
      <alignment/>
    </xf>
    <xf numFmtId="0" fontId="0" fillId="0" borderId="0" xfId="0" applyAlignment="1">
      <alignment horizontal="center"/>
    </xf>
    <xf numFmtId="4" fontId="48" fillId="33" borderId="12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7" fillId="33" borderId="13" xfId="0" applyFont="1" applyFill="1" applyBorder="1" applyAlignment="1">
      <alignment vertical="center" wrapText="1"/>
    </xf>
    <xf numFmtId="0" fontId="48" fillId="33" borderId="13" xfId="0" applyFont="1" applyFill="1" applyBorder="1" applyAlignment="1">
      <alignment vertical="center" wrapText="1"/>
    </xf>
    <xf numFmtId="0" fontId="48" fillId="33" borderId="14" xfId="0" applyFont="1" applyFill="1" applyBorder="1" applyAlignment="1">
      <alignment vertical="center" wrapText="1"/>
    </xf>
    <xf numFmtId="0" fontId="48" fillId="33" borderId="11" xfId="0" applyFont="1" applyFill="1" applyBorder="1" applyAlignment="1">
      <alignment vertical="center" wrapText="1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7" fillId="33" borderId="11" xfId="0" applyFont="1" applyFill="1" applyBorder="1" applyAlignment="1">
      <alignment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32" fillId="33" borderId="15" xfId="42" applyFill="1" applyBorder="1" applyAlignment="1">
      <alignment horizontal="center" vertical="center" wrapText="1"/>
    </xf>
    <xf numFmtId="0" fontId="32" fillId="33" borderId="16" xfId="42" applyFill="1" applyBorder="1" applyAlignment="1">
      <alignment horizontal="center" vertical="center" wrapText="1"/>
    </xf>
    <xf numFmtId="0" fontId="32" fillId="33" borderId="17" xfId="42" applyFill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0" fillId="0" borderId="0" xfId="0" applyAlignment="1">
      <alignment/>
    </xf>
    <xf numFmtId="0" fontId="46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49" fontId="49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7" fillId="33" borderId="12" xfId="0" applyFont="1" applyFill="1" applyBorder="1" applyAlignment="1">
      <alignment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32" fillId="33" borderId="12" xfId="42" applyFill="1" applyBorder="1" applyAlignment="1">
      <alignment horizont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wrapText="1"/>
    </xf>
    <xf numFmtId="0" fontId="47" fillId="33" borderId="12" xfId="0" applyFont="1" applyFill="1" applyBorder="1" applyAlignment="1">
      <alignment horizontal="right" vertical="center" wrapText="1"/>
    </xf>
    <xf numFmtId="49" fontId="48" fillId="33" borderId="12" xfId="0" applyNumberFormat="1" applyFont="1" applyFill="1" applyBorder="1" applyAlignment="1">
      <alignment vertical="center" wrapText="1"/>
    </xf>
    <xf numFmtId="4" fontId="50" fillId="33" borderId="12" xfId="0" applyNumberFormat="1" applyFont="1" applyFill="1" applyBorder="1" applyAlignment="1">
      <alignment horizontal="center" wrapText="1"/>
    </xf>
    <xf numFmtId="0" fontId="48" fillId="0" borderId="12" xfId="0" applyFont="1" applyFill="1" applyBorder="1" applyAlignment="1">
      <alignment vertical="center" wrapText="1"/>
    </xf>
    <xf numFmtId="4" fontId="50" fillId="0" borderId="12" xfId="0" applyNumberFormat="1" applyFont="1" applyBorder="1" applyAlignment="1">
      <alignment horizontal="center" wrapText="1"/>
    </xf>
    <xf numFmtId="49" fontId="48" fillId="33" borderId="12" xfId="0" applyNumberFormat="1" applyFont="1" applyFill="1" applyBorder="1" applyAlignment="1">
      <alignment vertical="center" wrapText="1"/>
    </xf>
    <xf numFmtId="4" fontId="48" fillId="0" borderId="12" xfId="0" applyNumberFormat="1" applyFont="1" applyBorder="1" applyAlignment="1">
      <alignment horizontal="center" wrapText="1"/>
    </xf>
    <xf numFmtId="0" fontId="48" fillId="33" borderId="12" xfId="0" applyFont="1" applyFill="1" applyBorder="1" applyAlignment="1">
      <alignment vertical="center" wrapText="1"/>
    </xf>
    <xf numFmtId="4" fontId="47" fillId="33" borderId="12" xfId="0" applyNumberFormat="1" applyFont="1" applyFill="1" applyBorder="1" applyAlignment="1">
      <alignment horizontal="center" wrapText="1"/>
    </xf>
    <xf numFmtId="0" fontId="48" fillId="0" borderId="12" xfId="0" applyFont="1" applyBorder="1" applyAlignment="1">
      <alignment vertical="center" wrapText="1"/>
    </xf>
    <xf numFmtId="0" fontId="47" fillId="0" borderId="12" xfId="0" applyFont="1" applyFill="1" applyBorder="1" applyAlignment="1">
      <alignment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wrapText="1"/>
    </xf>
    <xf numFmtId="0" fontId="0" fillId="0" borderId="12" xfId="0" applyBorder="1" applyAlignment="1">
      <alignment vertical="center" wrapText="1"/>
    </xf>
    <xf numFmtId="0" fontId="47" fillId="0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53" fillId="0" borderId="12" xfId="0" applyFont="1" applyFill="1" applyBorder="1" applyAlignment="1">
      <alignment vertical="center" wrapText="1"/>
    </xf>
    <xf numFmtId="4" fontId="47" fillId="0" borderId="12" xfId="0" applyNumberFormat="1" applyFont="1" applyBorder="1" applyAlignment="1">
      <alignment horizontal="center" wrapText="1"/>
    </xf>
    <xf numFmtId="4" fontId="48" fillId="0" borderId="12" xfId="0" applyNumberFormat="1" applyFont="1" applyFill="1" applyBorder="1" applyAlignment="1">
      <alignment horizontal="center" wrapText="1"/>
    </xf>
    <xf numFmtId="0" fontId="50" fillId="0" borderId="12" xfId="0" applyFont="1" applyFill="1" applyBorder="1" applyAlignment="1">
      <alignment vertical="center" wrapText="1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center"/>
    </xf>
    <xf numFmtId="0" fontId="48" fillId="0" borderId="18" xfId="0" applyFont="1" applyBorder="1" applyAlignment="1">
      <alignment vertical="top" wrapText="1"/>
    </xf>
    <xf numFmtId="0" fontId="48" fillId="0" borderId="19" xfId="0" applyFont="1" applyBorder="1" applyAlignment="1">
      <alignment vertical="top" wrapText="1"/>
    </xf>
    <xf numFmtId="0" fontId="45" fillId="0" borderId="0" xfId="0" applyFont="1" applyAlignment="1">
      <alignment vertical="center"/>
    </xf>
    <xf numFmtId="0" fontId="32" fillId="33" borderId="12" xfId="42" applyFill="1" applyBorder="1" applyAlignment="1">
      <alignment horizontal="center" vertical="center" wrapText="1"/>
    </xf>
    <xf numFmtId="4" fontId="48" fillId="33" borderId="12" xfId="0" applyNumberFormat="1" applyFont="1" applyFill="1" applyBorder="1" applyAlignment="1">
      <alignment horizontal="right" vertical="center" wrapText="1"/>
    </xf>
    <xf numFmtId="4" fontId="48" fillId="0" borderId="12" xfId="0" applyNumberFormat="1" applyFont="1" applyFill="1" applyBorder="1" applyAlignment="1">
      <alignment horizontal="right" vertical="center" wrapText="1"/>
    </xf>
    <xf numFmtId="4" fontId="48" fillId="0" borderId="12" xfId="0" applyNumberFormat="1" applyFont="1" applyBorder="1" applyAlignment="1">
      <alignment horizontal="right" vertical="center" wrapText="1"/>
    </xf>
    <xf numFmtId="4" fontId="47" fillId="0" borderId="12" xfId="0" applyNumberFormat="1" applyFont="1" applyFill="1" applyBorder="1" applyAlignment="1">
      <alignment horizontal="right" vertical="center" wrapText="1"/>
    </xf>
    <xf numFmtId="4" fontId="47" fillId="33" borderId="12" xfId="0" applyNumberFormat="1" applyFont="1" applyFill="1" applyBorder="1" applyAlignment="1">
      <alignment horizontal="right" vertical="center" wrapText="1"/>
    </xf>
    <xf numFmtId="49" fontId="46" fillId="0" borderId="0" xfId="0" applyNumberFormat="1" applyFont="1" applyAlignment="1">
      <alignment horizontal="center" vertical="center" wrapText="1"/>
    </xf>
    <xf numFmtId="4" fontId="47" fillId="0" borderId="12" xfId="0" applyNumberFormat="1" applyFont="1" applyBorder="1" applyAlignment="1">
      <alignment horizontal="right" vertical="center" wrapText="1"/>
    </xf>
    <xf numFmtId="49" fontId="47" fillId="0" borderId="12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8" fillId="0" borderId="12" xfId="0" applyFont="1" applyFill="1" applyBorder="1" applyAlignment="1">
      <alignment vertical="center" wrapText="1"/>
    </xf>
    <xf numFmtId="0" fontId="48" fillId="33" borderId="12" xfId="0" applyFont="1" applyFill="1" applyBorder="1" applyAlignment="1">
      <alignment horizontal="center" vertical="center" wrapText="1"/>
    </xf>
    <xf numFmtId="4" fontId="48" fillId="33" borderId="12" xfId="0" applyNumberFormat="1" applyFont="1" applyFill="1" applyBorder="1" applyAlignment="1">
      <alignment horizontal="center" vertical="center" wrapText="1"/>
    </xf>
    <xf numFmtId="4" fontId="48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0" fontId="47" fillId="0" borderId="12" xfId="0" applyFont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left" vertical="top" wrapText="1"/>
    </xf>
    <xf numFmtId="0" fontId="48" fillId="33" borderId="12" xfId="0" applyFont="1" applyFill="1" applyBorder="1" applyAlignment="1">
      <alignment vertical="top" wrapText="1"/>
    </xf>
    <xf numFmtId="0" fontId="0" fillId="0" borderId="12" xfId="0" applyBorder="1" applyAlignment="1">
      <alignment wrapText="1"/>
    </xf>
    <xf numFmtId="49" fontId="48" fillId="0" borderId="12" xfId="0" applyNumberFormat="1" applyFont="1" applyBorder="1" applyAlignment="1">
      <alignment horizontal="center" vertical="center"/>
    </xf>
    <xf numFmtId="4" fontId="0" fillId="0" borderId="12" xfId="0" applyNumberFormat="1" applyBorder="1" applyAlignment="1">
      <alignment/>
    </xf>
    <xf numFmtId="0" fontId="0" fillId="0" borderId="0" xfId="0" applyAlignment="1">
      <alignment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Users\&#1055;&#1086;&#1083;&#1100;&#1079;&#1086;&#1074;&#1072;&#1090;&#1077;&#1083;&#1100;\AppData\Local\Microsoft\Windows\Documentum\1&#1052;&#1054;&#1063;&#1040;&#1051;&#1048;&#1053;&#1040;\&#1055;&#1088;&#1086;&#1075;&#1088;&#1072;&#1084;&#1084;&#1072;%20&#1085;&#1072;%202015-2017%20&#1075;\&#1087;&#1088;&#1080;&#1083;&#1086;&#1078;&#1077;&#1085;&#1080;&#1103;%20&#1082;%20&#1087;&#1088;&#1086;&#1075;&#1088;&#1072;&#1084;&#1084;&#1077;%20(&#1088;&#1072;&#1089;&#1087;&#1088;&#1077;&#1076;&#1077;&#1083;&#1077;&#1085;&#1080;&#1077;%20&#1089;&#1088;&#1077;&#1076;&#1089;&#1090;&#1074;%20&#1080;%20&#1087;&#1083;&#1072;&#1085;%20&#1084;&#1077;&#1088;&#1086;&#1087;&#1088;&#1080;&#1103;&#1090;&#1080;&#1081;)%20-%20&#1082;&#1086;&#1087;&#1080;&#1103;.xlsx#&#1088;&#1072;&#1081;&#1086;&#1085;&#1085;&#1099;&#1081;!Par1017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../Users/&#1055;&#1086;&#1083;&#1100;&#1079;&#1086;&#1074;&#1072;&#1090;&#1077;&#1083;&#1100;/AppData/Local/Microsoft/Windows/Documentum/1&#1052;&#1054;&#1063;&#1040;&#1051;&#1048;&#1053;&#1040;/&#1055;&#1088;&#1086;&#1075;&#1088;&#1072;&#1084;&#1084;&#1072;%20&#1085;&#1072;%202015-2017%20&#1075;/&#1087;&#1088;&#1080;&#1083;&#1086;&#1078;&#1077;&#1085;&#1080;&#1103;%20&#1082;%20&#1087;&#1088;&#1086;&#1075;&#1088;&#1072;&#1084;&#1084;&#1077;%20(&#1088;&#1072;&#1089;&#1087;&#1088;&#1077;&#1076;&#1077;&#1083;&#1077;&#1085;&#1080;&#1077;%20&#1089;&#1088;&#1077;&#1076;&#1089;&#1090;&#1074;%20&#1080;%20&#1087;&#1083;&#1072;&#1085;%20&#1084;&#1077;&#1088;&#1086;&#1087;&#1088;&#1080;&#1103;&#1090;&#1080;&#1081;)%20-%20&#1082;&#1086;&#1087;&#1080;&#1103;.xlsx#&#1088;&#1072;&#1081;&#1086;&#1085;&#1085;&#1099;&#1081;!Par1017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Users\&#1055;&#1086;&#1083;&#1100;&#1079;&#1086;&#1074;&#1072;&#1090;&#1077;&#1083;&#1100;\AppData\Local\Microsoft\Windows\Documentum\1&#1052;&#1054;&#1063;&#1040;&#1051;&#1048;&#1053;&#1040;\&#1055;&#1088;&#1086;&#1075;&#1088;&#1072;&#1084;&#1084;&#1072;%20&#1085;&#1072;%202015-2017%20&#1075;\&#1087;&#1088;&#1080;&#1083;&#1086;&#1078;&#1077;&#1085;&#1080;&#1103;%20&#1082;%20&#1087;&#1088;&#1086;&#1075;&#1088;&#1072;&#1084;&#1084;&#1077;%20(&#1088;&#1072;&#1089;&#1087;&#1088;&#1077;&#1076;&#1077;&#1083;&#1077;&#1085;&#1080;&#1077;%20&#1089;&#1088;&#1077;&#1076;&#1089;&#1090;&#1074;%20&#1080;%20&#1087;&#1083;&#1072;&#1085;%20&#1084;&#1077;&#1088;&#1086;&#1087;&#1088;&#1080;&#1103;&#1090;&#1080;&#1081;)%20-%20&#1082;&#1086;&#1087;&#1080;&#1103;.xlsx#&#1088;&#1072;&#1081;&#1086;&#1085;&#1085;&#1099;&#1081;!Par1017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../../../Users/&#1055;&#1086;&#1083;&#1100;&#1079;&#1086;&#1074;&#1072;&#1090;&#1077;&#1083;&#1100;/AppData/Local/Microsoft/Windows/Documentum/1&#1052;&#1054;&#1063;&#1040;&#1051;&#1048;&#1053;&#1040;/&#1055;&#1088;&#1086;&#1075;&#1088;&#1072;&#1084;&#1084;&#1072;%20&#1085;&#1072;%202015-2017%20&#1075;/&#1087;&#1088;&#1080;&#1083;&#1086;&#1078;&#1077;&#1085;&#1080;&#1103;%20&#1082;%20&#1087;&#1088;&#1086;&#1075;&#1088;&#1072;&#1084;&#1084;&#1077;%20(&#1088;&#1072;&#1089;&#1087;&#1088;&#1077;&#1076;&#1077;&#1083;&#1077;&#1085;&#1080;&#1077;%20&#1089;&#1088;&#1077;&#1076;&#1089;&#1090;&#1074;%20&#1080;%20&#1087;&#1083;&#1072;&#1085;%20&#1084;&#1077;&#1088;&#1086;&#1087;&#1088;&#1080;&#1103;&#1090;&#1080;&#1081;)%20-%20&#1082;&#1086;&#1087;&#1080;&#1103;.xlsx#&#1088;&#1072;&#1081;&#1086;&#1085;&#1085;&#1099;&#1081;!Par1017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Users\&#1055;&#1086;&#1083;&#1100;&#1079;&#1086;&#1074;&#1072;&#1090;&#1077;&#1083;&#1100;\AppData\Local\Microsoft\Windows\Documentum\1&#1052;&#1054;&#1063;&#1040;&#1051;&#1048;&#1053;&#1040;\&#1055;&#1088;&#1086;&#1075;&#1088;&#1072;&#1084;&#1084;&#1072;%20&#1085;&#1072;%202015-2017%20&#1075;\&#1087;&#1088;&#1080;&#1083;&#1086;&#1078;&#1077;&#1085;&#1080;&#1103;%20&#1082;%20&#1087;&#1088;&#1086;&#1075;&#1088;&#1072;&#1084;&#1084;&#1077;%20(&#1088;&#1072;&#1089;&#1087;&#1088;&#1077;&#1076;&#1077;&#1083;&#1077;&#1085;&#1080;&#1077;%20&#1089;&#1088;&#1077;&#1076;&#1089;&#1090;&#1074;%20&#1080;%20&#1087;&#1083;&#1072;&#1085;%20&#1084;&#1077;&#1088;&#1086;&#1087;&#1088;&#1080;&#1103;&#1090;&#1080;&#1081;)%20-%20&#1082;&#1086;&#1087;&#1080;&#1103;.xlsx#&#1088;&#1072;&#1081;&#1086;&#1085;&#1085;&#1099;&#1081;!Par1017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/../../Users/&#1055;&#1086;&#1083;&#1100;&#1079;&#1086;&#1074;&#1072;&#1090;&#1077;&#1083;&#1100;/AppData/Local/Microsoft/Windows/Documentum/1&#1052;&#1054;&#1063;&#1040;&#1051;&#1048;&#1053;&#1040;/&#1055;&#1088;&#1086;&#1075;&#1088;&#1072;&#1084;&#1084;&#1072;%20&#1085;&#1072;%202015-2017%20&#1075;/&#1087;&#1088;&#1080;&#1083;&#1086;&#1078;&#1077;&#1085;&#1080;&#1103;%20&#1082;%20&#1087;&#1088;&#1086;&#1075;&#1088;&#1072;&#1084;&#1084;&#1077;%20(&#1088;&#1072;&#1089;&#1087;&#1088;&#1077;&#1076;&#1077;&#1083;&#1077;&#1085;&#1080;&#1077;%20&#1089;&#1088;&#1077;&#1076;&#1089;&#1090;&#1074;%20&#1080;%20&#1087;&#1083;&#1072;&#1085;%20&#1084;&#1077;&#1088;&#1086;&#1087;&#1088;&#1080;&#1103;&#1090;&#1080;&#1081;)%20-%20&#1082;&#1086;&#1087;&#1080;&#1103;.xlsx#&#1088;&#1072;&#1081;&#1086;&#1085;&#1085;&#1099;&#1081;!Par1017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1"/>
  <sheetViews>
    <sheetView zoomScalePageLayoutView="0" workbookViewId="0" topLeftCell="A24">
      <selection activeCell="A30" sqref="A30:A31"/>
    </sheetView>
  </sheetViews>
  <sheetFormatPr defaultColWidth="9.140625" defaultRowHeight="15"/>
  <cols>
    <col min="1" max="1" width="49.8515625" style="0" customWidth="1"/>
    <col min="2" max="2" width="21.7109375" style="0" customWidth="1"/>
    <col min="3" max="3" width="12.140625" style="0" customWidth="1"/>
    <col min="4" max="4" width="14.140625" style="0" customWidth="1"/>
    <col min="5" max="5" width="12.8515625" style="0" customWidth="1"/>
    <col min="6" max="6" width="15.8515625" style="54" customWidth="1"/>
    <col min="7" max="7" width="14.00390625" style="54" customWidth="1"/>
    <col min="8" max="8" width="17.140625" style="54" customWidth="1"/>
    <col min="9" max="9" width="12.7109375" style="46" customWidth="1"/>
    <col min="10" max="10" width="15.7109375" style="0" customWidth="1"/>
  </cols>
  <sheetData>
    <row r="2" spans="6:8" ht="15" customHeight="1">
      <c r="F2" s="83" t="s">
        <v>167</v>
      </c>
      <c r="G2" s="83"/>
      <c r="H2" s="83"/>
    </row>
    <row r="3" spans="6:8" ht="18.75" customHeight="1">
      <c r="F3" s="83" t="s">
        <v>168</v>
      </c>
      <c r="G3" s="83"/>
      <c r="H3" s="83"/>
    </row>
    <row r="4" spans="6:8" ht="18.75" customHeight="1">
      <c r="F4" s="83" t="s">
        <v>68</v>
      </c>
      <c r="G4" s="83"/>
      <c r="H4" s="83"/>
    </row>
    <row r="5" spans="6:8" ht="18.75" customHeight="1">
      <c r="F5" s="83" t="s">
        <v>225</v>
      </c>
      <c r="G5" s="83"/>
      <c r="H5" s="83"/>
    </row>
    <row r="7" spans="5:7" ht="18.75">
      <c r="E7" s="81"/>
      <c r="F7" s="82" t="s">
        <v>169</v>
      </c>
      <c r="G7" s="81"/>
    </row>
    <row r="8" spans="5:7" ht="18.75">
      <c r="E8" s="81"/>
      <c r="F8" s="82" t="s">
        <v>0</v>
      </c>
      <c r="G8" s="81"/>
    </row>
    <row r="9" spans="5:7" ht="18.75">
      <c r="E9" s="81"/>
      <c r="F9" s="82" t="s">
        <v>171</v>
      </c>
      <c r="G9" s="81"/>
    </row>
    <row r="10" spans="5:7" ht="18.75">
      <c r="E10" s="81"/>
      <c r="F10" s="82" t="s">
        <v>170</v>
      </c>
      <c r="G10" s="81"/>
    </row>
    <row r="11" spans="5:7" ht="18.75">
      <c r="E11" s="81"/>
      <c r="F11" s="82" t="s">
        <v>3</v>
      </c>
      <c r="G11" s="81"/>
    </row>
    <row r="12" spans="5:7" ht="18.75">
      <c r="E12" s="81"/>
      <c r="F12" s="82" t="s">
        <v>172</v>
      </c>
      <c r="G12" s="81"/>
    </row>
    <row r="13" spans="1:5" ht="18.75">
      <c r="A13" s="11"/>
      <c r="B13" s="12"/>
      <c r="C13" s="12"/>
      <c r="D13" s="12"/>
      <c r="E13" s="12"/>
    </row>
    <row r="14" spans="1:8" ht="18.75">
      <c r="A14" s="63" t="s">
        <v>5</v>
      </c>
      <c r="B14" s="64"/>
      <c r="C14" s="64"/>
      <c r="D14" s="64"/>
      <c r="E14" s="64"/>
      <c r="F14" s="64"/>
      <c r="G14" s="64"/>
      <c r="H14" s="64"/>
    </row>
    <row r="15" spans="1:8" ht="18.75">
      <c r="A15" s="63" t="s">
        <v>6</v>
      </c>
      <c r="B15" s="64"/>
      <c r="C15" s="64"/>
      <c r="D15" s="64"/>
      <c r="E15" s="64"/>
      <c r="F15" s="64"/>
      <c r="G15" s="64"/>
      <c r="H15" s="64"/>
    </row>
    <row r="16" spans="1:8" ht="18.75">
      <c r="A16" s="63"/>
      <c r="B16" s="64"/>
      <c r="C16" s="64"/>
      <c r="D16" s="64"/>
      <c r="E16" s="64"/>
      <c r="F16" s="64"/>
      <c r="G16" s="64"/>
      <c r="H16" s="64"/>
    </row>
    <row r="17" spans="1:5" ht="18.75">
      <c r="A17" s="13"/>
      <c r="B17" s="12"/>
      <c r="C17" s="12"/>
      <c r="D17" s="12"/>
      <c r="E17" s="12"/>
    </row>
    <row r="18" spans="1:8" ht="114" customHeight="1">
      <c r="A18" s="84" t="s">
        <v>7</v>
      </c>
      <c r="B18" s="84" t="s">
        <v>8</v>
      </c>
      <c r="C18" s="85" t="s">
        <v>9</v>
      </c>
      <c r="D18" s="85"/>
      <c r="E18" s="85"/>
      <c r="F18" s="86" t="s">
        <v>10</v>
      </c>
      <c r="G18" s="86"/>
      <c r="H18" s="86"/>
    </row>
    <row r="19" spans="1:8" ht="15">
      <c r="A19" s="84"/>
      <c r="B19" s="84"/>
      <c r="C19" s="87" t="s">
        <v>11</v>
      </c>
      <c r="D19" s="87" t="s">
        <v>12</v>
      </c>
      <c r="E19" s="87" t="s">
        <v>13</v>
      </c>
      <c r="F19" s="88">
        <v>2018</v>
      </c>
      <c r="G19" s="88">
        <v>2019</v>
      </c>
      <c r="H19" s="88">
        <v>2020</v>
      </c>
    </row>
    <row r="20" spans="1:8" ht="15">
      <c r="A20" s="89">
        <v>1</v>
      </c>
      <c r="B20" s="89">
        <v>2</v>
      </c>
      <c r="C20" s="87">
        <v>3</v>
      </c>
      <c r="D20" s="87">
        <v>4</v>
      </c>
      <c r="E20" s="87">
        <v>5</v>
      </c>
      <c r="F20" s="88">
        <v>6</v>
      </c>
      <c r="G20" s="88">
        <v>7</v>
      </c>
      <c r="H20" s="88">
        <v>8</v>
      </c>
    </row>
    <row r="21" spans="1:8" ht="117" customHeight="1">
      <c r="A21" s="90" t="s">
        <v>14</v>
      </c>
      <c r="B21" s="37" t="s">
        <v>164</v>
      </c>
      <c r="C21" s="26" t="s">
        <v>166</v>
      </c>
      <c r="D21" s="26" t="s">
        <v>221</v>
      </c>
      <c r="E21" s="26" t="s">
        <v>113</v>
      </c>
      <c r="F21" s="55">
        <f>F22+F23+F24+F25</f>
        <v>48356.100000000006</v>
      </c>
      <c r="G21" s="55">
        <f>G22+G23+G24+G25</f>
        <v>47850.563409999995</v>
      </c>
      <c r="H21" s="55">
        <f>H22+H23+H24+H25</f>
        <v>45026.86</v>
      </c>
    </row>
    <row r="22" spans="1:8" ht="102">
      <c r="A22" s="90"/>
      <c r="B22" s="37" t="s">
        <v>16</v>
      </c>
      <c r="C22" s="26">
        <v>563</v>
      </c>
      <c r="D22" s="26" t="s">
        <v>222</v>
      </c>
      <c r="E22" s="26" t="s">
        <v>113</v>
      </c>
      <c r="F22" s="91">
        <f>F31+F70</f>
        <v>43590.9</v>
      </c>
      <c r="G22" s="91">
        <f>G59+G62+G68</f>
        <v>12841.92802</v>
      </c>
      <c r="H22" s="91">
        <f>H27+H31+H68</f>
        <v>1246.4</v>
      </c>
    </row>
    <row r="23" spans="1:8" ht="48.75" customHeight="1">
      <c r="A23" s="90"/>
      <c r="B23" s="92" t="s">
        <v>17</v>
      </c>
      <c r="C23" s="26">
        <v>574</v>
      </c>
      <c r="D23" s="27" t="s">
        <v>52</v>
      </c>
      <c r="E23" s="26" t="s">
        <v>113</v>
      </c>
      <c r="F23" s="93">
        <f>F33+F69</f>
        <v>1159</v>
      </c>
      <c r="G23" s="93">
        <f>G69</f>
        <v>30</v>
      </c>
      <c r="H23" s="93">
        <f>H69</f>
        <v>30</v>
      </c>
    </row>
    <row r="24" spans="1:8" ht="69" customHeight="1">
      <c r="A24" s="94"/>
      <c r="B24" s="37" t="s">
        <v>138</v>
      </c>
      <c r="C24" s="29">
        <v>980</v>
      </c>
      <c r="D24" s="30" t="s">
        <v>49</v>
      </c>
      <c r="E24" s="29" t="s">
        <v>103</v>
      </c>
      <c r="F24" s="95">
        <f>F32</f>
        <v>1108.3</v>
      </c>
      <c r="G24" s="93">
        <f>G32</f>
        <v>0</v>
      </c>
      <c r="H24" s="93">
        <f>H32</f>
        <v>0</v>
      </c>
    </row>
    <row r="25" spans="1:8" ht="67.5" customHeight="1">
      <c r="A25" s="94"/>
      <c r="B25" s="37" t="s">
        <v>82</v>
      </c>
      <c r="C25" s="29">
        <v>534</v>
      </c>
      <c r="D25" s="29" t="s">
        <v>143</v>
      </c>
      <c r="E25" s="29" t="s">
        <v>103</v>
      </c>
      <c r="F25" s="93">
        <f>F34</f>
        <v>2497.9</v>
      </c>
      <c r="G25" s="93">
        <f>G34+G76</f>
        <v>34978.635389999996</v>
      </c>
      <c r="H25" s="93">
        <f>H34+H76</f>
        <v>43750.46</v>
      </c>
    </row>
    <row r="26" spans="1:8" ht="15">
      <c r="A26" s="96" t="s">
        <v>18</v>
      </c>
      <c r="B26" s="37" t="s">
        <v>15</v>
      </c>
      <c r="C26" s="26">
        <v>563</v>
      </c>
      <c r="D26" s="26">
        <v>1003</v>
      </c>
      <c r="E26" s="26" t="s">
        <v>134</v>
      </c>
      <c r="F26" s="55">
        <v>0</v>
      </c>
      <c r="G26" s="55">
        <v>0</v>
      </c>
      <c r="H26" s="55">
        <v>0</v>
      </c>
    </row>
    <row r="27" spans="1:8" ht="51" customHeight="1">
      <c r="A27" s="96"/>
      <c r="B27" s="37" t="s">
        <v>16</v>
      </c>
      <c r="C27" s="29">
        <v>563</v>
      </c>
      <c r="D27" s="29">
        <v>1003</v>
      </c>
      <c r="E27" s="26" t="s">
        <v>134</v>
      </c>
      <c r="F27" s="55">
        <v>0</v>
      </c>
      <c r="G27" s="55">
        <v>0</v>
      </c>
      <c r="H27" s="55">
        <v>0</v>
      </c>
    </row>
    <row r="28" spans="1:8" ht="56.25" customHeight="1">
      <c r="A28" s="37" t="s">
        <v>20</v>
      </c>
      <c r="B28" s="37" t="s">
        <v>16</v>
      </c>
      <c r="C28" s="29">
        <v>563</v>
      </c>
      <c r="D28" s="29">
        <v>1003</v>
      </c>
      <c r="E28" s="29" t="s">
        <v>19</v>
      </c>
      <c r="F28" s="55">
        <v>0</v>
      </c>
      <c r="G28" s="55">
        <v>0</v>
      </c>
      <c r="H28" s="55">
        <v>0</v>
      </c>
    </row>
    <row r="29" spans="1:8" ht="68.25" customHeight="1">
      <c r="A29" s="36" t="s">
        <v>21</v>
      </c>
      <c r="B29" s="36" t="s">
        <v>16</v>
      </c>
      <c r="C29" s="29">
        <v>563</v>
      </c>
      <c r="D29" s="29">
        <v>1003</v>
      </c>
      <c r="E29" s="29" t="s">
        <v>19</v>
      </c>
      <c r="F29" s="97">
        <v>0</v>
      </c>
      <c r="G29" s="97">
        <v>0</v>
      </c>
      <c r="H29" s="97">
        <v>0</v>
      </c>
    </row>
    <row r="30" spans="1:8" ht="63.75">
      <c r="A30" s="111" t="s">
        <v>22</v>
      </c>
      <c r="B30" s="25" t="s">
        <v>15</v>
      </c>
      <c r="C30" s="32">
        <v>563</v>
      </c>
      <c r="D30" s="26" t="s">
        <v>25</v>
      </c>
      <c r="E30" s="26" t="s">
        <v>103</v>
      </c>
      <c r="F30" s="95">
        <f>F31+F32+F33</f>
        <v>45728.200000000004</v>
      </c>
      <c r="G30" s="95">
        <f>G31+G32+G33+G34</f>
        <v>44847.46341</v>
      </c>
      <c r="H30" s="95">
        <f>H31+H32+H33+H34</f>
        <v>42745.86</v>
      </c>
    </row>
    <row r="31" spans="1:8" ht="63.75">
      <c r="A31" s="112"/>
      <c r="B31" s="37" t="s">
        <v>16</v>
      </c>
      <c r="C31" s="29">
        <v>563</v>
      </c>
      <c r="D31" s="29" t="s">
        <v>25</v>
      </c>
      <c r="E31" s="29" t="s">
        <v>103</v>
      </c>
      <c r="F31" s="95">
        <v>43490.9</v>
      </c>
      <c r="G31" s="55">
        <f>G60+G62+G68</f>
        <v>12827.92802</v>
      </c>
      <c r="H31" s="55">
        <v>1146.4</v>
      </c>
    </row>
    <row r="32" spans="1:8" ht="51">
      <c r="A32" s="25"/>
      <c r="B32" s="36" t="s">
        <v>138</v>
      </c>
      <c r="C32" s="29">
        <v>980</v>
      </c>
      <c r="D32" s="30" t="s">
        <v>49</v>
      </c>
      <c r="E32" s="29" t="s">
        <v>103</v>
      </c>
      <c r="F32" s="95">
        <f>F51</f>
        <v>1108.3</v>
      </c>
      <c r="G32" s="55">
        <v>0</v>
      </c>
      <c r="H32" s="55">
        <f>H50</f>
        <v>0</v>
      </c>
    </row>
    <row r="33" spans="1:8" ht="38.25">
      <c r="A33" s="25"/>
      <c r="B33" s="99" t="s">
        <v>17</v>
      </c>
      <c r="C33" s="29">
        <v>574</v>
      </c>
      <c r="D33" s="30" t="s">
        <v>48</v>
      </c>
      <c r="E33" s="29" t="s">
        <v>103</v>
      </c>
      <c r="F33" s="95">
        <f>F39</f>
        <v>1129</v>
      </c>
      <c r="G33" s="55">
        <f>G39</f>
        <v>0</v>
      </c>
      <c r="H33" s="55">
        <f>H39</f>
        <v>0</v>
      </c>
    </row>
    <row r="34" spans="1:8" ht="76.5">
      <c r="A34" s="25"/>
      <c r="B34" s="36" t="s">
        <v>82</v>
      </c>
      <c r="C34" s="29">
        <v>534</v>
      </c>
      <c r="D34" s="29" t="s">
        <v>143</v>
      </c>
      <c r="E34" s="29" t="s">
        <v>103</v>
      </c>
      <c r="F34" s="95">
        <f>F38+F43+F44+F47+F49+F50</f>
        <v>2497.9</v>
      </c>
      <c r="G34" s="55">
        <f>G35+G41+G54+G57</f>
        <v>32019.535389999997</v>
      </c>
      <c r="H34" s="55">
        <f>H35+H41+H52</f>
        <v>41599.46</v>
      </c>
    </row>
    <row r="35" spans="1:8" ht="51.75" customHeight="1">
      <c r="A35" s="37" t="s">
        <v>23</v>
      </c>
      <c r="B35" s="37" t="s">
        <v>15</v>
      </c>
      <c r="C35" s="31">
        <v>563</v>
      </c>
      <c r="D35" s="30" t="s">
        <v>48</v>
      </c>
      <c r="E35" s="31" t="s">
        <v>24</v>
      </c>
      <c r="F35" s="55">
        <f>F36+F37+F38+F39+F40</f>
        <v>7445.83</v>
      </c>
      <c r="G35" s="55">
        <f>G36+G37+G38+G39+G40</f>
        <v>3785.7967200000003</v>
      </c>
      <c r="H35" s="55">
        <f>H36+H37+H38+H39+H40</f>
        <v>0</v>
      </c>
    </row>
    <row r="36" spans="1:8" ht="38.25">
      <c r="A36" s="99" t="s">
        <v>114</v>
      </c>
      <c r="B36" s="99" t="s">
        <v>16</v>
      </c>
      <c r="C36" s="31">
        <v>563</v>
      </c>
      <c r="D36" s="100" t="s">
        <v>48</v>
      </c>
      <c r="E36" s="31" t="s">
        <v>24</v>
      </c>
      <c r="F36" s="101">
        <v>3998.03</v>
      </c>
      <c r="G36" s="101"/>
      <c r="H36" s="101"/>
    </row>
    <row r="37" spans="1:8" ht="76.5">
      <c r="A37" s="36" t="s">
        <v>114</v>
      </c>
      <c r="B37" s="36" t="s">
        <v>82</v>
      </c>
      <c r="C37" s="29">
        <v>534</v>
      </c>
      <c r="D37" s="30" t="s">
        <v>48</v>
      </c>
      <c r="E37" s="29" t="s">
        <v>184</v>
      </c>
      <c r="F37" s="97"/>
      <c r="G37" s="97">
        <v>1467</v>
      </c>
      <c r="H37" s="97"/>
    </row>
    <row r="38" spans="1:8" ht="74.25" customHeight="1">
      <c r="A38" s="99" t="s">
        <v>114</v>
      </c>
      <c r="B38" s="99" t="s">
        <v>82</v>
      </c>
      <c r="C38" s="31">
        <v>534</v>
      </c>
      <c r="D38" s="100" t="s">
        <v>48</v>
      </c>
      <c r="E38" s="100" t="s">
        <v>120</v>
      </c>
      <c r="F38" s="101">
        <v>2318.8</v>
      </c>
      <c r="G38" s="101">
        <v>1460.09672</v>
      </c>
      <c r="H38" s="101"/>
    </row>
    <row r="39" spans="1:8" ht="38.25">
      <c r="A39" s="99" t="s">
        <v>115</v>
      </c>
      <c r="B39" s="99" t="s">
        <v>17</v>
      </c>
      <c r="C39" s="31">
        <v>574</v>
      </c>
      <c r="D39" s="30" t="s">
        <v>48</v>
      </c>
      <c r="E39" s="100" t="s">
        <v>120</v>
      </c>
      <c r="F39" s="101">
        <v>1129</v>
      </c>
      <c r="G39" s="101"/>
      <c r="H39" s="101"/>
    </row>
    <row r="40" spans="1:9" ht="73.5" customHeight="1">
      <c r="A40" s="99" t="s">
        <v>218</v>
      </c>
      <c r="B40" s="99" t="s">
        <v>82</v>
      </c>
      <c r="C40" s="31">
        <v>534</v>
      </c>
      <c r="D40" s="100" t="s">
        <v>48</v>
      </c>
      <c r="E40" s="100" t="s">
        <v>217</v>
      </c>
      <c r="F40" s="101"/>
      <c r="G40" s="101">
        <v>858.7</v>
      </c>
      <c r="H40" s="101"/>
      <c r="I40" s="54"/>
    </row>
    <row r="41" spans="1:8" ht="25.5">
      <c r="A41" s="37" t="s">
        <v>26</v>
      </c>
      <c r="B41" s="37" t="s">
        <v>15</v>
      </c>
      <c r="C41" s="29">
        <v>563</v>
      </c>
      <c r="D41" s="30" t="s">
        <v>49</v>
      </c>
      <c r="E41" s="29" t="s">
        <v>106</v>
      </c>
      <c r="F41" s="55">
        <f>F42+F43+F44+F45+F46+F47+F48+F49+F50+F51</f>
        <v>22198.969999999998</v>
      </c>
      <c r="G41" s="55">
        <f>G42+G43+G44+G45+G46+G47+G48+G49+G50+G51</f>
        <v>25164.138669999997</v>
      </c>
      <c r="H41" s="55">
        <f>H42+H43+H44+H45+H46+H47+H48+H49+H50+H51</f>
        <v>36378.56</v>
      </c>
    </row>
    <row r="42" spans="1:8" ht="38.25">
      <c r="A42" s="36" t="s">
        <v>27</v>
      </c>
      <c r="B42" s="36" t="s">
        <v>16</v>
      </c>
      <c r="C42" s="29">
        <v>563</v>
      </c>
      <c r="D42" s="30" t="s">
        <v>49</v>
      </c>
      <c r="E42" s="29" t="s">
        <v>28</v>
      </c>
      <c r="F42" s="97">
        <v>2576.3</v>
      </c>
      <c r="G42" s="97">
        <v>0</v>
      </c>
      <c r="H42" s="97">
        <v>0</v>
      </c>
    </row>
    <row r="43" spans="1:8" ht="76.5">
      <c r="A43" s="99" t="s">
        <v>153</v>
      </c>
      <c r="B43" s="99" t="s">
        <v>82</v>
      </c>
      <c r="C43" s="31">
        <v>534</v>
      </c>
      <c r="D43" s="100" t="s">
        <v>49</v>
      </c>
      <c r="E43" s="31" t="s">
        <v>28</v>
      </c>
      <c r="F43" s="101"/>
      <c r="G43" s="101">
        <v>4612.63944</v>
      </c>
      <c r="H43" s="101">
        <v>1661.56</v>
      </c>
    </row>
    <row r="44" spans="1:8" ht="76.5">
      <c r="A44" s="99" t="s">
        <v>27</v>
      </c>
      <c r="B44" s="99" t="s">
        <v>82</v>
      </c>
      <c r="C44" s="31">
        <v>534</v>
      </c>
      <c r="D44" s="100" t="s">
        <v>49</v>
      </c>
      <c r="E44" s="31" t="s">
        <v>137</v>
      </c>
      <c r="F44" s="101"/>
      <c r="G44" s="101">
        <v>450.78281</v>
      </c>
      <c r="H44" s="101"/>
    </row>
    <row r="45" spans="1:8" ht="42.75" customHeight="1">
      <c r="A45" s="99" t="s">
        <v>29</v>
      </c>
      <c r="B45" s="99" t="s">
        <v>16</v>
      </c>
      <c r="C45" s="31">
        <v>563</v>
      </c>
      <c r="D45" s="100" t="s">
        <v>49</v>
      </c>
      <c r="E45" s="31" t="s">
        <v>137</v>
      </c>
      <c r="F45" s="101">
        <v>441.87</v>
      </c>
      <c r="G45" s="101">
        <v>0</v>
      </c>
      <c r="H45" s="101">
        <v>0</v>
      </c>
    </row>
    <row r="46" spans="1:8" ht="38.25">
      <c r="A46" s="36" t="s">
        <v>29</v>
      </c>
      <c r="B46" s="36" t="s">
        <v>16</v>
      </c>
      <c r="C46" s="29">
        <v>563</v>
      </c>
      <c r="D46" s="30" t="s">
        <v>49</v>
      </c>
      <c r="E46" s="29" t="s">
        <v>135</v>
      </c>
      <c r="F46" s="97">
        <v>17563.4</v>
      </c>
      <c r="G46" s="97">
        <v>0</v>
      </c>
      <c r="H46" s="97">
        <v>0</v>
      </c>
    </row>
    <row r="47" spans="1:8" ht="76.5">
      <c r="A47" s="36" t="s">
        <v>29</v>
      </c>
      <c r="B47" s="36" t="s">
        <v>82</v>
      </c>
      <c r="C47" s="29">
        <v>534</v>
      </c>
      <c r="D47" s="30" t="s">
        <v>49</v>
      </c>
      <c r="E47" s="29" t="s">
        <v>135</v>
      </c>
      <c r="F47" s="97">
        <v>0</v>
      </c>
      <c r="G47" s="97">
        <v>19351.81642</v>
      </c>
      <c r="H47" s="97">
        <v>34717</v>
      </c>
    </row>
    <row r="48" spans="1:8" ht="38.25">
      <c r="A48" s="84" t="s">
        <v>30</v>
      </c>
      <c r="B48" s="36" t="s">
        <v>16</v>
      </c>
      <c r="C48" s="29">
        <v>563</v>
      </c>
      <c r="D48" s="30" t="s">
        <v>49</v>
      </c>
      <c r="E48" s="29" t="s">
        <v>136</v>
      </c>
      <c r="F48" s="97">
        <v>330</v>
      </c>
      <c r="G48" s="97">
        <v>0</v>
      </c>
      <c r="H48" s="97">
        <v>0</v>
      </c>
    </row>
    <row r="49" spans="1:8" ht="76.5">
      <c r="A49" s="102"/>
      <c r="B49" s="99" t="s">
        <v>82</v>
      </c>
      <c r="C49" s="31">
        <v>534</v>
      </c>
      <c r="D49" s="100" t="s">
        <v>49</v>
      </c>
      <c r="E49" s="31" t="s">
        <v>136</v>
      </c>
      <c r="F49" s="101">
        <v>179.1</v>
      </c>
      <c r="G49" s="101">
        <v>239.1</v>
      </c>
      <c r="H49" s="101">
        <v>0</v>
      </c>
    </row>
    <row r="50" spans="1:8" ht="76.5">
      <c r="A50" s="99" t="s">
        <v>31</v>
      </c>
      <c r="B50" s="99" t="s">
        <v>82</v>
      </c>
      <c r="C50" s="31">
        <v>534</v>
      </c>
      <c r="D50" s="100" t="s">
        <v>49</v>
      </c>
      <c r="E50" s="31" t="s">
        <v>139</v>
      </c>
      <c r="F50" s="101"/>
      <c r="G50" s="101">
        <v>509.8</v>
      </c>
      <c r="H50" s="101">
        <v>0</v>
      </c>
    </row>
    <row r="51" spans="1:8" ht="51">
      <c r="A51" s="36" t="s">
        <v>31</v>
      </c>
      <c r="B51" s="36" t="s">
        <v>138</v>
      </c>
      <c r="C51" s="29">
        <v>980</v>
      </c>
      <c r="D51" s="30" t="s">
        <v>49</v>
      </c>
      <c r="E51" s="29" t="s">
        <v>139</v>
      </c>
      <c r="F51" s="97">
        <v>1108.3</v>
      </c>
      <c r="G51" s="97">
        <v>0</v>
      </c>
      <c r="H51" s="97">
        <v>0</v>
      </c>
    </row>
    <row r="52" spans="1:8" ht="25.5">
      <c r="A52" s="37" t="s">
        <v>32</v>
      </c>
      <c r="B52" s="37" t="s">
        <v>15</v>
      </c>
      <c r="C52" s="26">
        <v>563</v>
      </c>
      <c r="D52" s="27" t="s">
        <v>50</v>
      </c>
      <c r="E52" s="26" t="s">
        <v>140</v>
      </c>
      <c r="F52" s="55">
        <f>F53+F54+F55+F56+F57</f>
        <v>2243.3</v>
      </c>
      <c r="G52" s="55">
        <f>G54+G57</f>
        <v>3069.6</v>
      </c>
      <c r="H52" s="55">
        <f>H53+H54+H55+H56+H57+H58</f>
        <v>5220.900000000001</v>
      </c>
    </row>
    <row r="53" spans="1:8" ht="38.25">
      <c r="A53" s="103" t="s">
        <v>33</v>
      </c>
      <c r="B53" s="99" t="s">
        <v>16</v>
      </c>
      <c r="C53" s="31">
        <v>563</v>
      </c>
      <c r="D53" s="100" t="s">
        <v>50</v>
      </c>
      <c r="E53" s="31" t="s">
        <v>141</v>
      </c>
      <c r="F53" s="101">
        <v>1245.5</v>
      </c>
      <c r="G53" s="101"/>
      <c r="H53" s="101">
        <v>0</v>
      </c>
    </row>
    <row r="54" spans="1:9" ht="76.5">
      <c r="A54" s="104"/>
      <c r="B54" s="99" t="s">
        <v>82</v>
      </c>
      <c r="C54" s="31">
        <v>534</v>
      </c>
      <c r="D54" s="100" t="s">
        <v>50</v>
      </c>
      <c r="E54" s="31" t="s">
        <v>141</v>
      </c>
      <c r="F54" s="101"/>
      <c r="G54" s="101">
        <v>1483.8</v>
      </c>
      <c r="H54" s="101">
        <v>0</v>
      </c>
      <c r="I54" s="50"/>
    </row>
    <row r="55" spans="1:8" ht="102">
      <c r="A55" s="99" t="s">
        <v>158</v>
      </c>
      <c r="B55" s="99" t="s">
        <v>224</v>
      </c>
      <c r="C55" s="31">
        <v>563.534</v>
      </c>
      <c r="D55" s="100" t="s">
        <v>50</v>
      </c>
      <c r="E55" s="31" t="s">
        <v>141</v>
      </c>
      <c r="F55" s="101">
        <v>263</v>
      </c>
      <c r="G55" s="101">
        <v>0</v>
      </c>
      <c r="H55" s="101">
        <v>1221</v>
      </c>
    </row>
    <row r="56" spans="1:8" ht="38.25">
      <c r="A56" s="103" t="s">
        <v>34</v>
      </c>
      <c r="B56" s="99" t="s">
        <v>16</v>
      </c>
      <c r="C56" s="31">
        <v>563</v>
      </c>
      <c r="D56" s="100" t="s">
        <v>50</v>
      </c>
      <c r="E56" s="31" t="s">
        <v>142</v>
      </c>
      <c r="F56" s="101">
        <v>734.8</v>
      </c>
      <c r="G56" s="101">
        <v>0</v>
      </c>
      <c r="H56" s="101">
        <v>0</v>
      </c>
    </row>
    <row r="57" spans="1:9" ht="76.5">
      <c r="A57" s="104"/>
      <c r="B57" s="99" t="s">
        <v>82</v>
      </c>
      <c r="C57" s="31">
        <v>534</v>
      </c>
      <c r="D57" s="100" t="s">
        <v>50</v>
      </c>
      <c r="E57" s="31" t="s">
        <v>142</v>
      </c>
      <c r="F57" s="101"/>
      <c r="G57" s="101">
        <v>1585.8</v>
      </c>
      <c r="H57" s="101">
        <v>3999.3</v>
      </c>
      <c r="I57" s="49"/>
    </row>
    <row r="58" spans="1:9" ht="66.75" customHeight="1">
      <c r="A58" s="105" t="s">
        <v>220</v>
      </c>
      <c r="B58" s="99" t="s">
        <v>82</v>
      </c>
      <c r="C58" s="31">
        <v>534</v>
      </c>
      <c r="D58" s="100" t="s">
        <v>50</v>
      </c>
      <c r="E58" s="31" t="s">
        <v>219</v>
      </c>
      <c r="F58" s="101"/>
      <c r="G58" s="101">
        <v>0.4</v>
      </c>
      <c r="H58" s="101">
        <v>0.6</v>
      </c>
      <c r="I58" s="49"/>
    </row>
    <row r="59" spans="1:8" ht="38.25">
      <c r="A59" s="37" t="s">
        <v>35</v>
      </c>
      <c r="B59" s="37" t="s">
        <v>15</v>
      </c>
      <c r="C59" s="26">
        <v>563</v>
      </c>
      <c r="D59" s="27" t="s">
        <v>51</v>
      </c>
      <c r="E59" s="26" t="s">
        <v>107</v>
      </c>
      <c r="F59" s="55">
        <f>F60+F61</f>
        <v>3403.7</v>
      </c>
      <c r="G59" s="55">
        <f>G60+G61</f>
        <v>3342.2</v>
      </c>
      <c r="H59" s="55">
        <f>H60</f>
        <v>527.6</v>
      </c>
    </row>
    <row r="60" spans="1:8" ht="60" customHeight="1">
      <c r="A60" s="99" t="s">
        <v>36</v>
      </c>
      <c r="B60" s="99" t="s">
        <v>16</v>
      </c>
      <c r="C60" s="31">
        <v>563</v>
      </c>
      <c r="D60" s="100" t="s">
        <v>51</v>
      </c>
      <c r="E60" s="31" t="s">
        <v>119</v>
      </c>
      <c r="F60" s="101">
        <v>3328.2</v>
      </c>
      <c r="G60" s="106">
        <v>3328.2</v>
      </c>
      <c r="H60" s="97">
        <v>527.6</v>
      </c>
    </row>
    <row r="61" spans="1:9" ht="60.75" customHeight="1">
      <c r="A61" s="99" t="s">
        <v>109</v>
      </c>
      <c r="B61" s="99" t="s">
        <v>16</v>
      </c>
      <c r="C61" s="31">
        <v>563</v>
      </c>
      <c r="D61" s="100" t="s">
        <v>51</v>
      </c>
      <c r="E61" s="31" t="s">
        <v>210</v>
      </c>
      <c r="F61" s="101">
        <v>75.5</v>
      </c>
      <c r="G61" s="106">
        <v>14</v>
      </c>
      <c r="H61" s="97">
        <v>0</v>
      </c>
      <c r="I61" s="50"/>
    </row>
    <row r="62" spans="1:8" ht="38.25">
      <c r="A62" s="92" t="s">
        <v>37</v>
      </c>
      <c r="B62" s="92" t="s">
        <v>15</v>
      </c>
      <c r="C62" s="31">
        <v>563</v>
      </c>
      <c r="D62" s="100" t="s">
        <v>209</v>
      </c>
      <c r="E62" s="31" t="s">
        <v>118</v>
      </c>
      <c r="F62" s="107">
        <f>F63</f>
        <v>13432.1</v>
      </c>
      <c r="G62" s="107">
        <f>G63</f>
        <v>9399.72802</v>
      </c>
      <c r="H62" s="107">
        <v>0</v>
      </c>
    </row>
    <row r="63" spans="1:9" ht="38.25">
      <c r="A63" s="36" t="s">
        <v>38</v>
      </c>
      <c r="B63" s="36" t="s">
        <v>16</v>
      </c>
      <c r="C63" s="29">
        <v>563</v>
      </c>
      <c r="D63" s="30" t="s">
        <v>209</v>
      </c>
      <c r="E63" s="29" t="s">
        <v>154</v>
      </c>
      <c r="F63" s="97">
        <v>13432.1</v>
      </c>
      <c r="G63" s="97">
        <v>9399.72802</v>
      </c>
      <c r="H63" s="97">
        <v>0</v>
      </c>
      <c r="I63" s="50"/>
    </row>
    <row r="64" spans="1:9" ht="25.5">
      <c r="A64" s="92" t="s">
        <v>214</v>
      </c>
      <c r="B64" s="37" t="s">
        <v>15</v>
      </c>
      <c r="C64" s="29"/>
      <c r="D64" s="30"/>
      <c r="E64" s="29" t="s">
        <v>213</v>
      </c>
      <c r="F64" s="97"/>
      <c r="G64" s="97"/>
      <c r="H64" s="97">
        <f>H65+H66</f>
        <v>618.8</v>
      </c>
      <c r="I64" s="50"/>
    </row>
    <row r="65" spans="1:9" ht="38.25">
      <c r="A65" s="36" t="s">
        <v>215</v>
      </c>
      <c r="B65" s="36" t="s">
        <v>16</v>
      </c>
      <c r="C65" s="29">
        <v>563</v>
      </c>
      <c r="D65" s="30"/>
      <c r="E65" s="29" t="s">
        <v>211</v>
      </c>
      <c r="F65" s="97"/>
      <c r="G65" s="97"/>
      <c r="H65" s="97">
        <v>330</v>
      </c>
      <c r="I65" s="50"/>
    </row>
    <row r="66" spans="1:9" ht="38.25">
      <c r="A66" s="36" t="s">
        <v>216</v>
      </c>
      <c r="B66" s="36" t="s">
        <v>16</v>
      </c>
      <c r="C66" s="29">
        <v>563</v>
      </c>
      <c r="D66" s="30"/>
      <c r="E66" s="29" t="s">
        <v>212</v>
      </c>
      <c r="F66" s="97"/>
      <c r="G66" s="97"/>
      <c r="H66" s="97">
        <v>288.8</v>
      </c>
      <c r="I66" s="50"/>
    </row>
    <row r="67" spans="1:8" ht="15">
      <c r="A67" s="96" t="s">
        <v>39</v>
      </c>
      <c r="B67" s="37" t="s">
        <v>15</v>
      </c>
      <c r="C67" s="26" t="s">
        <v>40</v>
      </c>
      <c r="D67" s="27" t="s">
        <v>52</v>
      </c>
      <c r="E67" s="26" t="s">
        <v>116</v>
      </c>
      <c r="F67" s="55">
        <f>F68+F69</f>
        <v>130</v>
      </c>
      <c r="G67" s="55">
        <v>130</v>
      </c>
      <c r="H67" s="55">
        <v>130</v>
      </c>
    </row>
    <row r="68" spans="1:8" ht="38.25">
      <c r="A68" s="96"/>
      <c r="B68" s="37" t="s">
        <v>16</v>
      </c>
      <c r="C68" s="29">
        <v>563</v>
      </c>
      <c r="D68" s="30" t="s">
        <v>52</v>
      </c>
      <c r="E68" s="26" t="s">
        <v>116</v>
      </c>
      <c r="F68" s="55">
        <f>F71</f>
        <v>100</v>
      </c>
      <c r="G68" s="55">
        <v>100</v>
      </c>
      <c r="H68" s="55">
        <v>100</v>
      </c>
    </row>
    <row r="69" spans="1:10" ht="38.25">
      <c r="A69" s="96"/>
      <c r="B69" s="108" t="s">
        <v>17</v>
      </c>
      <c r="C69" s="29">
        <v>574</v>
      </c>
      <c r="D69" s="30" t="s">
        <v>52</v>
      </c>
      <c r="E69" s="26" t="s">
        <v>116</v>
      </c>
      <c r="F69" s="55">
        <f>F72</f>
        <v>30</v>
      </c>
      <c r="G69" s="55">
        <v>30</v>
      </c>
      <c r="H69" s="55">
        <v>30</v>
      </c>
      <c r="J69" s="34"/>
    </row>
    <row r="70" spans="1:8" ht="38.25">
      <c r="A70" s="37" t="s">
        <v>42</v>
      </c>
      <c r="B70" s="37" t="s">
        <v>16</v>
      </c>
      <c r="C70" s="29">
        <v>563</v>
      </c>
      <c r="D70" s="30" t="s">
        <v>52</v>
      </c>
      <c r="E70" s="29" t="s">
        <v>117</v>
      </c>
      <c r="F70" s="55">
        <f>F71</f>
        <v>100</v>
      </c>
      <c r="G70" s="55">
        <v>100</v>
      </c>
      <c r="H70" s="55">
        <v>100</v>
      </c>
    </row>
    <row r="71" spans="1:8" ht="38.25">
      <c r="A71" s="36" t="s">
        <v>43</v>
      </c>
      <c r="B71" s="36" t="s">
        <v>16</v>
      </c>
      <c r="C71" s="29">
        <v>563</v>
      </c>
      <c r="D71" s="30" t="s">
        <v>52</v>
      </c>
      <c r="E71" s="29" t="s">
        <v>41</v>
      </c>
      <c r="F71" s="97">
        <v>100</v>
      </c>
      <c r="G71" s="97">
        <v>100</v>
      </c>
      <c r="H71" s="97">
        <v>100</v>
      </c>
    </row>
    <row r="72" spans="1:8" ht="38.25">
      <c r="A72" s="36" t="s">
        <v>44</v>
      </c>
      <c r="B72" s="36" t="s">
        <v>17</v>
      </c>
      <c r="C72" s="29">
        <v>574</v>
      </c>
      <c r="D72" s="30" t="s">
        <v>52</v>
      </c>
      <c r="E72" s="29" t="s">
        <v>208</v>
      </c>
      <c r="F72" s="97">
        <f>F73+F74+F75</f>
        <v>30</v>
      </c>
      <c r="G72" s="97">
        <v>30</v>
      </c>
      <c r="H72" s="97">
        <v>30</v>
      </c>
    </row>
    <row r="73" spans="1:8" ht="38.25">
      <c r="A73" s="36" t="s">
        <v>45</v>
      </c>
      <c r="B73" s="36" t="s">
        <v>17</v>
      </c>
      <c r="C73" s="29">
        <v>574</v>
      </c>
      <c r="D73" s="30" t="s">
        <v>52</v>
      </c>
      <c r="E73" s="29" t="s">
        <v>207</v>
      </c>
      <c r="F73" s="97">
        <v>3</v>
      </c>
      <c r="G73" s="97">
        <v>3</v>
      </c>
      <c r="H73" s="97">
        <v>3</v>
      </c>
    </row>
    <row r="74" spans="1:8" ht="51">
      <c r="A74" s="36" t="s">
        <v>46</v>
      </c>
      <c r="B74" s="36" t="s">
        <v>17</v>
      </c>
      <c r="C74" s="29">
        <v>574</v>
      </c>
      <c r="D74" s="30" t="s">
        <v>52</v>
      </c>
      <c r="E74" s="29" t="s">
        <v>206</v>
      </c>
      <c r="F74" s="97">
        <v>22</v>
      </c>
      <c r="G74" s="97">
        <v>22</v>
      </c>
      <c r="H74" s="97">
        <v>22</v>
      </c>
    </row>
    <row r="75" spans="1:8" ht="38.25">
      <c r="A75" s="36" t="s">
        <v>47</v>
      </c>
      <c r="B75" s="36" t="s">
        <v>17</v>
      </c>
      <c r="C75" s="29">
        <v>574</v>
      </c>
      <c r="D75" s="30" t="s">
        <v>52</v>
      </c>
      <c r="E75" s="29" t="s">
        <v>205</v>
      </c>
      <c r="F75" s="97">
        <v>5</v>
      </c>
      <c r="G75" s="97">
        <v>5</v>
      </c>
      <c r="H75" s="97">
        <v>5</v>
      </c>
    </row>
    <row r="76" spans="1:8" ht="19.5" customHeight="1">
      <c r="A76" s="96" t="s">
        <v>159</v>
      </c>
      <c r="B76" s="37" t="s">
        <v>15</v>
      </c>
      <c r="C76" s="26">
        <v>534</v>
      </c>
      <c r="D76" s="27" t="s">
        <v>160</v>
      </c>
      <c r="E76" s="26" t="s">
        <v>161</v>
      </c>
      <c r="F76" s="55">
        <v>0</v>
      </c>
      <c r="G76" s="97">
        <v>2959.1</v>
      </c>
      <c r="H76" s="97">
        <v>2151</v>
      </c>
    </row>
    <row r="77" spans="1:9" ht="74.25" customHeight="1">
      <c r="A77" s="96"/>
      <c r="B77" s="36" t="s">
        <v>82</v>
      </c>
      <c r="C77" s="29">
        <v>534</v>
      </c>
      <c r="D77" s="30" t="s">
        <v>160</v>
      </c>
      <c r="E77" s="30" t="s">
        <v>162</v>
      </c>
      <c r="F77" s="97">
        <v>0</v>
      </c>
      <c r="G77" s="97">
        <v>2959.1</v>
      </c>
      <c r="H77" s="97">
        <v>2151</v>
      </c>
      <c r="I77" s="50"/>
    </row>
    <row r="78" spans="1:8" ht="15" hidden="1">
      <c r="A78" s="96"/>
      <c r="B78" s="109"/>
      <c r="C78" s="109"/>
      <c r="D78" s="109"/>
      <c r="E78" s="109"/>
      <c r="F78" s="110"/>
      <c r="G78" s="97">
        <v>2959.1</v>
      </c>
      <c r="H78" s="97">
        <v>2151</v>
      </c>
    </row>
    <row r="79" spans="1:8" ht="15" hidden="1">
      <c r="A79" s="109"/>
      <c r="B79" s="109"/>
      <c r="C79" s="109"/>
      <c r="D79" s="109"/>
      <c r="E79" s="109"/>
      <c r="F79" s="110"/>
      <c r="G79" s="97">
        <v>2959.1</v>
      </c>
      <c r="H79" s="97">
        <v>2151</v>
      </c>
    </row>
    <row r="80" spans="1:8" ht="76.5">
      <c r="A80" s="37" t="s">
        <v>185</v>
      </c>
      <c r="B80" s="36" t="s">
        <v>82</v>
      </c>
      <c r="C80" s="29">
        <v>534</v>
      </c>
      <c r="D80" s="30" t="s">
        <v>160</v>
      </c>
      <c r="E80" s="30" t="s">
        <v>162</v>
      </c>
      <c r="F80" s="55">
        <v>0</v>
      </c>
      <c r="G80" s="97">
        <v>2959.1</v>
      </c>
      <c r="H80" s="97">
        <v>2151</v>
      </c>
    </row>
    <row r="81" spans="1:8" ht="76.5">
      <c r="A81" s="37" t="s">
        <v>163</v>
      </c>
      <c r="B81" s="36" t="s">
        <v>82</v>
      </c>
      <c r="C81" s="29">
        <v>534</v>
      </c>
      <c r="D81" s="30" t="s">
        <v>160</v>
      </c>
      <c r="E81" s="30" t="s">
        <v>162</v>
      </c>
      <c r="F81" s="55">
        <v>0</v>
      </c>
      <c r="G81" s="97">
        <v>2959.1</v>
      </c>
      <c r="H81" s="97">
        <v>2151</v>
      </c>
    </row>
  </sheetData>
  <sheetProtection/>
  <mergeCells count="19">
    <mergeCell ref="F2:H2"/>
    <mergeCell ref="F3:H3"/>
    <mergeCell ref="F4:H4"/>
    <mergeCell ref="F5:H5"/>
    <mergeCell ref="A14:H14"/>
    <mergeCell ref="A15:H15"/>
    <mergeCell ref="A16:H16"/>
    <mergeCell ref="A18:A19"/>
    <mergeCell ref="B18:B19"/>
    <mergeCell ref="C18:E18"/>
    <mergeCell ref="F18:H18"/>
    <mergeCell ref="A21:A23"/>
    <mergeCell ref="A48:A49"/>
    <mergeCell ref="A53:A54"/>
    <mergeCell ref="A56:A57"/>
    <mergeCell ref="A76:A78"/>
    <mergeCell ref="A67:A69"/>
    <mergeCell ref="A26:A27"/>
    <mergeCell ref="A30:A31"/>
  </mergeCells>
  <hyperlinks>
    <hyperlink ref="F18" r:id="rId1" display="C:\Users\Пользователь\AppData\Local\Microsoft\Windows\Documentum\1МОЧАЛИНА\Программа на 2015-2017 г\приложения к программе (распределение средств и план мероприятий) - копия.xlsx - районный!Par1017"/>
  </hyperlinks>
  <printOptions horizontalCentered="1"/>
  <pageMargins left="0.5118110236220472" right="0.5118110236220472" top="0.9448818897637796" bottom="0.7480314960629921" header="0.31496062992125984" footer="0.31496062992125984"/>
  <pageSetup horizontalDpi="600" verticalDpi="600" orientation="landscape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8"/>
  <sheetViews>
    <sheetView zoomScalePageLayoutView="0" workbookViewId="0" topLeftCell="A6">
      <selection activeCell="A19" sqref="A19:H47"/>
    </sheetView>
  </sheetViews>
  <sheetFormatPr defaultColWidth="9.140625" defaultRowHeight="15"/>
  <cols>
    <col min="1" max="1" width="36.28125" style="0" customWidth="1"/>
    <col min="2" max="2" width="15.7109375" style="0" customWidth="1"/>
    <col min="3" max="3" width="12.28125" style="0" customWidth="1"/>
    <col min="4" max="4" width="12.8515625" style="0" customWidth="1"/>
    <col min="5" max="5" width="12.421875" style="0" customWidth="1"/>
    <col min="6" max="6" width="14.140625" style="0" customWidth="1"/>
    <col min="7" max="7" width="15.8515625" style="0" customWidth="1"/>
    <col min="8" max="8" width="18.7109375" style="0" customWidth="1"/>
    <col min="9" max="9" width="9.140625" style="45" customWidth="1"/>
  </cols>
  <sheetData>
    <row r="2" spans="6:9" ht="15" customHeight="1">
      <c r="F2" s="39" t="s">
        <v>174</v>
      </c>
      <c r="I2"/>
    </row>
    <row r="3" spans="6:9" ht="18.75" customHeight="1">
      <c r="F3" s="39" t="s">
        <v>168</v>
      </c>
      <c r="I3"/>
    </row>
    <row r="4" spans="6:9" ht="18.75" customHeight="1">
      <c r="F4" s="39" t="s">
        <v>68</v>
      </c>
      <c r="I4"/>
    </row>
    <row r="5" spans="6:9" ht="18.75" customHeight="1">
      <c r="F5" s="39" t="s">
        <v>225</v>
      </c>
      <c r="I5"/>
    </row>
    <row r="6" spans="6:9" ht="15">
      <c r="F6" s="57"/>
      <c r="G6" s="57"/>
      <c r="H6" s="57"/>
      <c r="I6" s="57"/>
    </row>
    <row r="7" spans="6:9" ht="18.75">
      <c r="F7" s="113" t="s">
        <v>173</v>
      </c>
      <c r="G7" s="58"/>
      <c r="H7" s="58"/>
      <c r="I7"/>
    </row>
    <row r="8" spans="1:9" ht="18.75">
      <c r="A8" s="3"/>
      <c r="F8" s="113" t="s">
        <v>0</v>
      </c>
      <c r="G8" s="58"/>
      <c r="H8" s="58"/>
      <c r="I8"/>
    </row>
    <row r="9" spans="1:9" ht="18.75">
      <c r="A9" s="72"/>
      <c r="B9" s="73"/>
      <c r="C9" s="73"/>
      <c r="D9" s="73"/>
      <c r="F9" s="113" t="s">
        <v>1</v>
      </c>
      <c r="G9" s="58"/>
      <c r="H9" s="58"/>
      <c r="I9"/>
    </row>
    <row r="10" spans="1:9" ht="18.75">
      <c r="A10" s="73"/>
      <c r="B10" s="73"/>
      <c r="C10" s="73"/>
      <c r="D10" s="73"/>
      <c r="F10" s="113" t="s">
        <v>2</v>
      </c>
      <c r="G10" s="58"/>
      <c r="H10" s="58"/>
      <c r="I10"/>
    </row>
    <row r="11" spans="1:9" ht="18.75">
      <c r="A11" s="73"/>
      <c r="B11" s="73"/>
      <c r="C11" s="73"/>
      <c r="D11" s="73"/>
      <c r="F11" s="113" t="s">
        <v>3</v>
      </c>
      <c r="G11" s="58"/>
      <c r="H11" s="58"/>
      <c r="I11"/>
    </row>
    <row r="12" spans="1:9" ht="18.75">
      <c r="A12" s="73"/>
      <c r="B12" s="73"/>
      <c r="C12" s="73"/>
      <c r="D12" s="73"/>
      <c r="F12" s="113" t="s">
        <v>4</v>
      </c>
      <c r="G12" s="58"/>
      <c r="H12" s="58"/>
      <c r="I12"/>
    </row>
    <row r="13" spans="1:4" ht="15">
      <c r="A13" s="73"/>
      <c r="B13" s="73"/>
      <c r="C13" s="73"/>
      <c r="D13" s="73"/>
    </row>
    <row r="14" ht="18.75">
      <c r="A14" s="1"/>
    </row>
    <row r="15" spans="1:8" ht="18.75">
      <c r="A15" s="63" t="s">
        <v>53</v>
      </c>
      <c r="B15" s="73"/>
      <c r="C15" s="73"/>
      <c r="D15" s="73"/>
      <c r="E15" s="73"/>
      <c r="F15" s="73"/>
      <c r="G15" s="73"/>
      <c r="H15" s="73"/>
    </row>
    <row r="16" spans="1:8" ht="18.75">
      <c r="A16" s="63" t="s">
        <v>68</v>
      </c>
      <c r="B16" s="73"/>
      <c r="C16" s="73"/>
      <c r="D16" s="73"/>
      <c r="E16" s="73"/>
      <c r="F16" s="73"/>
      <c r="G16" s="73"/>
      <c r="H16" s="73"/>
    </row>
    <row r="17" spans="1:8" ht="18.75">
      <c r="A17" s="63" t="s">
        <v>69</v>
      </c>
      <c r="B17" s="73"/>
      <c r="C17" s="73"/>
      <c r="D17" s="73"/>
      <c r="E17" s="73"/>
      <c r="F17" s="73"/>
      <c r="G17" s="73"/>
      <c r="H17" s="73"/>
    </row>
    <row r="18" ht="18.75">
      <c r="A18" s="2"/>
    </row>
    <row r="19" spans="1:8" ht="150" customHeight="1">
      <c r="A19" s="84" t="s">
        <v>7</v>
      </c>
      <c r="B19" s="84" t="s">
        <v>8</v>
      </c>
      <c r="C19" s="85" t="s">
        <v>9</v>
      </c>
      <c r="D19" s="85"/>
      <c r="E19" s="85"/>
      <c r="F19" s="114" t="s">
        <v>10</v>
      </c>
      <c r="G19" s="114"/>
      <c r="H19" s="114"/>
    </row>
    <row r="20" spans="1:8" ht="15">
      <c r="A20" s="84"/>
      <c r="B20" s="84"/>
      <c r="C20" s="87" t="s">
        <v>11</v>
      </c>
      <c r="D20" s="87" t="s">
        <v>12</v>
      </c>
      <c r="E20" s="87" t="s">
        <v>13</v>
      </c>
      <c r="F20" s="87">
        <v>2018</v>
      </c>
      <c r="G20" s="87">
        <v>2019</v>
      </c>
      <c r="H20" s="87">
        <v>2020</v>
      </c>
    </row>
    <row r="21" spans="1:8" ht="15">
      <c r="A21" s="87">
        <v>1</v>
      </c>
      <c r="B21" s="87">
        <v>2</v>
      </c>
      <c r="C21" s="87">
        <v>3</v>
      </c>
      <c r="D21" s="87">
        <v>4</v>
      </c>
      <c r="E21" s="87">
        <v>5</v>
      </c>
      <c r="F21" s="87">
        <v>6</v>
      </c>
      <c r="G21" s="87">
        <v>7</v>
      </c>
      <c r="H21" s="87">
        <v>8</v>
      </c>
    </row>
    <row r="22" spans="1:8" ht="56.25" customHeight="1">
      <c r="A22" s="96" t="s">
        <v>14</v>
      </c>
      <c r="B22" s="37" t="s">
        <v>15</v>
      </c>
      <c r="C22" s="26">
        <v>763</v>
      </c>
      <c r="D22" s="26" t="s">
        <v>54</v>
      </c>
      <c r="E22" s="26" t="s">
        <v>111</v>
      </c>
      <c r="F22" s="115">
        <f>F23</f>
        <v>17891.8</v>
      </c>
      <c r="G22" s="115">
        <f>G23</f>
        <v>21033.562139999998</v>
      </c>
      <c r="H22" s="115">
        <f>H23</f>
        <v>19992.0975</v>
      </c>
    </row>
    <row r="23" spans="1:8" ht="51">
      <c r="A23" s="96"/>
      <c r="B23" s="37" t="s">
        <v>16</v>
      </c>
      <c r="C23" s="29">
        <v>763</v>
      </c>
      <c r="D23" s="29" t="s">
        <v>54</v>
      </c>
      <c r="E23" s="29" t="s">
        <v>111</v>
      </c>
      <c r="F23" s="115">
        <f>F24+F44</f>
        <v>17891.8</v>
      </c>
      <c r="G23" s="115">
        <f>G25+G44</f>
        <v>21033.562139999998</v>
      </c>
      <c r="H23" s="115">
        <f>H25+H44</f>
        <v>19992.0975</v>
      </c>
    </row>
    <row r="24" spans="1:8" ht="51">
      <c r="A24" s="98" t="s">
        <v>22</v>
      </c>
      <c r="B24" s="25" t="s">
        <v>15</v>
      </c>
      <c r="C24" s="29">
        <v>763</v>
      </c>
      <c r="D24" s="29" t="s">
        <v>54</v>
      </c>
      <c r="E24" s="29" t="s">
        <v>112</v>
      </c>
      <c r="F24" s="117">
        <f>F25</f>
        <v>15627.699999999999</v>
      </c>
      <c r="G24" s="117">
        <f>G25</f>
        <v>18534.46214</v>
      </c>
      <c r="H24" s="117">
        <f>H25</f>
        <v>17727.9975</v>
      </c>
    </row>
    <row r="25" spans="1:8" ht="51">
      <c r="A25" s="98"/>
      <c r="B25" s="37" t="s">
        <v>16</v>
      </c>
      <c r="C25" s="29">
        <v>763</v>
      </c>
      <c r="D25" s="30" t="s">
        <v>49</v>
      </c>
      <c r="E25" s="29" t="s">
        <v>112</v>
      </c>
      <c r="F25" s="117">
        <f>F26+F30+F32+F34+F41</f>
        <v>15627.699999999999</v>
      </c>
      <c r="G25" s="115">
        <f>G26+G30+G32+G34+G41</f>
        <v>18534.46214</v>
      </c>
      <c r="H25" s="115">
        <f>H26+H30+H32+H34+H41</f>
        <v>17727.9975</v>
      </c>
    </row>
    <row r="26" spans="1:8" ht="51">
      <c r="A26" s="37" t="s">
        <v>26</v>
      </c>
      <c r="B26" s="37" t="s">
        <v>16</v>
      </c>
      <c r="C26" s="26">
        <v>763</v>
      </c>
      <c r="D26" s="27" t="s">
        <v>49</v>
      </c>
      <c r="E26" s="26" t="s">
        <v>121</v>
      </c>
      <c r="F26" s="115">
        <f>F27+F28+F29</f>
        <v>10623.4</v>
      </c>
      <c r="G26" s="116">
        <f>G27+G28+G29</f>
        <v>10571.06214</v>
      </c>
      <c r="H26" s="115">
        <f>H27+H28+H29</f>
        <v>11541.6975</v>
      </c>
    </row>
    <row r="27" spans="1:8" ht="51">
      <c r="A27" s="36" t="s">
        <v>27</v>
      </c>
      <c r="B27" s="36" t="s">
        <v>16</v>
      </c>
      <c r="C27" s="29">
        <v>763</v>
      </c>
      <c r="D27" s="30" t="s">
        <v>49</v>
      </c>
      <c r="E27" s="29" t="s">
        <v>192</v>
      </c>
      <c r="F27" s="119">
        <v>3777</v>
      </c>
      <c r="G27" s="119">
        <v>1490.4</v>
      </c>
      <c r="H27" s="119">
        <v>1944.4</v>
      </c>
    </row>
    <row r="28" spans="1:8" ht="51">
      <c r="A28" s="36" t="s">
        <v>29</v>
      </c>
      <c r="B28" s="36" t="s">
        <v>16</v>
      </c>
      <c r="C28" s="29">
        <v>763</v>
      </c>
      <c r="D28" s="30" t="s">
        <v>49</v>
      </c>
      <c r="E28" s="29" t="s">
        <v>190</v>
      </c>
      <c r="F28" s="119">
        <v>6425</v>
      </c>
      <c r="G28" s="119">
        <v>7749.2</v>
      </c>
      <c r="H28" s="119">
        <v>8083.6</v>
      </c>
    </row>
    <row r="29" spans="1:8" ht="76.5">
      <c r="A29" s="36" t="s">
        <v>73</v>
      </c>
      <c r="B29" s="36" t="s">
        <v>16</v>
      </c>
      <c r="C29" s="29">
        <v>763</v>
      </c>
      <c r="D29" s="30" t="s">
        <v>49</v>
      </c>
      <c r="E29" s="29" t="s">
        <v>74</v>
      </c>
      <c r="F29" s="119">
        <v>421.4</v>
      </c>
      <c r="G29" s="119">
        <v>1331.46214</v>
      </c>
      <c r="H29" s="119">
        <v>1513.6975</v>
      </c>
    </row>
    <row r="30" spans="1:8" ht="51">
      <c r="A30" s="37" t="s">
        <v>32</v>
      </c>
      <c r="B30" s="37" t="s">
        <v>16</v>
      </c>
      <c r="C30" s="26">
        <v>763</v>
      </c>
      <c r="D30" s="27" t="s">
        <v>70</v>
      </c>
      <c r="E30" s="26" t="s">
        <v>122</v>
      </c>
      <c r="F30" s="115">
        <f>F31</f>
        <v>95.8</v>
      </c>
      <c r="G30" s="115">
        <f>G31</f>
        <v>0</v>
      </c>
      <c r="H30" s="115">
        <f>H31</f>
        <v>800</v>
      </c>
    </row>
    <row r="31" spans="1:8" ht="51">
      <c r="A31" s="36" t="s">
        <v>55</v>
      </c>
      <c r="B31" s="36" t="s">
        <v>16</v>
      </c>
      <c r="C31" s="29">
        <v>763</v>
      </c>
      <c r="D31" s="30" t="s">
        <v>70</v>
      </c>
      <c r="E31" s="29" t="s">
        <v>193</v>
      </c>
      <c r="F31" s="119">
        <v>95.8</v>
      </c>
      <c r="G31" s="119">
        <v>0</v>
      </c>
      <c r="H31" s="119">
        <v>800</v>
      </c>
    </row>
    <row r="32" spans="1:8" ht="51">
      <c r="A32" s="37" t="s">
        <v>35</v>
      </c>
      <c r="B32" s="37" t="s">
        <v>16</v>
      </c>
      <c r="C32" s="26">
        <v>763</v>
      </c>
      <c r="D32" s="27" t="s">
        <v>71</v>
      </c>
      <c r="E32" s="26" t="s">
        <v>123</v>
      </c>
      <c r="F32" s="115">
        <f>F33</f>
        <v>73.2</v>
      </c>
      <c r="G32" s="115">
        <f>G33</f>
        <v>590</v>
      </c>
      <c r="H32" s="115">
        <f>H33</f>
        <v>200</v>
      </c>
    </row>
    <row r="33" spans="1:8" ht="51">
      <c r="A33" s="36" t="s">
        <v>56</v>
      </c>
      <c r="B33" s="36" t="s">
        <v>16</v>
      </c>
      <c r="C33" s="29">
        <v>763</v>
      </c>
      <c r="D33" s="30" t="s">
        <v>71</v>
      </c>
      <c r="E33" s="29" t="s">
        <v>194</v>
      </c>
      <c r="F33" s="121">
        <v>73.2</v>
      </c>
      <c r="G33" s="121">
        <v>590</v>
      </c>
      <c r="H33" s="119">
        <v>200</v>
      </c>
    </row>
    <row r="34" spans="1:8" ht="51">
      <c r="A34" s="37" t="s">
        <v>93</v>
      </c>
      <c r="B34" s="37" t="s">
        <v>75</v>
      </c>
      <c r="C34" s="26">
        <v>763</v>
      </c>
      <c r="D34" s="27" t="s">
        <v>70</v>
      </c>
      <c r="E34" s="26" t="s">
        <v>124</v>
      </c>
      <c r="F34" s="115">
        <f>F35+F36+F37+F38+F39+F40</f>
        <v>4730.9</v>
      </c>
      <c r="G34" s="115">
        <f>G35+G36+G37+G38+G39+G40</f>
        <v>7373.400000000001</v>
      </c>
      <c r="H34" s="115">
        <f>H35+H36+H37+H38+H39+H40</f>
        <v>5186.3</v>
      </c>
    </row>
    <row r="35" spans="1:8" ht="51" customHeight="1">
      <c r="A35" s="36" t="s">
        <v>94</v>
      </c>
      <c r="B35" s="37" t="s">
        <v>75</v>
      </c>
      <c r="C35" s="29">
        <v>763</v>
      </c>
      <c r="D35" s="30" t="s">
        <v>70</v>
      </c>
      <c r="E35" s="29" t="s">
        <v>196</v>
      </c>
      <c r="F35" s="119">
        <v>80</v>
      </c>
      <c r="G35" s="119">
        <v>85</v>
      </c>
      <c r="H35" s="119">
        <v>250</v>
      </c>
    </row>
    <row r="36" spans="1:8" ht="51">
      <c r="A36" s="36" t="s">
        <v>95</v>
      </c>
      <c r="B36" s="37" t="s">
        <v>75</v>
      </c>
      <c r="C36" s="29">
        <v>763</v>
      </c>
      <c r="D36" s="30" t="s">
        <v>70</v>
      </c>
      <c r="E36" s="29" t="s">
        <v>195</v>
      </c>
      <c r="F36" s="119">
        <v>660</v>
      </c>
      <c r="G36" s="119">
        <v>1417.9</v>
      </c>
      <c r="H36" s="119">
        <v>1080</v>
      </c>
    </row>
    <row r="37" spans="1:8" ht="51">
      <c r="A37" s="36" t="s">
        <v>96</v>
      </c>
      <c r="B37" s="37" t="s">
        <v>75</v>
      </c>
      <c r="C37" s="29">
        <v>763</v>
      </c>
      <c r="D37" s="30" t="s">
        <v>70</v>
      </c>
      <c r="E37" s="29" t="s">
        <v>197</v>
      </c>
      <c r="F37" s="119">
        <v>441.8</v>
      </c>
      <c r="G37" s="119">
        <v>1172.9</v>
      </c>
      <c r="H37" s="119">
        <v>256.3</v>
      </c>
    </row>
    <row r="38" spans="1:8" ht="51">
      <c r="A38" s="36" t="s">
        <v>97</v>
      </c>
      <c r="B38" s="36" t="s">
        <v>16</v>
      </c>
      <c r="C38" s="29">
        <v>763</v>
      </c>
      <c r="D38" s="30" t="s">
        <v>70</v>
      </c>
      <c r="E38" s="29" t="s">
        <v>198</v>
      </c>
      <c r="F38" s="119">
        <v>3429.1</v>
      </c>
      <c r="G38" s="119">
        <v>4697.6</v>
      </c>
      <c r="H38" s="119">
        <v>3400</v>
      </c>
    </row>
    <row r="39" spans="1:8" ht="57.75" customHeight="1">
      <c r="A39" s="36" t="s">
        <v>98</v>
      </c>
      <c r="B39" s="36" t="s">
        <v>16</v>
      </c>
      <c r="C39" s="29">
        <v>763</v>
      </c>
      <c r="D39" s="30" t="s">
        <v>70</v>
      </c>
      <c r="E39" s="29" t="s">
        <v>76</v>
      </c>
      <c r="F39" s="119">
        <v>120</v>
      </c>
      <c r="G39" s="119">
        <v>0</v>
      </c>
      <c r="H39" s="119">
        <v>0</v>
      </c>
    </row>
    <row r="40" spans="1:8" ht="51">
      <c r="A40" s="36" t="s">
        <v>99</v>
      </c>
      <c r="B40" s="36" t="s">
        <v>16</v>
      </c>
      <c r="C40" s="29">
        <v>763</v>
      </c>
      <c r="D40" s="30" t="s">
        <v>70</v>
      </c>
      <c r="E40" s="29" t="s">
        <v>77</v>
      </c>
      <c r="F40" s="119">
        <v>0</v>
      </c>
      <c r="G40" s="119">
        <v>0</v>
      </c>
      <c r="H40" s="119">
        <v>200</v>
      </c>
    </row>
    <row r="41" spans="1:8" ht="51">
      <c r="A41" s="37" t="s">
        <v>58</v>
      </c>
      <c r="B41" s="37" t="s">
        <v>16</v>
      </c>
      <c r="C41" s="26">
        <v>763</v>
      </c>
      <c r="D41" s="27" t="s">
        <v>72</v>
      </c>
      <c r="E41" s="26" t="s">
        <v>125</v>
      </c>
      <c r="F41" s="115">
        <f>F42+F43</f>
        <v>104.39999999999999</v>
      </c>
      <c r="G41" s="115">
        <v>0</v>
      </c>
      <c r="H41" s="115">
        <v>0</v>
      </c>
    </row>
    <row r="42" spans="1:8" ht="51">
      <c r="A42" s="36" t="s">
        <v>59</v>
      </c>
      <c r="B42" s="36" t="s">
        <v>16</v>
      </c>
      <c r="C42" s="29">
        <v>763</v>
      </c>
      <c r="D42" s="30" t="s">
        <v>72</v>
      </c>
      <c r="E42" s="29" t="s">
        <v>60</v>
      </c>
      <c r="F42" s="119">
        <v>19.8</v>
      </c>
      <c r="G42" s="119">
        <v>0</v>
      </c>
      <c r="H42" s="119">
        <v>0</v>
      </c>
    </row>
    <row r="43" spans="1:8" ht="51">
      <c r="A43" s="36" t="s">
        <v>61</v>
      </c>
      <c r="B43" s="36" t="s">
        <v>16</v>
      </c>
      <c r="C43" s="29">
        <v>763</v>
      </c>
      <c r="D43" s="30" t="s">
        <v>72</v>
      </c>
      <c r="E43" s="29" t="s">
        <v>62</v>
      </c>
      <c r="F43" s="119">
        <v>84.6</v>
      </c>
      <c r="G43" s="119">
        <v>0</v>
      </c>
      <c r="H43" s="119">
        <v>0</v>
      </c>
    </row>
    <row r="44" spans="1:8" ht="20.25" customHeight="1">
      <c r="A44" s="96" t="s">
        <v>63</v>
      </c>
      <c r="B44" s="37" t="s">
        <v>64</v>
      </c>
      <c r="C44" s="29">
        <v>763</v>
      </c>
      <c r="D44" s="30" t="s">
        <v>71</v>
      </c>
      <c r="E44" s="31" t="s">
        <v>189</v>
      </c>
      <c r="F44" s="115">
        <v>2264.1</v>
      </c>
      <c r="G44" s="115">
        <f>G45</f>
        <v>2499.1</v>
      </c>
      <c r="H44" s="115">
        <v>2264.1</v>
      </c>
    </row>
    <row r="45" spans="1:8" ht="51">
      <c r="A45" s="96"/>
      <c r="B45" s="37" t="s">
        <v>16</v>
      </c>
      <c r="C45" s="29">
        <v>763</v>
      </c>
      <c r="D45" s="30" t="s">
        <v>71</v>
      </c>
      <c r="E45" s="29" t="s">
        <v>127</v>
      </c>
      <c r="F45" s="115">
        <f>F46</f>
        <v>2264.1</v>
      </c>
      <c r="G45" s="115">
        <f>G46</f>
        <v>2499.1</v>
      </c>
      <c r="H45" s="115">
        <f>H46</f>
        <v>2264.1</v>
      </c>
    </row>
    <row r="46" spans="1:8" ht="111.75" customHeight="1">
      <c r="A46" s="37" t="s">
        <v>65</v>
      </c>
      <c r="B46" s="92" t="s">
        <v>57</v>
      </c>
      <c r="C46" s="29">
        <v>763</v>
      </c>
      <c r="D46" s="122" t="s">
        <v>71</v>
      </c>
      <c r="E46" s="29" t="s">
        <v>128</v>
      </c>
      <c r="F46" s="115">
        <v>2264.1</v>
      </c>
      <c r="G46" s="115">
        <f>G47</f>
        <v>2499.1</v>
      </c>
      <c r="H46" s="115">
        <v>2264.1</v>
      </c>
    </row>
    <row r="47" spans="1:8" ht="115.5" customHeight="1">
      <c r="A47" s="36" t="s">
        <v>66</v>
      </c>
      <c r="B47" s="36" t="s">
        <v>75</v>
      </c>
      <c r="C47" s="29">
        <v>763</v>
      </c>
      <c r="D47" s="122" t="s">
        <v>71</v>
      </c>
      <c r="E47" s="29" t="s">
        <v>199</v>
      </c>
      <c r="F47" s="119">
        <v>2264.1</v>
      </c>
      <c r="G47" s="119">
        <f>2414.1+85</f>
        <v>2499.1</v>
      </c>
      <c r="H47" s="119">
        <v>2264.1</v>
      </c>
    </row>
    <row r="48" ht="18.75">
      <c r="A48" s="3" t="s">
        <v>67</v>
      </c>
    </row>
  </sheetData>
  <sheetProtection/>
  <mergeCells count="11">
    <mergeCell ref="A44:A45"/>
    <mergeCell ref="A15:H15"/>
    <mergeCell ref="A16:H16"/>
    <mergeCell ref="A17:H17"/>
    <mergeCell ref="A19:A20"/>
    <mergeCell ref="B19:B20"/>
    <mergeCell ref="C19:E19"/>
    <mergeCell ref="F19:H19"/>
    <mergeCell ref="A22:A23"/>
    <mergeCell ref="A24:A25"/>
    <mergeCell ref="A9:D13"/>
  </mergeCells>
  <hyperlinks>
    <hyperlink ref="F19" r:id="rId1" display="C:\Users\Пользователь\AppData\Local\Microsoft\Windows\Documentum\1МОЧАЛИНА\Программа на 2015-2017 г\приложения к программе (распределение средств и план мероприятий) - копия.xlsx - районный!Par1017"/>
  </hyperlinks>
  <printOptions horizontalCentered="1"/>
  <pageMargins left="0.35433070866141736" right="0.35433070866141736" top="0.8661417322834646" bottom="0.31496062992125984" header="0.31496062992125984" footer="0.31496062992125984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2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27.421875" style="0" customWidth="1"/>
    <col min="2" max="2" width="14.7109375" style="0" customWidth="1"/>
    <col min="3" max="3" width="11.140625" style="0" customWidth="1"/>
    <col min="4" max="4" width="12.140625" style="0" customWidth="1"/>
    <col min="5" max="5" width="13.421875" style="0" customWidth="1"/>
    <col min="6" max="6" width="12.57421875" style="0" customWidth="1"/>
    <col min="7" max="7" width="16.00390625" style="0" customWidth="1"/>
    <col min="8" max="8" width="29.00390625" style="0" customWidth="1"/>
    <col min="9" max="9" width="1.57421875" style="0" hidden="1" customWidth="1"/>
    <col min="10" max="10" width="9.140625" style="46" customWidth="1"/>
  </cols>
  <sheetData>
    <row r="2" spans="7:10" ht="18.75">
      <c r="G2" s="39" t="s">
        <v>175</v>
      </c>
      <c r="J2"/>
    </row>
    <row r="3" spans="7:10" ht="18.75">
      <c r="G3" s="39" t="s">
        <v>168</v>
      </c>
      <c r="J3"/>
    </row>
    <row r="4" spans="7:10" ht="18.75">
      <c r="G4" s="39" t="s">
        <v>68</v>
      </c>
      <c r="J4"/>
    </row>
    <row r="5" spans="7:10" ht="18.75">
      <c r="G5" s="39" t="s">
        <v>225</v>
      </c>
      <c r="J5"/>
    </row>
    <row r="6" ht="18.75">
      <c r="F6" s="39"/>
    </row>
    <row r="7" spans="1:10" ht="18.75">
      <c r="A7" s="3"/>
      <c r="G7" s="123" t="s">
        <v>176</v>
      </c>
      <c r="H7" s="123"/>
      <c r="I7" s="123"/>
      <c r="J7"/>
    </row>
    <row r="8" spans="1:10" ht="18.75">
      <c r="A8" s="3"/>
      <c r="G8" s="123" t="s">
        <v>0</v>
      </c>
      <c r="H8" s="123"/>
      <c r="I8" s="123"/>
      <c r="J8"/>
    </row>
    <row r="9" spans="1:10" ht="18.75">
      <c r="A9" s="3"/>
      <c r="G9" s="123" t="s">
        <v>1</v>
      </c>
      <c r="H9" s="123"/>
      <c r="I9" s="123"/>
      <c r="J9"/>
    </row>
    <row r="10" spans="1:10" ht="18.75">
      <c r="A10" s="3"/>
      <c r="G10" s="123" t="s">
        <v>2</v>
      </c>
      <c r="H10" s="123"/>
      <c r="I10" s="123"/>
      <c r="J10"/>
    </row>
    <row r="11" spans="1:10" ht="18.75">
      <c r="A11" s="3"/>
      <c r="G11" s="123" t="s">
        <v>3</v>
      </c>
      <c r="H11" s="123"/>
      <c r="I11" s="123"/>
      <c r="J11"/>
    </row>
    <row r="12" spans="1:10" ht="18.75">
      <c r="A12" s="3"/>
      <c r="G12" s="123" t="s">
        <v>4</v>
      </c>
      <c r="H12" s="123"/>
      <c r="I12" s="123"/>
      <c r="J12"/>
    </row>
    <row r="13" spans="1:8" ht="18.75">
      <c r="A13" s="1"/>
      <c r="E13" s="38"/>
      <c r="F13" s="38"/>
      <c r="G13" s="38"/>
      <c r="H13" s="38"/>
    </row>
    <row r="14" ht="18.75">
      <c r="A14" s="1"/>
    </row>
    <row r="15" spans="1:8" ht="41.25" customHeight="1">
      <c r="A15" s="120" t="s">
        <v>226</v>
      </c>
      <c r="B15" s="64"/>
      <c r="C15" s="64"/>
      <c r="D15" s="64"/>
      <c r="E15" s="64"/>
      <c r="F15" s="64"/>
      <c r="G15" s="64"/>
      <c r="H15" s="64"/>
    </row>
    <row r="16" spans="1:8" ht="18.75">
      <c r="A16" s="63"/>
      <c r="B16" s="64"/>
      <c r="C16" s="64"/>
      <c r="D16" s="64"/>
      <c r="E16" s="64"/>
      <c r="F16" s="64"/>
      <c r="G16" s="64"/>
      <c r="H16" s="64"/>
    </row>
    <row r="17" ht="18.75">
      <c r="A17" s="2"/>
    </row>
    <row r="18" spans="1:8" ht="15">
      <c r="A18" s="84" t="s">
        <v>7</v>
      </c>
      <c r="B18" s="84" t="s">
        <v>8</v>
      </c>
      <c r="C18" s="85" t="s">
        <v>9</v>
      </c>
      <c r="D18" s="85"/>
      <c r="E18" s="85"/>
      <c r="F18" s="114" t="s">
        <v>10</v>
      </c>
      <c r="G18" s="114"/>
      <c r="H18" s="114"/>
    </row>
    <row r="19" spans="1:8" ht="36" customHeight="1">
      <c r="A19" s="84"/>
      <c r="B19" s="84"/>
      <c r="C19" s="87" t="s">
        <v>11</v>
      </c>
      <c r="D19" s="87" t="s">
        <v>12</v>
      </c>
      <c r="E19" s="87" t="s">
        <v>13</v>
      </c>
      <c r="F19" s="87">
        <v>2018</v>
      </c>
      <c r="G19" s="87">
        <v>2019</v>
      </c>
      <c r="H19" s="87">
        <v>2020</v>
      </c>
    </row>
    <row r="20" spans="1:8" ht="15">
      <c r="A20" s="89">
        <v>1</v>
      </c>
      <c r="B20" s="89">
        <v>2</v>
      </c>
      <c r="C20" s="87">
        <v>3</v>
      </c>
      <c r="D20" s="87">
        <v>4</v>
      </c>
      <c r="E20" s="87">
        <v>5</v>
      </c>
      <c r="F20" s="87">
        <v>6</v>
      </c>
      <c r="G20" s="87">
        <v>7</v>
      </c>
      <c r="H20" s="87">
        <v>8</v>
      </c>
    </row>
    <row r="21" spans="1:8" ht="60" customHeight="1">
      <c r="A21" s="96" t="s">
        <v>14</v>
      </c>
      <c r="B21" s="37" t="s">
        <v>15</v>
      </c>
      <c r="C21" s="32">
        <v>563.534</v>
      </c>
      <c r="D21" s="32" t="s">
        <v>186</v>
      </c>
      <c r="E21" s="27" t="s">
        <v>202</v>
      </c>
      <c r="F21" s="115">
        <f>F23</f>
        <v>77876</v>
      </c>
      <c r="G21" s="115">
        <f>G22</f>
        <v>75021</v>
      </c>
      <c r="H21" s="115">
        <f>H22+H23</f>
        <v>69049.6</v>
      </c>
    </row>
    <row r="22" spans="1:8" ht="90.75" customHeight="1">
      <c r="A22" s="96"/>
      <c r="B22" s="92" t="s">
        <v>82</v>
      </c>
      <c r="C22" s="31">
        <v>534</v>
      </c>
      <c r="D22" s="31" t="s">
        <v>188</v>
      </c>
      <c r="E22" s="100" t="s">
        <v>201</v>
      </c>
      <c r="F22" s="116"/>
      <c r="G22" s="116">
        <f>G26</f>
        <v>75021</v>
      </c>
      <c r="H22" s="116">
        <f>H26</f>
        <v>53716.4</v>
      </c>
    </row>
    <row r="23" spans="1:8" ht="51">
      <c r="A23" s="96"/>
      <c r="B23" s="92" t="s">
        <v>16</v>
      </c>
      <c r="C23" s="29">
        <v>563</v>
      </c>
      <c r="D23" s="29" t="s">
        <v>187</v>
      </c>
      <c r="E23" s="30" t="s">
        <v>203</v>
      </c>
      <c r="F23" s="115">
        <f>F24</f>
        <v>77876</v>
      </c>
      <c r="G23" s="115">
        <v>0</v>
      </c>
      <c r="H23" s="115">
        <f>H24</f>
        <v>15333.2</v>
      </c>
    </row>
    <row r="24" spans="1:8" ht="39" customHeight="1">
      <c r="A24" s="98" t="s">
        <v>22</v>
      </c>
      <c r="B24" s="25" t="s">
        <v>15</v>
      </c>
      <c r="C24" s="32">
        <v>563</v>
      </c>
      <c r="D24" s="26" t="s">
        <v>79</v>
      </c>
      <c r="E24" s="27" t="s">
        <v>200</v>
      </c>
      <c r="F24" s="117">
        <f>F25+F26</f>
        <v>77876</v>
      </c>
      <c r="G24" s="117">
        <f>G25+G26</f>
        <v>75021</v>
      </c>
      <c r="H24" s="117">
        <f>H25</f>
        <v>15333.2</v>
      </c>
    </row>
    <row r="25" spans="1:8" ht="51">
      <c r="A25" s="98"/>
      <c r="B25" s="37" t="s">
        <v>16</v>
      </c>
      <c r="C25" s="29">
        <v>563</v>
      </c>
      <c r="D25" s="29" t="s">
        <v>79</v>
      </c>
      <c r="E25" s="27" t="s">
        <v>104</v>
      </c>
      <c r="F25" s="117">
        <f>F27+F29+F35</f>
        <v>77876</v>
      </c>
      <c r="G25" s="115"/>
      <c r="H25" s="115">
        <f>H36+H40</f>
        <v>15333.2</v>
      </c>
    </row>
    <row r="26" spans="1:10" ht="89.25">
      <c r="A26" s="25"/>
      <c r="B26" s="37" t="s">
        <v>82</v>
      </c>
      <c r="C26" s="29">
        <v>534</v>
      </c>
      <c r="D26" s="29" t="s">
        <v>204</v>
      </c>
      <c r="E26" s="27" t="s">
        <v>200</v>
      </c>
      <c r="F26" s="117">
        <v>0</v>
      </c>
      <c r="G26" s="115">
        <f>G29+G33+G37</f>
        <v>75021</v>
      </c>
      <c r="H26" s="115">
        <f>H29+H33</f>
        <v>53716.4</v>
      </c>
      <c r="J26" s="46" t="s">
        <v>191</v>
      </c>
    </row>
    <row r="27" spans="1:8" ht="73.5" customHeight="1">
      <c r="A27" s="92" t="s">
        <v>23</v>
      </c>
      <c r="B27" s="92" t="s">
        <v>16</v>
      </c>
      <c r="C27" s="31">
        <v>563</v>
      </c>
      <c r="D27" s="100" t="s">
        <v>48</v>
      </c>
      <c r="E27" s="31" t="s">
        <v>103</v>
      </c>
      <c r="F27" s="116">
        <f>F28</f>
        <v>11994.1</v>
      </c>
      <c r="G27" s="116">
        <f>G28</f>
        <v>0</v>
      </c>
      <c r="H27" s="116">
        <f>H28</f>
        <v>0</v>
      </c>
    </row>
    <row r="28" spans="1:8" ht="140.25">
      <c r="A28" s="36" t="s">
        <v>146</v>
      </c>
      <c r="B28" s="36" t="s">
        <v>145</v>
      </c>
      <c r="C28" s="31">
        <v>563.534</v>
      </c>
      <c r="D28" s="100" t="s">
        <v>165</v>
      </c>
      <c r="E28" s="31" t="s">
        <v>105</v>
      </c>
      <c r="F28" s="118">
        <v>11994.1</v>
      </c>
      <c r="G28" s="118"/>
      <c r="H28" s="118">
        <v>0</v>
      </c>
    </row>
    <row r="29" spans="1:10" ht="63" customHeight="1">
      <c r="A29" s="37" t="s">
        <v>26</v>
      </c>
      <c r="B29" s="37" t="s">
        <v>144</v>
      </c>
      <c r="C29" s="31" t="s">
        <v>81</v>
      </c>
      <c r="D29" s="30" t="s">
        <v>49</v>
      </c>
      <c r="E29" s="29" t="s">
        <v>106</v>
      </c>
      <c r="F29" s="115">
        <f>F30+F31+F32</f>
        <v>56243.4</v>
      </c>
      <c r="G29" s="115">
        <v>57080</v>
      </c>
      <c r="H29" s="115">
        <f>H30</f>
        <v>47117.1</v>
      </c>
      <c r="J29" s="46" t="s">
        <v>191</v>
      </c>
    </row>
    <row r="30" spans="1:11" ht="140.25">
      <c r="A30" s="99" t="s">
        <v>153</v>
      </c>
      <c r="B30" s="99" t="s">
        <v>80</v>
      </c>
      <c r="C30" s="31" t="s">
        <v>81</v>
      </c>
      <c r="D30" s="100" t="s">
        <v>49</v>
      </c>
      <c r="E30" s="31" t="s">
        <v>28</v>
      </c>
      <c r="F30" s="118">
        <v>53268.7</v>
      </c>
      <c r="G30" s="118">
        <v>57080</v>
      </c>
      <c r="H30" s="118">
        <v>47117.1</v>
      </c>
      <c r="J30" s="48" t="s">
        <v>191</v>
      </c>
      <c r="K30" s="47"/>
    </row>
    <row r="31" spans="1:8" ht="51">
      <c r="A31" s="99" t="s">
        <v>156</v>
      </c>
      <c r="B31" s="92" t="s">
        <v>16</v>
      </c>
      <c r="C31" s="31">
        <v>563</v>
      </c>
      <c r="D31" s="100" t="s">
        <v>49</v>
      </c>
      <c r="E31" s="31" t="s">
        <v>137</v>
      </c>
      <c r="F31" s="118">
        <v>618.8</v>
      </c>
      <c r="G31" s="118"/>
      <c r="H31" s="118"/>
    </row>
    <row r="32" spans="1:8" ht="51">
      <c r="A32" s="99" t="s">
        <v>157</v>
      </c>
      <c r="B32" s="92" t="s">
        <v>16</v>
      </c>
      <c r="C32" s="31">
        <v>563</v>
      </c>
      <c r="D32" s="100" t="s">
        <v>49</v>
      </c>
      <c r="E32" s="31" t="s">
        <v>155</v>
      </c>
      <c r="F32" s="118">
        <v>2355.9</v>
      </c>
      <c r="G32" s="118"/>
      <c r="H32" s="118"/>
    </row>
    <row r="33" spans="1:10" ht="90" customHeight="1">
      <c r="A33" s="37" t="s">
        <v>32</v>
      </c>
      <c r="B33" s="37" t="s">
        <v>15</v>
      </c>
      <c r="C33" s="26">
        <v>563</v>
      </c>
      <c r="D33" s="27" t="s">
        <v>50</v>
      </c>
      <c r="E33" s="26" t="s">
        <v>140</v>
      </c>
      <c r="F33" s="55">
        <f>F34</f>
        <v>0</v>
      </c>
      <c r="G33" s="55">
        <f>G34</f>
        <v>4399.5</v>
      </c>
      <c r="H33" s="55">
        <f>H34</f>
        <v>6599.3</v>
      </c>
      <c r="J33" s="56"/>
    </row>
    <row r="34" spans="1:10" ht="89.25">
      <c r="A34" s="99" t="s">
        <v>223</v>
      </c>
      <c r="B34" s="99" t="s">
        <v>82</v>
      </c>
      <c r="C34" s="31">
        <v>534</v>
      </c>
      <c r="D34" s="100" t="s">
        <v>50</v>
      </c>
      <c r="E34" s="31" t="s">
        <v>142</v>
      </c>
      <c r="F34" s="101"/>
      <c r="G34" s="101">
        <v>4399.5</v>
      </c>
      <c r="H34" s="101">
        <v>6599.3</v>
      </c>
      <c r="J34" s="56"/>
    </row>
    <row r="35" spans="1:10" ht="87" customHeight="1">
      <c r="A35" s="37" t="s">
        <v>35</v>
      </c>
      <c r="B35" s="37" t="s">
        <v>16</v>
      </c>
      <c r="C35" s="29">
        <v>563</v>
      </c>
      <c r="D35" s="30" t="s">
        <v>51</v>
      </c>
      <c r="E35" s="31" t="s">
        <v>107</v>
      </c>
      <c r="F35" s="116">
        <f>F36</f>
        <v>9638.5</v>
      </c>
      <c r="G35" s="116">
        <f>G36</f>
        <v>0</v>
      </c>
      <c r="H35" s="116">
        <v>11826.4</v>
      </c>
      <c r="J35" s="46" t="s">
        <v>191</v>
      </c>
    </row>
    <row r="36" spans="1:10" ht="76.5">
      <c r="A36" s="36" t="s">
        <v>36</v>
      </c>
      <c r="B36" s="36" t="s">
        <v>16</v>
      </c>
      <c r="C36" s="29">
        <v>563</v>
      </c>
      <c r="D36" s="30" t="s">
        <v>51</v>
      </c>
      <c r="E36" s="31" t="s">
        <v>108</v>
      </c>
      <c r="F36" s="118">
        <v>9638.5</v>
      </c>
      <c r="G36" s="118"/>
      <c r="H36" s="118">
        <v>11826.4</v>
      </c>
      <c r="J36" s="46" t="s">
        <v>191</v>
      </c>
    </row>
    <row r="37" spans="1:8" ht="89.25" customHeight="1">
      <c r="A37" s="24" t="s">
        <v>132</v>
      </c>
      <c r="B37" s="25" t="s">
        <v>82</v>
      </c>
      <c r="C37" s="26">
        <v>534</v>
      </c>
      <c r="D37" s="27" t="s">
        <v>48</v>
      </c>
      <c r="E37" s="32" t="s">
        <v>182</v>
      </c>
      <c r="F37" s="52"/>
      <c r="G37" s="33">
        <f>G38+G39</f>
        <v>13541.5</v>
      </c>
      <c r="H37" s="53"/>
    </row>
    <row r="38" spans="1:8" ht="134.25" customHeight="1">
      <c r="A38" s="28" t="s">
        <v>133</v>
      </c>
      <c r="B38" s="25" t="s">
        <v>82</v>
      </c>
      <c r="C38" s="29">
        <v>534</v>
      </c>
      <c r="D38" s="30" t="s">
        <v>48</v>
      </c>
      <c r="E38" s="31" t="s">
        <v>181</v>
      </c>
      <c r="F38" s="53"/>
      <c r="G38" s="33">
        <v>3665.4</v>
      </c>
      <c r="H38" s="53"/>
    </row>
    <row r="39" spans="1:10" ht="163.5" customHeight="1">
      <c r="A39" s="28" t="s">
        <v>183</v>
      </c>
      <c r="B39" s="25" t="s">
        <v>82</v>
      </c>
      <c r="C39" s="29">
        <v>534</v>
      </c>
      <c r="D39" s="30" t="s">
        <v>48</v>
      </c>
      <c r="E39" s="31" t="s">
        <v>184</v>
      </c>
      <c r="F39" s="53"/>
      <c r="G39" s="33">
        <v>9876.1</v>
      </c>
      <c r="H39" s="53"/>
      <c r="J39" s="46" t="s">
        <v>191</v>
      </c>
    </row>
    <row r="40" spans="1:8" ht="51">
      <c r="A40" s="92" t="s">
        <v>214</v>
      </c>
      <c r="B40" s="37" t="s">
        <v>15</v>
      </c>
      <c r="C40" s="29"/>
      <c r="D40" s="30"/>
      <c r="E40" s="29" t="s">
        <v>213</v>
      </c>
      <c r="F40" s="119"/>
      <c r="G40" s="119"/>
      <c r="H40" s="119">
        <f>H41+H42</f>
        <v>3506.8</v>
      </c>
    </row>
    <row r="41" spans="1:8" ht="63.75">
      <c r="A41" s="36" t="s">
        <v>215</v>
      </c>
      <c r="B41" s="36" t="s">
        <v>16</v>
      </c>
      <c r="C41" s="29">
        <v>563</v>
      </c>
      <c r="D41" s="30"/>
      <c r="E41" s="29" t="s">
        <v>211</v>
      </c>
      <c r="F41" s="119"/>
      <c r="G41" s="119"/>
      <c r="H41" s="119">
        <v>1870</v>
      </c>
    </row>
    <row r="42" spans="1:8" ht="89.25">
      <c r="A42" s="36" t="s">
        <v>216</v>
      </c>
      <c r="B42" s="36" t="s">
        <v>16</v>
      </c>
      <c r="C42" s="29">
        <v>563</v>
      </c>
      <c r="D42" s="30"/>
      <c r="E42" s="29" t="s">
        <v>212</v>
      </c>
      <c r="F42" s="119"/>
      <c r="G42" s="119"/>
      <c r="H42" s="119">
        <v>1636.8</v>
      </c>
    </row>
  </sheetData>
  <sheetProtection/>
  <mergeCells count="8">
    <mergeCell ref="F18:H18"/>
    <mergeCell ref="A15:H15"/>
    <mergeCell ref="A16:H16"/>
    <mergeCell ref="A24:A25"/>
    <mergeCell ref="A21:A23"/>
    <mergeCell ref="A18:A19"/>
    <mergeCell ref="B18:B19"/>
    <mergeCell ref="C18:E18"/>
  </mergeCells>
  <hyperlinks>
    <hyperlink ref="F18" r:id="rId1" display="C:\Users\Пользователь\AppData\Local\Microsoft\Windows\Documentum\1МОЧАЛИНА\Программа на 2015-2017 г\приложения к программе (распределение средств и план мероприятий) - копия.xlsx - районный!Par1017"/>
  </hyperlinks>
  <printOptions horizontalCentered="1"/>
  <pageMargins left="0.2755905511811024" right="0.2755905511811024" top="0.5511811023622047" bottom="0.4724409448818898" header="0.31496062992125984" footer="0.31496062992125984"/>
  <pageSetup horizontalDpi="600" verticalDpi="6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19.00390625" style="0" customWidth="1"/>
    <col min="2" max="2" width="20.421875" style="0" customWidth="1"/>
    <col min="3" max="3" width="14.8515625" style="0" customWidth="1"/>
    <col min="4" max="4" width="11.7109375" style="0" customWidth="1"/>
    <col min="5" max="5" width="15.00390625" style="0" customWidth="1"/>
    <col min="6" max="6" width="11.57421875" style="0" customWidth="1"/>
    <col min="7" max="7" width="12.8515625" style="0" customWidth="1"/>
    <col min="8" max="8" width="27.140625" style="0" customWidth="1"/>
  </cols>
  <sheetData>
    <row r="1" ht="18.75">
      <c r="F1" s="39" t="s">
        <v>177</v>
      </c>
    </row>
    <row r="2" ht="18.75">
      <c r="F2" s="39" t="s">
        <v>168</v>
      </c>
    </row>
    <row r="3" ht="18.75">
      <c r="F3" s="39" t="s">
        <v>68</v>
      </c>
    </row>
    <row r="4" ht="18.75">
      <c r="F4" s="39" t="s">
        <v>225</v>
      </c>
    </row>
    <row r="5" ht="18.75">
      <c r="F5" s="39"/>
    </row>
    <row r="6" spans="1:10" ht="18.75">
      <c r="A6" s="3"/>
      <c r="F6" s="113" t="s">
        <v>178</v>
      </c>
      <c r="G6" s="58"/>
      <c r="H6" s="58"/>
      <c r="I6" s="58"/>
      <c r="J6" s="58"/>
    </row>
    <row r="7" spans="1:10" ht="18.75">
      <c r="A7" s="3"/>
      <c r="F7" s="113" t="s">
        <v>0</v>
      </c>
      <c r="G7" s="58"/>
      <c r="H7" s="58"/>
      <c r="I7" s="58"/>
      <c r="J7" s="58"/>
    </row>
    <row r="8" spans="1:10" ht="18.75">
      <c r="A8" s="3"/>
      <c r="F8" s="113" t="s">
        <v>1</v>
      </c>
      <c r="G8" s="58"/>
      <c r="H8" s="58"/>
      <c r="I8" s="58"/>
      <c r="J8" s="58"/>
    </row>
    <row r="9" spans="1:10" ht="18.75">
      <c r="A9" s="3"/>
      <c r="F9" s="113" t="s">
        <v>2</v>
      </c>
      <c r="G9" s="58"/>
      <c r="H9" s="58"/>
      <c r="I9" s="58"/>
      <c r="J9" s="58"/>
    </row>
    <row r="10" spans="1:10" ht="18.75">
      <c r="A10" s="3"/>
      <c r="F10" s="113" t="s">
        <v>3</v>
      </c>
      <c r="G10" s="58"/>
      <c r="H10" s="58"/>
      <c r="I10" s="58"/>
      <c r="J10" s="58"/>
    </row>
    <row r="11" spans="1:10" ht="18.75">
      <c r="A11" s="3"/>
      <c r="F11" s="113" t="s">
        <v>4</v>
      </c>
      <c r="G11" s="58"/>
      <c r="H11" s="58"/>
      <c r="I11" s="58"/>
      <c r="J11" s="58"/>
    </row>
    <row r="12" ht="18.75">
      <c r="A12" s="1"/>
    </row>
    <row r="13" spans="1:8" ht="18.75">
      <c r="A13" s="74" t="s">
        <v>5</v>
      </c>
      <c r="B13" s="75"/>
      <c r="C13" s="75"/>
      <c r="D13" s="75"/>
      <c r="E13" s="75"/>
      <c r="F13" s="75"/>
      <c r="G13" s="75"/>
      <c r="H13" s="75"/>
    </row>
    <row r="14" spans="1:8" ht="18.75">
      <c r="A14" s="63" t="s">
        <v>110</v>
      </c>
      <c r="B14" s="73"/>
      <c r="C14" s="73"/>
      <c r="D14" s="73"/>
      <c r="E14" s="73"/>
      <c r="F14" s="73"/>
      <c r="G14" s="73"/>
      <c r="H14" s="73"/>
    </row>
    <row r="15" ht="18.75">
      <c r="A15" s="2"/>
    </row>
    <row r="16" spans="1:8" ht="150" customHeight="1">
      <c r="A16" s="84" t="s">
        <v>7</v>
      </c>
      <c r="B16" s="84" t="s">
        <v>8</v>
      </c>
      <c r="C16" s="85" t="s">
        <v>9</v>
      </c>
      <c r="D16" s="85"/>
      <c r="E16" s="85"/>
      <c r="F16" s="114" t="s">
        <v>10</v>
      </c>
      <c r="G16" s="114"/>
      <c r="H16" s="114"/>
    </row>
    <row r="17" spans="1:8" ht="15">
      <c r="A17" s="84"/>
      <c r="B17" s="84"/>
      <c r="C17" s="87" t="s">
        <v>11</v>
      </c>
      <c r="D17" s="87" t="s">
        <v>12</v>
      </c>
      <c r="E17" s="87" t="s">
        <v>13</v>
      </c>
      <c r="F17" s="87">
        <v>2018</v>
      </c>
      <c r="G17" s="87">
        <v>2019</v>
      </c>
      <c r="H17" s="87">
        <v>2020</v>
      </c>
    </row>
    <row r="18" spans="1:8" ht="15">
      <c r="A18" s="89">
        <v>1</v>
      </c>
      <c r="B18" s="89">
        <v>2</v>
      </c>
      <c r="C18" s="87">
        <v>3</v>
      </c>
      <c r="D18" s="87">
        <v>4</v>
      </c>
      <c r="E18" s="87">
        <v>5</v>
      </c>
      <c r="F18" s="87">
        <v>6</v>
      </c>
      <c r="G18" s="87">
        <v>7</v>
      </c>
      <c r="H18" s="87">
        <v>8</v>
      </c>
    </row>
    <row r="19" spans="1:8" ht="15">
      <c r="A19" s="124" t="s">
        <v>14</v>
      </c>
      <c r="B19" s="37" t="s">
        <v>15</v>
      </c>
      <c r="C19" s="26"/>
      <c r="D19" s="27"/>
      <c r="E19" s="26" t="s">
        <v>129</v>
      </c>
      <c r="F19" s="125">
        <v>0</v>
      </c>
      <c r="G19" s="126">
        <f>G22</f>
        <v>26702</v>
      </c>
      <c r="H19" s="125">
        <v>0</v>
      </c>
    </row>
    <row r="20" spans="1:8" ht="103.5" customHeight="1">
      <c r="A20" s="124"/>
      <c r="B20" s="25" t="s">
        <v>82</v>
      </c>
      <c r="C20" s="26">
        <v>534</v>
      </c>
      <c r="D20" s="27" t="s">
        <v>48</v>
      </c>
      <c r="E20" s="26" t="s">
        <v>129</v>
      </c>
      <c r="F20" s="26">
        <v>0</v>
      </c>
      <c r="G20" s="127">
        <f>G22</f>
        <v>26702</v>
      </c>
      <c r="H20" s="26">
        <v>0</v>
      </c>
    </row>
    <row r="21" spans="1:8" ht="15">
      <c r="A21" s="17"/>
      <c r="B21" s="25"/>
      <c r="C21" s="26"/>
      <c r="D21" s="27"/>
      <c r="E21" s="26"/>
      <c r="F21" s="26"/>
      <c r="G21" s="26"/>
      <c r="H21" s="26"/>
    </row>
    <row r="22" spans="1:8" ht="114.75">
      <c r="A22" s="18" t="s">
        <v>101</v>
      </c>
      <c r="B22" s="25" t="s">
        <v>82</v>
      </c>
      <c r="C22" s="26">
        <v>534</v>
      </c>
      <c r="D22" s="27" t="s">
        <v>48</v>
      </c>
      <c r="E22" s="26" t="s">
        <v>130</v>
      </c>
      <c r="F22" s="19">
        <v>0</v>
      </c>
      <c r="G22" s="20">
        <f>G23</f>
        <v>26702</v>
      </c>
      <c r="H22" s="19">
        <v>0</v>
      </c>
    </row>
    <row r="23" spans="1:8" ht="128.25">
      <c r="A23" s="24" t="s">
        <v>100</v>
      </c>
      <c r="B23" s="25" t="s">
        <v>82</v>
      </c>
      <c r="C23" s="26">
        <v>534</v>
      </c>
      <c r="D23" s="27" t="s">
        <v>48</v>
      </c>
      <c r="E23" s="26" t="s">
        <v>131</v>
      </c>
      <c r="F23" s="19">
        <v>0</v>
      </c>
      <c r="G23" s="21">
        <f>G24</f>
        <v>26702</v>
      </c>
      <c r="H23" s="19">
        <v>0</v>
      </c>
    </row>
    <row r="24" spans="1:8" ht="179.25">
      <c r="A24" s="28" t="s">
        <v>102</v>
      </c>
      <c r="B24" s="25" t="s">
        <v>82</v>
      </c>
      <c r="C24" s="29">
        <v>534</v>
      </c>
      <c r="D24" s="30" t="s">
        <v>48</v>
      </c>
      <c r="E24" s="29" t="s">
        <v>184</v>
      </c>
      <c r="F24" s="22"/>
      <c r="G24" s="23">
        <v>26702</v>
      </c>
      <c r="H24" s="19"/>
    </row>
    <row r="30" ht="15">
      <c r="G30" s="51">
        <f>Лист1!G34+КБ!G26+ФБ!G22</f>
        <v>133742.53539</v>
      </c>
    </row>
  </sheetData>
  <sheetProtection/>
  <mergeCells count="7">
    <mergeCell ref="A13:H13"/>
    <mergeCell ref="A14:H14"/>
    <mergeCell ref="A19:A20"/>
    <mergeCell ref="A16:A17"/>
    <mergeCell ref="B16:B17"/>
    <mergeCell ref="C16:E16"/>
    <mergeCell ref="F16:H16"/>
  </mergeCells>
  <hyperlinks>
    <hyperlink ref="F16" r:id="rId1" display="C:\Users\Пользователь\AppData\Local\Microsoft\Windows\Documentum\1МОЧАЛИНА\Программа на 2015-2017 г\приложения к программе (распределение средств и план мероприятий) - копия.xlsx - районный!Par1017"/>
  </hyperlink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C7">
      <selection activeCell="F6" sqref="F6:H11"/>
    </sheetView>
  </sheetViews>
  <sheetFormatPr defaultColWidth="9.140625" defaultRowHeight="15"/>
  <cols>
    <col min="1" max="1" width="21.28125" style="0" customWidth="1"/>
    <col min="2" max="2" width="20.140625" style="0" customWidth="1"/>
    <col min="3" max="3" width="14.140625" style="0" customWidth="1"/>
    <col min="4" max="4" width="12.00390625" style="0" customWidth="1"/>
    <col min="5" max="5" width="13.57421875" style="0" customWidth="1"/>
    <col min="6" max="6" width="14.421875" style="0" customWidth="1"/>
    <col min="7" max="7" width="13.8515625" style="0" customWidth="1"/>
    <col min="8" max="8" width="20.57421875" style="0" customWidth="1"/>
  </cols>
  <sheetData>
    <row r="1" ht="18.75">
      <c r="F1" s="39" t="s">
        <v>179</v>
      </c>
    </row>
    <row r="2" ht="18.75">
      <c r="F2" s="39" t="s">
        <v>168</v>
      </c>
    </row>
    <row r="3" ht="18.75">
      <c r="F3" s="39" t="s">
        <v>68</v>
      </c>
    </row>
    <row r="4" ht="18.75">
      <c r="F4" s="39" t="s">
        <v>225</v>
      </c>
    </row>
    <row r="5" ht="18.75">
      <c r="F5" s="39"/>
    </row>
    <row r="6" spans="1:13" ht="18.75" customHeight="1">
      <c r="A6" s="3"/>
      <c r="F6" s="129" t="s">
        <v>227</v>
      </c>
      <c r="G6" s="129"/>
      <c r="H6" s="129"/>
      <c r="J6" s="3"/>
      <c r="K6" s="81"/>
      <c r="L6" s="81"/>
      <c r="M6" s="81"/>
    </row>
    <row r="7" spans="1:13" ht="18.75">
      <c r="A7" s="3"/>
      <c r="F7" s="129"/>
      <c r="G7" s="129"/>
      <c r="H7" s="129"/>
      <c r="J7" s="3"/>
      <c r="K7" s="81"/>
      <c r="L7" s="81"/>
      <c r="M7" s="81"/>
    </row>
    <row r="8" spans="1:13" ht="18.75">
      <c r="A8" s="3"/>
      <c r="F8" s="129"/>
      <c r="G8" s="129"/>
      <c r="H8" s="129"/>
      <c r="J8" s="3"/>
      <c r="K8" s="81"/>
      <c r="L8" s="81"/>
      <c r="M8" s="81"/>
    </row>
    <row r="9" spans="1:13" ht="18.75">
      <c r="A9" s="3"/>
      <c r="F9" s="129"/>
      <c r="G9" s="129"/>
      <c r="H9" s="129"/>
      <c r="J9" s="3"/>
      <c r="K9" s="81"/>
      <c r="L9" s="81"/>
      <c r="M9" s="81"/>
    </row>
    <row r="10" spans="1:13" ht="18.75">
      <c r="A10" s="3"/>
      <c r="F10" s="129"/>
      <c r="G10" s="129"/>
      <c r="H10" s="129"/>
      <c r="J10" s="3"/>
      <c r="K10" s="81"/>
      <c r="L10" s="81"/>
      <c r="M10" s="81"/>
    </row>
    <row r="11" spans="1:13" ht="18.75">
      <c r="A11" s="3"/>
      <c r="F11" s="129"/>
      <c r="G11" s="129"/>
      <c r="H11" s="129"/>
      <c r="J11" s="3"/>
      <c r="K11" s="81"/>
      <c r="L11" s="81"/>
      <c r="M11" s="81"/>
    </row>
    <row r="12" spans="1:5" ht="18.75">
      <c r="A12" s="1"/>
      <c r="E12" s="1"/>
    </row>
    <row r="13" spans="1:8" ht="20.25" customHeight="1">
      <c r="A13" s="76" t="s">
        <v>5</v>
      </c>
      <c r="B13" s="77"/>
      <c r="C13" s="77"/>
      <c r="D13" s="77"/>
      <c r="E13" s="77"/>
      <c r="F13" s="77"/>
      <c r="G13" s="77"/>
      <c r="H13" s="77"/>
    </row>
    <row r="14" spans="1:8" ht="24" customHeight="1">
      <c r="A14" s="76" t="s">
        <v>83</v>
      </c>
      <c r="B14" s="77"/>
      <c r="C14" s="77"/>
      <c r="D14" s="77"/>
      <c r="E14" s="77"/>
      <c r="F14" s="77"/>
      <c r="G14" s="77"/>
      <c r="H14" s="77"/>
    </row>
    <row r="15" ht="19.5" thickBot="1">
      <c r="A15" s="15"/>
    </row>
    <row r="16" spans="1:8" ht="15.75" thickBot="1">
      <c r="A16" s="59" t="s">
        <v>7</v>
      </c>
      <c r="B16" s="59" t="s">
        <v>8</v>
      </c>
      <c r="C16" s="66" t="s">
        <v>9</v>
      </c>
      <c r="D16" s="67"/>
      <c r="E16" s="68"/>
      <c r="F16" s="69" t="s">
        <v>10</v>
      </c>
      <c r="G16" s="70"/>
      <c r="H16" s="71"/>
    </row>
    <row r="17" spans="1:8" ht="15.75" thickBot="1">
      <c r="A17" s="65"/>
      <c r="B17" s="65"/>
      <c r="C17" s="4" t="s">
        <v>11</v>
      </c>
      <c r="D17" s="4" t="s">
        <v>12</v>
      </c>
      <c r="E17" s="4" t="s">
        <v>13</v>
      </c>
      <c r="F17" s="4">
        <v>2018</v>
      </c>
      <c r="G17" s="4">
        <v>2019</v>
      </c>
      <c r="H17" s="4">
        <v>2020</v>
      </c>
    </row>
    <row r="18" spans="1:8" ht="15.75" thickBot="1">
      <c r="A18" s="5">
        <v>1</v>
      </c>
      <c r="B18" s="6">
        <v>2</v>
      </c>
      <c r="C18" s="4">
        <v>3</v>
      </c>
      <c r="D18" s="4">
        <v>4</v>
      </c>
      <c r="E18" s="4">
        <v>5</v>
      </c>
      <c r="F18" s="4">
        <v>6</v>
      </c>
      <c r="G18" s="4">
        <v>7</v>
      </c>
      <c r="H18" s="4">
        <v>8</v>
      </c>
    </row>
    <row r="19" spans="1:8" ht="15.75" thickBot="1">
      <c r="A19" s="60" t="s">
        <v>14</v>
      </c>
      <c r="B19" s="7" t="s">
        <v>15</v>
      </c>
      <c r="C19" s="14"/>
      <c r="D19" s="14"/>
      <c r="E19" s="14"/>
      <c r="F19" s="8">
        <v>0</v>
      </c>
      <c r="G19" s="8">
        <v>0</v>
      </c>
      <c r="H19" s="8">
        <v>0</v>
      </c>
    </row>
    <row r="20" spans="1:8" ht="51.75" thickBot="1">
      <c r="A20" s="61"/>
      <c r="B20" s="7" t="s">
        <v>16</v>
      </c>
      <c r="C20" s="14"/>
      <c r="D20" s="14"/>
      <c r="E20" s="14"/>
      <c r="F20" s="8">
        <v>0</v>
      </c>
      <c r="G20" s="8">
        <v>0</v>
      </c>
      <c r="H20" s="8">
        <v>0</v>
      </c>
    </row>
    <row r="21" spans="1:8" ht="90" thickBot="1">
      <c r="A21" s="62"/>
      <c r="B21" s="9" t="s">
        <v>82</v>
      </c>
      <c r="C21" s="14"/>
      <c r="D21" s="14"/>
      <c r="E21" s="14"/>
      <c r="F21" s="10">
        <v>0</v>
      </c>
      <c r="G21" s="10">
        <v>0</v>
      </c>
      <c r="H21" s="10">
        <v>0</v>
      </c>
    </row>
  </sheetData>
  <sheetProtection/>
  <mergeCells count="8">
    <mergeCell ref="F6:H11"/>
    <mergeCell ref="A19:A21"/>
    <mergeCell ref="A13:H13"/>
    <mergeCell ref="A14:H14"/>
    <mergeCell ref="A16:A17"/>
    <mergeCell ref="B16:B17"/>
    <mergeCell ref="C16:E16"/>
    <mergeCell ref="F16:H16"/>
  </mergeCells>
  <hyperlinks>
    <hyperlink ref="F16" r:id="rId1" display="C:\Users\Пользователь\AppData\Local\Microsoft\Windows\Documentum\1МОЧАЛИНА\Программа на 2015-2017 г\приложения к программе (распределение средств и план мероприятий) - копия.xlsx - районный!Par1017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9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21.421875" style="0" customWidth="1"/>
    <col min="2" max="2" width="16.7109375" style="0" customWidth="1"/>
    <col min="3" max="3" width="15.28125" style="0" customWidth="1"/>
    <col min="4" max="4" width="16.421875" style="0" customWidth="1"/>
    <col min="5" max="5" width="18.140625" style="0" customWidth="1"/>
    <col min="6" max="6" width="12.28125" style="0" customWidth="1"/>
    <col min="7" max="7" width="11.7109375" style="0" customWidth="1"/>
    <col min="8" max="8" width="17.8515625" style="0" customWidth="1"/>
  </cols>
  <sheetData>
    <row r="2" spans="6:8" ht="15">
      <c r="F2" s="129" t="s">
        <v>228</v>
      </c>
      <c r="G2" s="128"/>
      <c r="H2" s="128"/>
    </row>
    <row r="3" spans="6:8" ht="15">
      <c r="F3" s="128"/>
      <c r="G3" s="128"/>
      <c r="H3" s="128"/>
    </row>
    <row r="4" spans="6:8" ht="15">
      <c r="F4" s="128"/>
      <c r="G4" s="128"/>
      <c r="H4" s="128"/>
    </row>
    <row r="5" spans="6:8" ht="49.5" customHeight="1">
      <c r="F5" s="128"/>
      <c r="G5" s="128"/>
      <c r="H5" s="128"/>
    </row>
    <row r="6" ht="10.5" customHeight="1">
      <c r="F6" s="39"/>
    </row>
    <row r="7" spans="1:8" ht="18.75">
      <c r="A7" s="3"/>
      <c r="E7" s="136"/>
      <c r="F7" s="123" t="s">
        <v>180</v>
      </c>
      <c r="G7" s="123"/>
      <c r="H7" s="123"/>
    </row>
    <row r="8" spans="1:8" ht="18.75">
      <c r="A8" s="3"/>
      <c r="E8" s="136"/>
      <c r="F8" s="123" t="s">
        <v>0</v>
      </c>
      <c r="G8" s="123"/>
      <c r="H8" s="123"/>
    </row>
    <row r="9" spans="1:8" ht="18.75">
      <c r="A9" s="3"/>
      <c r="E9" s="136"/>
      <c r="F9" s="123" t="s">
        <v>1</v>
      </c>
      <c r="G9" s="123"/>
      <c r="H9" s="123"/>
    </row>
    <row r="10" spans="1:8" ht="18.75">
      <c r="A10" s="3"/>
      <c r="E10" s="136"/>
      <c r="F10" s="123" t="s">
        <v>2</v>
      </c>
      <c r="G10" s="123"/>
      <c r="H10" s="123"/>
    </row>
    <row r="11" spans="1:8" ht="18.75">
      <c r="A11" s="3"/>
      <c r="E11" s="136"/>
      <c r="F11" s="123" t="s">
        <v>3</v>
      </c>
      <c r="G11" s="123"/>
      <c r="H11" s="123"/>
    </row>
    <row r="12" spans="1:8" ht="18.75">
      <c r="A12" s="3"/>
      <c r="E12" s="136"/>
      <c r="F12" s="123" t="s">
        <v>4</v>
      </c>
      <c r="G12" s="123"/>
      <c r="H12" s="123"/>
    </row>
    <row r="13" spans="1:5" ht="18.75">
      <c r="A13" s="1"/>
      <c r="E13" s="1"/>
    </row>
    <row r="14" spans="1:8" ht="21" customHeight="1">
      <c r="A14" s="78" t="s">
        <v>84</v>
      </c>
      <c r="B14" s="79"/>
      <c r="C14" s="79"/>
      <c r="D14" s="79"/>
      <c r="E14" s="79"/>
      <c r="F14" s="79"/>
      <c r="G14" s="79"/>
      <c r="H14" s="79"/>
    </row>
    <row r="15" spans="1:8" ht="25.5" customHeight="1">
      <c r="A15" s="80" t="s">
        <v>229</v>
      </c>
      <c r="B15" s="80"/>
      <c r="C15" s="80"/>
      <c r="D15" s="80"/>
      <c r="E15" s="80"/>
      <c r="F15" s="80"/>
      <c r="G15" s="80"/>
      <c r="H15" s="80"/>
    </row>
    <row r="16" ht="18.75">
      <c r="A16" s="16"/>
    </row>
    <row r="17" spans="1:8" ht="15">
      <c r="A17" s="84" t="s">
        <v>7</v>
      </c>
      <c r="B17" s="84" t="s">
        <v>8</v>
      </c>
      <c r="C17" s="130" t="s">
        <v>9</v>
      </c>
      <c r="D17" s="130"/>
      <c r="E17" s="130"/>
      <c r="F17" s="114" t="s">
        <v>10</v>
      </c>
      <c r="G17" s="114"/>
      <c r="H17" s="114"/>
    </row>
    <row r="18" spans="1:8" ht="36.75" customHeight="1">
      <c r="A18" s="84"/>
      <c r="B18" s="84"/>
      <c r="C18" s="29" t="s">
        <v>11</v>
      </c>
      <c r="D18" s="29" t="s">
        <v>12</v>
      </c>
      <c r="E18" s="29" t="s">
        <v>13</v>
      </c>
      <c r="F18" s="87">
        <v>2018</v>
      </c>
      <c r="G18" s="87">
        <v>2019</v>
      </c>
      <c r="H18" s="87">
        <v>2020</v>
      </c>
    </row>
    <row r="19" spans="1:8" ht="15">
      <c r="A19" s="89">
        <v>1</v>
      </c>
      <c r="B19" s="89">
        <v>2</v>
      </c>
      <c r="C19" s="29">
        <v>3</v>
      </c>
      <c r="D19" s="29">
        <v>4</v>
      </c>
      <c r="E19" s="29">
        <v>5</v>
      </c>
      <c r="F19" s="87">
        <v>6</v>
      </c>
      <c r="G19" s="87">
        <v>7</v>
      </c>
      <c r="H19" s="87">
        <v>8</v>
      </c>
    </row>
    <row r="20" spans="1:8" ht="89.25">
      <c r="A20" s="131" t="s">
        <v>14</v>
      </c>
      <c r="B20" s="37" t="s">
        <v>15</v>
      </c>
      <c r="C20" s="26" t="s">
        <v>88</v>
      </c>
      <c r="D20" s="26" t="s">
        <v>89</v>
      </c>
      <c r="E20" s="26" t="s">
        <v>147</v>
      </c>
      <c r="F20" s="115">
        <f>Лист1!F21+'Суксун гп'!F22+КБ!F21</f>
        <v>144123.90000000002</v>
      </c>
      <c r="G20" s="115">
        <f>Лист1!G21+'Суксун гп'!G22+КБ!G21+ФБ!G19</f>
        <v>170607.12555</v>
      </c>
      <c r="H20" s="115">
        <f>Лист1!H21+'Суксун гп'!H22+КБ!H21+ФБ!H19</f>
        <v>134068.5575</v>
      </c>
    </row>
    <row r="21" spans="1:8" ht="89.25">
      <c r="A21" s="131"/>
      <c r="B21" s="37" t="s">
        <v>16</v>
      </c>
      <c r="C21" s="26" t="s">
        <v>85</v>
      </c>
      <c r="D21" s="26" t="s">
        <v>90</v>
      </c>
      <c r="E21" s="26" t="s">
        <v>148</v>
      </c>
      <c r="F21" s="117">
        <f>Лист1!F22+'Суксун гп'!F23+КБ!F23</f>
        <v>139358.7</v>
      </c>
      <c r="G21" s="117">
        <f>Лист1!G22+'Суксун гп'!G23+КБ!G25</f>
        <v>33875.49016</v>
      </c>
      <c r="H21" s="117">
        <f>H36+H33+H28</f>
        <v>36571.6975</v>
      </c>
    </row>
    <row r="22" spans="1:8" ht="38.25">
      <c r="A22" s="131"/>
      <c r="B22" s="25" t="s">
        <v>17</v>
      </c>
      <c r="C22" s="26">
        <v>574</v>
      </c>
      <c r="D22" s="27" t="s">
        <v>52</v>
      </c>
      <c r="E22" s="26" t="s">
        <v>148</v>
      </c>
      <c r="F22" s="117">
        <f>F30+F34</f>
        <v>1159</v>
      </c>
      <c r="G22" s="117">
        <f>G30+G34</f>
        <v>30</v>
      </c>
      <c r="H22" s="117">
        <v>30</v>
      </c>
    </row>
    <row r="23" spans="1:8" ht="76.5">
      <c r="A23" s="37"/>
      <c r="B23" s="37" t="s">
        <v>138</v>
      </c>
      <c r="C23" s="26">
        <v>980</v>
      </c>
      <c r="D23" s="27" t="s">
        <v>49</v>
      </c>
      <c r="E23" s="26" t="s">
        <v>103</v>
      </c>
      <c r="F23" s="117">
        <v>1108.3</v>
      </c>
      <c r="G23" s="115">
        <f>Лист1!G24</f>
        <v>0</v>
      </c>
      <c r="H23" s="115">
        <f>Лист1!H24</f>
        <v>0</v>
      </c>
    </row>
    <row r="24" spans="1:8" ht="89.25">
      <c r="A24" s="37"/>
      <c r="B24" s="37" t="s">
        <v>82</v>
      </c>
      <c r="C24" s="26">
        <v>534</v>
      </c>
      <c r="D24" s="26" t="s">
        <v>152</v>
      </c>
      <c r="E24" s="26" t="s">
        <v>103</v>
      </c>
      <c r="F24" s="117">
        <f>F31</f>
        <v>2497.9</v>
      </c>
      <c r="G24" s="115">
        <f>Лист1!G25+КБ!G26+ФБ!G22</f>
        <v>136701.63539</v>
      </c>
      <c r="H24" s="115">
        <f>H38+H31</f>
        <v>97466.86</v>
      </c>
    </row>
    <row r="25" spans="1:8" ht="15">
      <c r="A25" s="37"/>
      <c r="B25" s="37" t="s">
        <v>15</v>
      </c>
      <c r="C25" s="29">
        <v>563</v>
      </c>
      <c r="D25" s="29">
        <v>1003</v>
      </c>
      <c r="E25" s="26" t="s">
        <v>134</v>
      </c>
      <c r="F25" s="115">
        <f>F26</f>
        <v>0</v>
      </c>
      <c r="G25" s="115">
        <v>0</v>
      </c>
      <c r="H25" s="115">
        <v>0</v>
      </c>
    </row>
    <row r="26" spans="1:8" ht="136.5" customHeight="1">
      <c r="A26" s="132" t="s">
        <v>18</v>
      </c>
      <c r="B26" s="37" t="s">
        <v>16</v>
      </c>
      <c r="C26" s="29">
        <v>563</v>
      </c>
      <c r="D26" s="29">
        <v>1003</v>
      </c>
      <c r="E26" s="26" t="s">
        <v>134</v>
      </c>
      <c r="F26" s="115">
        <v>0</v>
      </c>
      <c r="G26" s="115">
        <v>0</v>
      </c>
      <c r="H26" s="115">
        <v>0</v>
      </c>
    </row>
    <row r="27" spans="1:8" ht="102" customHeight="1">
      <c r="A27" s="98" t="s">
        <v>22</v>
      </c>
      <c r="B27" s="25" t="s">
        <v>15</v>
      </c>
      <c r="C27" s="29" t="s">
        <v>86</v>
      </c>
      <c r="D27" s="29" t="s">
        <v>91</v>
      </c>
      <c r="E27" s="26" t="s">
        <v>149</v>
      </c>
      <c r="F27" s="117">
        <f>Лист1!F30+'Суксун гп'!F24+КБ!F24</f>
        <v>139231.9</v>
      </c>
      <c r="G27" s="117">
        <f>Лист1!G30+'Суксун гп'!G24+КБ!G24+ФБ!G22</f>
        <v>165104.92554999999</v>
      </c>
      <c r="H27" s="117">
        <f>H28+H29+H30+H31</f>
        <v>129523.4575</v>
      </c>
    </row>
    <row r="28" spans="1:8" ht="102">
      <c r="A28" s="133"/>
      <c r="B28" s="36" t="s">
        <v>16</v>
      </c>
      <c r="C28" s="29" t="s">
        <v>87</v>
      </c>
      <c r="D28" s="29" t="s">
        <v>92</v>
      </c>
      <c r="E28" s="29" t="s">
        <v>150</v>
      </c>
      <c r="F28" s="121">
        <f>Лист1!F31+'Суксун гп'!F25+КБ!F25</f>
        <v>136994.6</v>
      </c>
      <c r="G28" s="119">
        <f>Лист1!G31+'Суксун гп'!G25+КБ!G25</f>
        <v>31362.39016</v>
      </c>
      <c r="H28" s="119">
        <f>Лист1!H31+'Суксун гп'!H25+КБ!H25</f>
        <v>34207.5975</v>
      </c>
    </row>
    <row r="29" spans="1:8" ht="76.5">
      <c r="A29" s="133"/>
      <c r="B29" s="36" t="s">
        <v>138</v>
      </c>
      <c r="C29" s="29">
        <v>980</v>
      </c>
      <c r="D29" s="30" t="s">
        <v>49</v>
      </c>
      <c r="E29" s="29" t="s">
        <v>103</v>
      </c>
      <c r="F29" s="121">
        <f>Лист1!F24</f>
        <v>1108.3</v>
      </c>
      <c r="G29" s="119">
        <v>0</v>
      </c>
      <c r="H29" s="119">
        <f>H44</f>
        <v>0</v>
      </c>
    </row>
    <row r="30" spans="1:8" ht="38.25">
      <c r="A30" s="25"/>
      <c r="B30" s="99" t="s">
        <v>17</v>
      </c>
      <c r="C30" s="29">
        <v>574</v>
      </c>
      <c r="D30" s="30" t="s">
        <v>48</v>
      </c>
      <c r="E30" s="29" t="s">
        <v>103</v>
      </c>
      <c r="F30" s="121">
        <f>Лист1!F33</f>
        <v>1129</v>
      </c>
      <c r="G30" s="119">
        <f>Лист1!G33</f>
        <v>0</v>
      </c>
      <c r="H30" s="119">
        <f>Лист1!H33</f>
        <v>0</v>
      </c>
    </row>
    <row r="31" spans="1:8" ht="89.25">
      <c r="A31" s="25"/>
      <c r="B31" s="36" t="s">
        <v>82</v>
      </c>
      <c r="C31" s="29">
        <v>534</v>
      </c>
      <c r="D31" s="29" t="s">
        <v>152</v>
      </c>
      <c r="E31" s="29" t="s">
        <v>103</v>
      </c>
      <c r="F31" s="117">
        <f>Лист1!F34+КБ!F26+ФБ!F22</f>
        <v>2497.9</v>
      </c>
      <c r="G31" s="119">
        <f>Лист1!G34+КБ!G26+ФБ!G22</f>
        <v>133742.53539</v>
      </c>
      <c r="H31" s="119">
        <f>Лист1!H34+КБ!H26</f>
        <v>95315.86</v>
      </c>
    </row>
    <row r="32" spans="1:9" ht="25.5">
      <c r="A32" s="25"/>
      <c r="B32" s="37" t="s">
        <v>15</v>
      </c>
      <c r="C32" s="26" t="s">
        <v>151</v>
      </c>
      <c r="D32" s="27" t="s">
        <v>52</v>
      </c>
      <c r="E32" s="26" t="s">
        <v>116</v>
      </c>
      <c r="F32" s="115">
        <f>F33+F34</f>
        <v>130</v>
      </c>
      <c r="G32" s="115">
        <f>G33+G34</f>
        <v>130</v>
      </c>
      <c r="H32" s="115">
        <f>H33+H34</f>
        <v>130</v>
      </c>
      <c r="I32" s="35"/>
    </row>
    <row r="33" spans="1:8" ht="51">
      <c r="A33" s="96" t="s">
        <v>39</v>
      </c>
      <c r="B33" s="36" t="s">
        <v>16</v>
      </c>
      <c r="C33" s="29">
        <v>563</v>
      </c>
      <c r="D33" s="30" t="s">
        <v>52</v>
      </c>
      <c r="E33" s="29" t="s">
        <v>116</v>
      </c>
      <c r="F33" s="119">
        <f>Лист1!F68</f>
        <v>100</v>
      </c>
      <c r="G33" s="119">
        <f>Лист1!G68</f>
        <v>100</v>
      </c>
      <c r="H33" s="119">
        <f>Лист1!H68</f>
        <v>100</v>
      </c>
    </row>
    <row r="34" spans="1:8" ht="38.25">
      <c r="A34" s="96"/>
      <c r="B34" s="36" t="s">
        <v>17</v>
      </c>
      <c r="C34" s="29">
        <v>574</v>
      </c>
      <c r="D34" s="30" t="s">
        <v>52</v>
      </c>
      <c r="E34" s="29" t="s">
        <v>116</v>
      </c>
      <c r="F34" s="119">
        <f>Лист1!F69</f>
        <v>30</v>
      </c>
      <c r="G34" s="119">
        <f>Лист1!G69</f>
        <v>30</v>
      </c>
      <c r="H34" s="119">
        <f>Лист1!H69</f>
        <v>30</v>
      </c>
    </row>
    <row r="35" spans="1:8" ht="15">
      <c r="A35" s="96"/>
      <c r="B35" s="37" t="s">
        <v>64</v>
      </c>
      <c r="C35" s="26">
        <v>763</v>
      </c>
      <c r="D35" s="134" t="s">
        <v>71</v>
      </c>
      <c r="E35" s="26" t="s">
        <v>126</v>
      </c>
      <c r="F35" s="115">
        <f>F36</f>
        <v>2264.1</v>
      </c>
      <c r="G35" s="115">
        <f>G36+G38</f>
        <v>5458.2</v>
      </c>
      <c r="H35" s="115">
        <f>H36+H38</f>
        <v>4415.1</v>
      </c>
    </row>
    <row r="36" spans="1:8" ht="50.25" customHeight="1">
      <c r="A36" s="96" t="s">
        <v>63</v>
      </c>
      <c r="B36" s="36" t="s">
        <v>78</v>
      </c>
      <c r="C36" s="29">
        <v>763</v>
      </c>
      <c r="D36" s="122" t="s">
        <v>71</v>
      </c>
      <c r="E36" s="29" t="s">
        <v>126</v>
      </c>
      <c r="F36" s="119">
        <f>'Суксун гп'!F44</f>
        <v>2264.1</v>
      </c>
      <c r="G36" s="119">
        <f>'Суксун гп'!G44</f>
        <v>2499.1</v>
      </c>
      <c r="H36" s="119">
        <f>'Суксун гп'!H44</f>
        <v>2264.1</v>
      </c>
    </row>
    <row r="37" spans="1:8" ht="15" hidden="1">
      <c r="A37" s="96"/>
      <c r="B37" s="109"/>
      <c r="C37" s="109"/>
      <c r="D37" s="109"/>
      <c r="E37" s="109"/>
      <c r="F37" s="135"/>
      <c r="G37" s="135"/>
      <c r="H37" s="135"/>
    </row>
    <row r="38" spans="1:8" ht="89.25">
      <c r="A38" s="37"/>
      <c r="B38" s="36" t="s">
        <v>82</v>
      </c>
      <c r="C38" s="29">
        <v>534</v>
      </c>
      <c r="D38" s="122" t="s">
        <v>160</v>
      </c>
      <c r="E38" s="29">
        <v>540100000</v>
      </c>
      <c r="F38" s="119"/>
      <c r="G38" s="119">
        <v>2959.1</v>
      </c>
      <c r="H38" s="119">
        <v>2151</v>
      </c>
    </row>
    <row r="39" spans="1:8" ht="15">
      <c r="A39" s="41"/>
      <c r="B39" s="42"/>
      <c r="C39" s="40"/>
      <c r="D39" s="43"/>
      <c r="E39" s="40"/>
      <c r="F39" s="44"/>
      <c r="G39" s="44"/>
      <c r="H39" s="44"/>
    </row>
  </sheetData>
  <sheetProtection/>
  <mergeCells count="11">
    <mergeCell ref="F2:H5"/>
    <mergeCell ref="A15:H15"/>
    <mergeCell ref="A33:A35"/>
    <mergeCell ref="A36:A37"/>
    <mergeCell ref="A14:H14"/>
    <mergeCell ref="A17:A18"/>
    <mergeCell ref="B17:B18"/>
    <mergeCell ref="C17:E17"/>
    <mergeCell ref="F17:H17"/>
    <mergeCell ref="A20:A22"/>
    <mergeCell ref="A27:A29"/>
  </mergeCells>
  <hyperlinks>
    <hyperlink ref="F17" r:id="rId1" display="C:\Users\Пользователь\AppData\Local\Microsoft\Windows\Documentum\1МОЧАЛИНА\Программа на 2015-2017 г\приложения к программе (распределение средств и план мероприятий) - копия.xlsx - районный!Par1017"/>
  </hyperlinks>
  <printOptions/>
  <pageMargins left="0.7" right="0.7" top="0.75" bottom="0.75" header="0.3" footer="0.3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2019-12-20T06:27:49Z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