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440" windowHeight="9465"/>
  </bookViews>
  <sheets>
    <sheet name="прил 4" sheetId="1" r:id="rId1"/>
    <sheet name="прил 5" sheetId="2" r:id="rId2"/>
    <sheet name="приложение 6" sheetId="3" r:id="rId3"/>
  </sheets>
  <definedNames>
    <definedName name="OLE_LINK1" localSheetId="0">'прил 4'!$A$19</definedName>
  </definedNames>
  <calcPr calcId="125725"/>
</workbook>
</file>

<file path=xl/calcChain.xml><?xml version="1.0" encoding="utf-8"?>
<calcChain xmlns="http://schemas.openxmlformats.org/spreadsheetml/2006/main">
  <c r="H56" i="1"/>
  <c r="G56"/>
  <c r="G55" s="1"/>
  <c r="F56"/>
  <c r="H55"/>
  <c r="F55"/>
  <c r="H51"/>
  <c r="G51"/>
  <c r="G50" s="1"/>
  <c r="F51"/>
  <c r="H50"/>
  <c r="F50"/>
  <c r="H48"/>
  <c r="G48"/>
  <c r="H47"/>
  <c r="G47"/>
  <c r="H46"/>
  <c r="G46"/>
  <c r="F46"/>
  <c r="F41"/>
  <c r="F39"/>
  <c r="F36"/>
  <c r="F34" s="1"/>
  <c r="F32"/>
  <c r="H31"/>
  <c r="G31"/>
  <c r="G29" s="1"/>
  <c r="H29"/>
  <c r="F27"/>
  <c r="F25"/>
  <c r="F21"/>
  <c r="H20"/>
  <c r="G20"/>
  <c r="F20"/>
  <c r="F19" s="1"/>
  <c r="H17"/>
  <c r="H16" s="1"/>
  <c r="H15" s="1"/>
  <c r="H14" s="1"/>
  <c r="H13" s="1"/>
  <c r="G17"/>
  <c r="F17"/>
  <c r="G16"/>
  <c r="G15" s="1"/>
  <c r="G14" s="1"/>
  <c r="G13" s="1"/>
  <c r="F16" l="1"/>
  <c r="F15" s="1"/>
  <c r="F31"/>
  <c r="F29" s="1"/>
  <c r="H42" i="2"/>
  <c r="G42"/>
  <c r="G41" s="1"/>
  <c r="G31"/>
  <c r="G29" s="1"/>
  <c r="G19"/>
  <c r="G16" s="1"/>
  <c r="F31"/>
  <c r="H31"/>
  <c r="H31" i="3"/>
  <c r="H30" s="1"/>
  <c r="F31"/>
  <c r="F30" s="1"/>
  <c r="G29"/>
  <c r="G25" s="1"/>
  <c r="H29"/>
  <c r="H25" s="1"/>
  <c r="F29"/>
  <c r="F25" s="1"/>
  <c r="H29" i="2"/>
  <c r="H22" i="3"/>
  <c r="H21" s="1"/>
  <c r="F42" i="2"/>
  <c r="F41"/>
  <c r="F29"/>
  <c r="H19"/>
  <c r="H16" s="1"/>
  <c r="F19"/>
  <c r="F16"/>
  <c r="H41"/>
  <c r="F14" i="1" l="1"/>
  <c r="F13" s="1"/>
  <c r="F22" i="3"/>
  <c r="F21" s="1"/>
  <c r="G14" i="2"/>
  <c r="F14"/>
  <c r="G31" i="3"/>
  <c r="G30" s="1"/>
  <c r="G15" i="2"/>
  <c r="G24" i="3"/>
  <c r="G23" s="1"/>
  <c r="H20"/>
  <c r="H19" s="1"/>
  <c r="F24"/>
  <c r="F23" s="1"/>
  <c r="H14" i="2"/>
  <c r="H15"/>
  <c r="H24" i="3"/>
  <c r="H23" s="1"/>
  <c r="G20"/>
  <c r="G19" s="1"/>
  <c r="F15" i="2"/>
  <c r="G22" i="3"/>
  <c r="G21" s="1"/>
  <c r="G18" l="1"/>
  <c r="G17" s="1"/>
  <c r="F20"/>
  <c r="F19" s="1"/>
  <c r="F18" s="1"/>
  <c r="F17" s="1"/>
  <c r="H18"/>
  <c r="H17" s="1"/>
</calcChain>
</file>

<file path=xl/sharedStrings.xml><?xml version="1.0" encoding="utf-8"?>
<sst xmlns="http://schemas.openxmlformats.org/spreadsheetml/2006/main" count="318" uniqueCount="147">
  <si>
    <t>Суксунского муниципального района</t>
  </si>
  <si>
    <t>Финансовое обеспечение реализации муниципальной программы</t>
  </si>
  <si>
    <t>«Развитие образования» за счет средств бюджета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</si>
  <si>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</si>
  <si>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соисполнители, участники (ГРБС)</t>
  </si>
  <si>
    <t>Код бюджетной классификации</t>
  </si>
  <si>
    <t>Расходы, тыс. руб.</t>
  </si>
  <si>
    <t>ГРБС</t>
  </si>
  <si>
    <t>Рз Пр</t>
  </si>
  <si>
    <t>ЦСР</t>
  </si>
  <si>
    <t>Муниципальная программа «Развитие образования»</t>
  </si>
  <si>
    <t>всего</t>
  </si>
  <si>
    <t>УМУ Суксунского района</t>
  </si>
  <si>
    <t>Подпрограмма 1 «Развитие системы дошкольного образования Суксунского муниципального района»</t>
  </si>
  <si>
    <t>Основное мероприятие 1.1 Предоставление муниципальной услуги «Реализация образовательных программ дошкольного образования».</t>
  </si>
  <si>
    <t>Всего</t>
  </si>
  <si>
    <t xml:space="preserve">УМУ Суксунского района </t>
  </si>
  <si>
    <t>Основное мероприятие 1.2.</t>
  </si>
  <si>
    <t>Мероприятия, обеспечивающие функционирование и содержание образовательных учреждений дошкольного образования.</t>
  </si>
  <si>
    <t>Мероприятие 1.2.1.</t>
  </si>
  <si>
    <t>Мероприятие 1.2.2.</t>
  </si>
  <si>
    <t>Подготовка образовательных учреждений дошкольного образования к отопительному периоду.</t>
  </si>
  <si>
    <t xml:space="preserve">Мероприятие 1.2.3. </t>
  </si>
  <si>
    <t>Проведение ремонтов</t>
  </si>
  <si>
    <t>061022Е030</t>
  </si>
  <si>
    <t>Мероприятие 1.2.4.</t>
  </si>
  <si>
    <t>Приведение в нормативное состояние</t>
  </si>
  <si>
    <t>061022Е040</t>
  </si>
  <si>
    <r>
      <t>Подпрограмма 2 «Развитие системы начального общего, основного общего, среднего общего образования Суксунского муниципального района</t>
    </r>
    <r>
      <rPr>
        <sz val="13"/>
        <color indexed="8"/>
        <rFont val="Times New Roman"/>
        <family val="1"/>
        <charset val="204"/>
      </rPr>
      <t xml:space="preserve">, </t>
    </r>
    <r>
      <rPr>
        <sz val="14"/>
        <color indexed="8"/>
        <rFont val="Times New Roman"/>
        <family val="1"/>
        <charset val="204"/>
      </rPr>
      <t>а также дополнительного образования в общеобразовательных организациях»</t>
    </r>
  </si>
  <si>
    <t xml:space="preserve">Основное мероприятие 2.1 Предоставление муниципальной услуги </t>
  </si>
  <si>
    <t>Реализация образовательных программ начального общего образования, общеобразовательных программ основного общего образования, общеобразовательных программ среднего общего образования.</t>
  </si>
  <si>
    <t>Основное мероприятие 2.2. Обеспечение функционирования и содержания общеобразовательных учреждений.</t>
  </si>
  <si>
    <t>Мероприятие 2.2.1.</t>
  </si>
  <si>
    <t>Проведение ремонтов.</t>
  </si>
  <si>
    <t>Мероприятие 2.2.2.</t>
  </si>
  <si>
    <t>Подготовка общеобразовательных учреждений к отопительному периоду.</t>
  </si>
  <si>
    <t>062022Е070</t>
  </si>
  <si>
    <t>Мероприятие 2.2.3.</t>
  </si>
  <si>
    <t>Оборудование систем видеонаблюдения по периметру и в здании образовательных организаций</t>
  </si>
  <si>
    <t xml:space="preserve">Мероприятие </t>
  </si>
  <si>
    <t>2.2.4.</t>
  </si>
  <si>
    <t>Обеспечение организации и проведения районных мероприятий.</t>
  </si>
  <si>
    <t>064012Е090</t>
  </si>
  <si>
    <t>064022Е110</t>
  </si>
  <si>
    <t xml:space="preserve">«Обеспечение реализации Программы и прочие мероприятия в области образования» </t>
  </si>
  <si>
    <t>--------------------------------</t>
  </si>
  <si>
    <t>&lt;1&gt; Представленные расходы подлежат ежегодному уточнению при формировании бюджета на очередной финансовый год и плановый период.</t>
  </si>
  <si>
    <t>&lt;2&gt; Указывается только группа кода вида расходов, без разбивки по подгруппам и элементам.</t>
  </si>
  <si>
    <t>&lt;3&gt; В расходы по строке «Подпрограмма «Обеспечение реализации муниципальной программы» включаются расходы на содержание аппаратов управления органов власти муниципального образования, не включенные в расходы иных подпрограмм муниципальных программ.»</t>
  </si>
  <si>
    <t>муниципального образования за счет средств бюджета</t>
  </si>
  <si>
    <t>Пермского края</t>
  </si>
  <si>
    <t>0700, 1000</t>
  </si>
  <si>
    <t>Основное мероприятие 1.1</t>
  </si>
  <si>
    <t>Обеспечение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организациях</t>
  </si>
  <si>
    <t>Мероприятие 1.2</t>
  </si>
  <si>
    <t>Обеспечение воспитания и обучения детей – инвалидов в дошкольных образовательных организациях и на дому (для непосещающих дошкольные учреждения)</t>
  </si>
  <si>
    <t xml:space="preserve">Основное мероприятие 1.3 </t>
  </si>
  <si>
    <t>Предоставление выплаты компенсации части родительской платы за присмотр и уход за ребёнком  в муниципальных образовательных организациях, реализующих общеобразовательную программу дошкольного образования.</t>
  </si>
  <si>
    <t>Мероприятие 1.4</t>
  </si>
  <si>
    <t xml:space="preserve">Предоставление  мер социальной поддержки  педагогическим работникам образовательных организаций дошкольного образования </t>
  </si>
  <si>
    <t>(23 ст .ДО)</t>
  </si>
  <si>
    <t>Подпрограмма 2 «Развитие системы начального общего, основного общего, среднего общего образования Суксунского муниципального района»</t>
  </si>
  <si>
    <t>Мероприятие 2.1 Предоставление государственных гарантий на получение  общедоступного бесплатного дошкольного, начального общего, основного общего, среднего общего образования, а также дополнительного образования  в общеобразовательных организациях</t>
  </si>
  <si>
    <t>Мероприятие 2.2</t>
  </si>
  <si>
    <t>Предоставление  получения  общедоступного и бесплатного  дошкольного, начального общего, основного общего, среднего общего образования обучающихся с ограниченными возможностями здоровья в муниципальных общеобразовательных учреждениях, осуществляющих образовательную деятельность по адаптивным основным общеобразовательным программам</t>
  </si>
  <si>
    <t>Мероприятие 2.3</t>
  </si>
  <si>
    <t>Предоставление мер социальной поддержки учащихся из малоимущих и многодетных малоимущих семей.</t>
  </si>
  <si>
    <t>Мероприятие 2.4</t>
  </si>
  <si>
    <t>Выплата  ежемесячного  вознаграждения за выполнение функций классного  руководителя педагогическим работникам образовательной организации.</t>
  </si>
  <si>
    <t>Мероприятие 2.5</t>
  </si>
  <si>
    <t>Предоставление мер социальной      поддержки педагогическим работникам  образовательных организаций (ст.23 СОШ, коррекц.).</t>
  </si>
  <si>
    <t>Подпрограмма 3 «Обеспечение реализации Программы и прочие мероприятия в области образования»</t>
  </si>
  <si>
    <t>Мероприятие 3.1. Предоставление мер социальной поддержки  педагогических работников образовательных организаций, работающих и проживающих в сельской местности и поселках  городского типа(рабочих поселках), по оплате жилого помещения и коммунальных услуг.</t>
  </si>
  <si>
    <t xml:space="preserve">Мероприятие 3.2. </t>
  </si>
  <si>
    <t>«Обеспечение  воспитания и обучения детей – инвалидов в дошкольныхъ образовательных организациях и на дому (для  непосещающих дошкольные учреждения)</t>
  </si>
  <si>
    <t xml:space="preserve">065022Н020 </t>
  </si>
  <si>
    <t>Мероприятие 3.3.Предоставление выплаты компенсации части родительской платы за присмотр и уход за ребёнком в образовательных организациях, реализующих образовательную программу дошкольного образования</t>
  </si>
  <si>
    <t>Мероприятие 3.4. Предоставление мер социальной поддержки педагогическим работникам образовательныхорганизаций дошкольного образования, общеобразовательных организаций</t>
  </si>
  <si>
    <t>065032Н230</t>
  </si>
  <si>
    <t>Суксунского муниципального района за счет всех источников</t>
  </si>
  <si>
    <t>финансирования</t>
  </si>
  <si>
    <t>Наименование муниципальной программы, подпрограммы</t>
  </si>
  <si>
    <t>Управление муниципальными учреждениями Администрации Суксунского муниципального района</t>
  </si>
  <si>
    <t xml:space="preserve">Подпрограмма 2 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</si>
  <si>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</si>
  <si>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&lt;3&gt; В расходы по строке «Подпрограмма «Обеспечение реализации муниципальной программы» включаются расходы на содержание аппаратов управления органов власти муниципального образования, не включенные в расходы иных подпрограмм муниципальных программ муниципального образования.»</t>
  </si>
  <si>
    <t>0701</t>
  </si>
  <si>
    <t>0702</t>
  </si>
  <si>
    <t>0709</t>
  </si>
  <si>
    <t>0700</t>
  </si>
  <si>
    <t>0702, 1003</t>
  </si>
  <si>
    <t>Подпрограмма 3 «Развитие системы дополнительного образования, развитие одарённых детей Суксунского муниципального района</t>
  </si>
  <si>
    <t xml:space="preserve">Основное мероприятие 3.1 Предоставление муниципальной услуги </t>
  </si>
  <si>
    <t>Реализация дополнительных общеразвивающих программ.</t>
  </si>
  <si>
    <t>Подпрограмма 4. «Кадры системы образования Суксунского муниципального района»</t>
  </si>
  <si>
    <t>Основное мероприятие 4.1</t>
  </si>
  <si>
    <t>Основное мероприятие 4.2 Закрепление педагогического кадрового потенциала в территории.</t>
  </si>
  <si>
    <t>Подпрограмма 5</t>
  </si>
  <si>
    <t>5.1. Обеспечение выполнения полномочий в сфере образования.</t>
  </si>
  <si>
    <t>Приведение образовательных учреждений в нормативное состояние</t>
  </si>
  <si>
    <t>Подпрограмма 5  Обеспечение реализации Программы и прочие мероприятия в области образования»</t>
  </si>
  <si>
    <t>Подпрограмма 4 «Кадры системы образования»</t>
  </si>
  <si>
    <t>0600000000</t>
  </si>
  <si>
    <t>0610000000</t>
  </si>
  <si>
    <t>0610100000</t>
  </si>
  <si>
    <t>0610200000</t>
  </si>
  <si>
    <t>061022Е010</t>
  </si>
  <si>
    <t>061022Е020</t>
  </si>
  <si>
    <t>0701,0702</t>
  </si>
  <si>
    <t>0620000000</t>
  </si>
  <si>
    <t>0620100110</t>
  </si>
  <si>
    <t>0620200000</t>
  </si>
  <si>
    <t>062022Е060</t>
  </si>
  <si>
    <t>062022Е080</t>
  </si>
  <si>
    <t>0703</t>
  </si>
  <si>
    <t>0630100110</t>
  </si>
  <si>
    <t>0640000000</t>
  </si>
  <si>
    <t>0630000000</t>
  </si>
  <si>
    <t>0650000000</t>
  </si>
  <si>
    <t>0650100050</t>
  </si>
  <si>
    <t>0701, 1003, 1004</t>
  </si>
  <si>
    <t>0610570280</t>
  </si>
  <si>
    <t>0650570280</t>
  </si>
  <si>
    <t>1003, 0709</t>
  </si>
  <si>
    <t>062042Н040</t>
  </si>
  <si>
    <t xml:space="preserve"> 061042Н020</t>
  </si>
  <si>
    <t>061032Н020</t>
  </si>
  <si>
    <t>062032Н020</t>
  </si>
  <si>
    <t>062032Н020,</t>
  </si>
  <si>
    <t>062032Н020, 065022Н020</t>
  </si>
  <si>
    <t>065032С170</t>
  </si>
  <si>
    <t>0700,1003</t>
  </si>
  <si>
    <t xml:space="preserve"> 0703</t>
  </si>
  <si>
    <t>0709,1003</t>
  </si>
  <si>
    <t xml:space="preserve">                                                                                                                                                                  Суксунского муниципального района</t>
  </si>
  <si>
    <t xml:space="preserve">                                                                                                                                                                  к муниципальной программе</t>
  </si>
  <si>
    <t xml:space="preserve">                                                                                                                                                                  «Приложение 5</t>
  </si>
  <si>
    <t xml:space="preserve">к Постановлению Администрации </t>
  </si>
  <si>
    <t>к муниципальной программе</t>
  </si>
  <si>
    <t>"Развитие образования"</t>
  </si>
  <si>
    <t>Приложение 2</t>
  </si>
  <si>
    <t>"Приложение 6</t>
  </si>
  <si>
    <t>от 13.08.2018 г. № 251</t>
  </si>
  <si>
    <t xml:space="preserve">                                                                                                                                                   «Приложение 4</t>
  </si>
  <si>
    <t xml:space="preserve">                                                                                                                                                   к муниципальной программе</t>
  </si>
  <si>
    <t xml:space="preserve">                                                                                                                                                   Суксунского муниципального района</t>
  </si>
  <si>
    <t xml:space="preserve">                                                                                                                                                   «Развитие образования»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</si>
</sst>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0" xfId="0"/>
    <xf numFmtId="0" fontId="6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justify"/>
    </xf>
    <xf numFmtId="0" fontId="0" fillId="0" borderId="0" xfId="0"/>
    <xf numFmtId="0" fontId="1" fillId="0" borderId="0" xfId="0" applyFont="1" applyAlignment="1">
      <alignment horizontal="justify"/>
    </xf>
    <xf numFmtId="0" fontId="0" fillId="0" borderId="0" xfId="0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/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49" fontId="3" fillId="0" borderId="4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22" zoomScaleNormal="100" workbookViewId="0">
      <selection sqref="A1:XFD1048576"/>
    </sheetView>
  </sheetViews>
  <sheetFormatPr defaultRowHeight="15"/>
  <cols>
    <col min="1" max="1" width="36.28515625" style="67" customWidth="1"/>
    <col min="2" max="2" width="24.7109375" style="67" customWidth="1"/>
    <col min="3" max="3" width="9.140625" style="67"/>
    <col min="4" max="4" width="16.140625" style="67" customWidth="1"/>
    <col min="5" max="5" width="19.42578125" style="67" customWidth="1"/>
    <col min="6" max="6" width="17.140625" style="67" customWidth="1"/>
    <col min="7" max="7" width="19.5703125" style="67" customWidth="1"/>
    <col min="8" max="8" width="17" style="67" customWidth="1"/>
    <col min="9" max="16384" width="9.140625" style="67"/>
  </cols>
  <sheetData>
    <row r="1" spans="1:8" ht="15" customHeight="1">
      <c r="A1" s="116" t="s">
        <v>143</v>
      </c>
      <c r="B1" s="141"/>
      <c r="C1" s="141"/>
      <c r="D1" s="141"/>
      <c r="E1" s="141"/>
      <c r="F1" s="141"/>
      <c r="G1" s="141"/>
      <c r="H1" s="141"/>
    </row>
    <row r="2" spans="1:8" ht="18.75">
      <c r="A2" s="116" t="s">
        <v>144</v>
      </c>
      <c r="B2" s="141"/>
      <c r="C2" s="141"/>
      <c r="D2" s="141"/>
      <c r="E2" s="141"/>
      <c r="F2" s="141"/>
      <c r="G2" s="141"/>
      <c r="H2" s="141"/>
    </row>
    <row r="3" spans="1:8" ht="18.75">
      <c r="A3" s="116" t="s">
        <v>145</v>
      </c>
      <c r="B3" s="141"/>
      <c r="C3" s="141"/>
      <c r="D3" s="141"/>
      <c r="E3" s="141"/>
      <c r="F3" s="141"/>
      <c r="G3" s="141"/>
      <c r="H3" s="141"/>
    </row>
    <row r="4" spans="1:8" ht="18.75">
      <c r="A4" s="116" t="s">
        <v>146</v>
      </c>
      <c r="B4" s="141"/>
      <c r="C4" s="141"/>
      <c r="D4" s="141"/>
      <c r="E4" s="141"/>
      <c r="F4" s="141"/>
      <c r="G4" s="141"/>
      <c r="H4" s="141"/>
    </row>
    <row r="5" spans="1:8" ht="18.75">
      <c r="A5" s="66"/>
    </row>
    <row r="6" spans="1:8" ht="18.75">
      <c r="A6" s="91" t="s">
        <v>1</v>
      </c>
      <c r="B6" s="69"/>
      <c r="C6" s="69"/>
      <c r="D6" s="69"/>
      <c r="E6" s="69"/>
      <c r="F6" s="69"/>
      <c r="G6" s="69"/>
      <c r="H6" s="69"/>
    </row>
    <row r="7" spans="1:8" ht="18.75">
      <c r="A7" s="91" t="s">
        <v>2</v>
      </c>
      <c r="B7" s="69"/>
      <c r="C7" s="69"/>
      <c r="D7" s="69"/>
      <c r="E7" s="69"/>
      <c r="F7" s="69"/>
      <c r="G7" s="69"/>
      <c r="H7" s="69"/>
    </row>
    <row r="8" spans="1:8" ht="18.75">
      <c r="A8" s="91" t="s">
        <v>0</v>
      </c>
      <c r="B8" s="69"/>
      <c r="C8" s="69"/>
      <c r="D8" s="69"/>
      <c r="E8" s="69"/>
      <c r="F8" s="69"/>
      <c r="G8" s="69"/>
      <c r="H8" s="69"/>
    </row>
    <row r="9" spans="1:8" ht="19.5" thickBot="1">
      <c r="A9" s="64"/>
    </row>
    <row r="10" spans="1:8" ht="90" customHeight="1" thickBot="1">
      <c r="A10" s="78" t="s">
        <v>3</v>
      </c>
      <c r="B10" s="78" t="s">
        <v>4</v>
      </c>
      <c r="C10" s="92" t="s">
        <v>5</v>
      </c>
      <c r="D10" s="93"/>
      <c r="E10" s="94"/>
      <c r="F10" s="92" t="s">
        <v>6</v>
      </c>
      <c r="G10" s="93"/>
      <c r="H10" s="94"/>
    </row>
    <row r="11" spans="1:8" ht="19.5" hidden="1" thickBot="1">
      <c r="A11" s="80"/>
      <c r="B11" s="80"/>
      <c r="C11" s="3" t="s">
        <v>7</v>
      </c>
      <c r="D11" s="3" t="s">
        <v>8</v>
      </c>
      <c r="E11" s="3" t="s">
        <v>9</v>
      </c>
      <c r="F11" s="3">
        <v>2018</v>
      </c>
      <c r="G11" s="3">
        <v>2019</v>
      </c>
      <c r="H11" s="3">
        <v>2020</v>
      </c>
    </row>
    <row r="12" spans="1:8" ht="19.5" thickBot="1">
      <c r="A12" s="61">
        <v>1</v>
      </c>
      <c r="B12" s="3">
        <v>2</v>
      </c>
      <c r="C12" s="5">
        <v>3</v>
      </c>
      <c r="D12" s="5">
        <v>4</v>
      </c>
      <c r="E12" s="5">
        <v>5</v>
      </c>
      <c r="F12" s="5">
        <v>7</v>
      </c>
      <c r="G12" s="3">
        <v>8</v>
      </c>
      <c r="H12" s="5">
        <v>9</v>
      </c>
    </row>
    <row r="13" spans="1:8" ht="38.25" customHeight="1" thickBot="1">
      <c r="A13" s="72" t="s">
        <v>10</v>
      </c>
      <c r="B13" s="7" t="s">
        <v>11</v>
      </c>
      <c r="C13" s="3">
        <v>574</v>
      </c>
      <c r="D13" s="58" t="s">
        <v>89</v>
      </c>
      <c r="E13" s="58" t="s">
        <v>102</v>
      </c>
      <c r="F13" s="29">
        <f>F14</f>
        <v>109868.29999999999</v>
      </c>
      <c r="G13" s="29">
        <f>G14</f>
        <v>98166.309999999983</v>
      </c>
      <c r="H13" s="29">
        <f>H14</f>
        <v>95734.71</v>
      </c>
    </row>
    <row r="14" spans="1:8" ht="39" customHeight="1" thickBot="1">
      <c r="A14" s="73"/>
      <c r="B14" s="7" t="s">
        <v>12</v>
      </c>
      <c r="C14" s="3">
        <v>574</v>
      </c>
      <c r="D14" s="58" t="s">
        <v>89</v>
      </c>
      <c r="E14" s="58" t="s">
        <v>102</v>
      </c>
      <c r="F14" s="31">
        <f>F15+F29+F46+F50+F55</f>
        <v>109868.29999999999</v>
      </c>
      <c r="G14" s="31">
        <f t="shared" ref="G14:H14" si="0">G15+G29+G46+G50+G55</f>
        <v>98166.309999999983</v>
      </c>
      <c r="H14" s="31">
        <f t="shared" si="0"/>
        <v>95734.71</v>
      </c>
    </row>
    <row r="15" spans="1:8" ht="76.5" customHeight="1" thickBot="1">
      <c r="A15" s="72" t="s">
        <v>13</v>
      </c>
      <c r="B15" s="7" t="s">
        <v>11</v>
      </c>
      <c r="C15" s="3">
        <v>574</v>
      </c>
      <c r="D15" s="58" t="s">
        <v>86</v>
      </c>
      <c r="E15" s="58" t="s">
        <v>103</v>
      </c>
      <c r="F15" s="29">
        <f>F16</f>
        <v>38676.699999999997</v>
      </c>
      <c r="G15" s="29">
        <f>G16</f>
        <v>31172.6</v>
      </c>
      <c r="H15" s="29">
        <f>H16</f>
        <v>30141</v>
      </c>
    </row>
    <row r="16" spans="1:8" ht="42.75" customHeight="1" thickBot="1">
      <c r="A16" s="73"/>
      <c r="B16" s="7" t="s">
        <v>12</v>
      </c>
      <c r="C16" s="3">
        <v>574</v>
      </c>
      <c r="D16" s="58" t="s">
        <v>86</v>
      </c>
      <c r="E16" s="58" t="s">
        <v>103</v>
      </c>
      <c r="F16" s="13">
        <f>F17+F19</f>
        <v>38676.699999999997</v>
      </c>
      <c r="G16" s="13">
        <f>G17+G19</f>
        <v>31172.6</v>
      </c>
      <c r="H16" s="13">
        <f>H17+H19</f>
        <v>30141</v>
      </c>
    </row>
    <row r="17" spans="1:8" ht="112.5" customHeight="1" thickBot="1">
      <c r="A17" s="72" t="s">
        <v>14</v>
      </c>
      <c r="B17" s="7" t="s">
        <v>15</v>
      </c>
      <c r="C17" s="3">
        <v>574</v>
      </c>
      <c r="D17" s="58" t="s">
        <v>86</v>
      </c>
      <c r="E17" s="58" t="s">
        <v>104</v>
      </c>
      <c r="F17" s="3">
        <f>F18</f>
        <v>31833</v>
      </c>
      <c r="G17" s="3">
        <f>G18</f>
        <v>31172.6</v>
      </c>
      <c r="H17" s="3">
        <f>H18</f>
        <v>30141</v>
      </c>
    </row>
    <row r="18" spans="1:8" ht="39" customHeight="1" thickBot="1">
      <c r="A18" s="73"/>
      <c r="B18" s="7" t="s">
        <v>16</v>
      </c>
      <c r="C18" s="3">
        <v>574</v>
      </c>
      <c r="D18" s="58" t="s">
        <v>86</v>
      </c>
      <c r="E18" s="58" t="s">
        <v>104</v>
      </c>
      <c r="F18" s="3">
        <v>31833</v>
      </c>
      <c r="G18" s="3">
        <v>31172.6</v>
      </c>
      <c r="H18" s="3">
        <v>30141</v>
      </c>
    </row>
    <row r="19" spans="1:8" ht="48" customHeight="1" thickBot="1">
      <c r="A19" s="56" t="s">
        <v>17</v>
      </c>
      <c r="B19" s="7" t="s">
        <v>15</v>
      </c>
      <c r="C19" s="3">
        <v>574</v>
      </c>
      <c r="D19" s="58" t="s">
        <v>86</v>
      </c>
      <c r="E19" s="58" t="s">
        <v>105</v>
      </c>
      <c r="F19" s="3">
        <f>F20</f>
        <v>6843.7</v>
      </c>
      <c r="G19" s="3">
        <v>0</v>
      </c>
      <c r="H19" s="3">
        <v>0</v>
      </c>
    </row>
    <row r="20" spans="1:8" ht="114.75" customHeight="1" thickBot="1">
      <c r="A20" s="59" t="s">
        <v>18</v>
      </c>
      <c r="B20" s="7" t="s">
        <v>12</v>
      </c>
      <c r="C20" s="3">
        <v>574</v>
      </c>
      <c r="D20" s="58" t="s">
        <v>86</v>
      </c>
      <c r="E20" s="58" t="s">
        <v>105</v>
      </c>
      <c r="F20" s="18">
        <f>F23+F25+F27+F21</f>
        <v>6843.7</v>
      </c>
      <c r="G20" s="18">
        <f>G23+G25+G27</f>
        <v>0</v>
      </c>
      <c r="H20" s="18">
        <f>H23+H25+H27</f>
        <v>0</v>
      </c>
    </row>
    <row r="21" spans="1:8" ht="20.25" customHeight="1">
      <c r="A21" s="56" t="s">
        <v>19</v>
      </c>
      <c r="B21" s="72" t="s">
        <v>12</v>
      </c>
      <c r="C21" s="74">
        <v>574</v>
      </c>
      <c r="D21" s="76" t="s">
        <v>86</v>
      </c>
      <c r="E21" s="76" t="s">
        <v>106</v>
      </c>
      <c r="F21" s="74">
        <f>152+0.2</f>
        <v>152.19999999999999</v>
      </c>
      <c r="G21" s="74">
        <v>0</v>
      </c>
      <c r="H21" s="74">
        <v>0</v>
      </c>
    </row>
    <row r="22" spans="1:8" ht="94.5" customHeight="1" thickBot="1">
      <c r="A22" s="59" t="s">
        <v>38</v>
      </c>
      <c r="B22" s="73"/>
      <c r="C22" s="88"/>
      <c r="D22" s="87"/>
      <c r="E22" s="87"/>
      <c r="F22" s="88"/>
      <c r="G22" s="88"/>
      <c r="H22" s="88"/>
    </row>
    <row r="23" spans="1:8" ht="33" customHeight="1">
      <c r="A23" s="56" t="s">
        <v>20</v>
      </c>
      <c r="B23" s="72" t="s">
        <v>12</v>
      </c>
      <c r="C23" s="74">
        <v>574</v>
      </c>
      <c r="D23" s="76" t="s">
        <v>86</v>
      </c>
      <c r="E23" s="76" t="s">
        <v>107</v>
      </c>
      <c r="F23" s="74">
        <v>0</v>
      </c>
      <c r="G23" s="74">
        <v>0</v>
      </c>
      <c r="H23" s="74">
        <v>0</v>
      </c>
    </row>
    <row r="24" spans="1:8" ht="75.75" customHeight="1" thickBot="1">
      <c r="A24" s="59" t="s">
        <v>21</v>
      </c>
      <c r="B24" s="73"/>
      <c r="C24" s="75"/>
      <c r="D24" s="77"/>
      <c r="E24" s="77"/>
      <c r="F24" s="75"/>
      <c r="G24" s="75"/>
      <c r="H24" s="75"/>
    </row>
    <row r="25" spans="1:8" ht="30" customHeight="1">
      <c r="A25" s="56" t="s">
        <v>22</v>
      </c>
      <c r="B25" s="72" t="s">
        <v>12</v>
      </c>
      <c r="C25" s="74">
        <v>574</v>
      </c>
      <c r="D25" s="76" t="s">
        <v>86</v>
      </c>
      <c r="E25" s="76" t="s">
        <v>24</v>
      </c>
      <c r="F25" s="74">
        <f>1936.7+3965</f>
        <v>5901.7</v>
      </c>
      <c r="G25" s="74">
        <v>0</v>
      </c>
      <c r="H25" s="74">
        <v>0</v>
      </c>
    </row>
    <row r="26" spans="1:8" ht="21.75" customHeight="1" thickBot="1">
      <c r="A26" s="59" t="s">
        <v>23</v>
      </c>
      <c r="B26" s="73"/>
      <c r="C26" s="75"/>
      <c r="D26" s="77"/>
      <c r="E26" s="77"/>
      <c r="F26" s="75"/>
      <c r="G26" s="75"/>
      <c r="H26" s="75"/>
    </row>
    <row r="27" spans="1:8" ht="33" customHeight="1">
      <c r="A27" s="56" t="s">
        <v>25</v>
      </c>
      <c r="B27" s="72" t="s">
        <v>12</v>
      </c>
      <c r="C27" s="98">
        <v>574</v>
      </c>
      <c r="D27" s="76" t="s">
        <v>86</v>
      </c>
      <c r="E27" s="76" t="s">
        <v>27</v>
      </c>
      <c r="F27" s="74">
        <f>790-0.2</f>
        <v>789.8</v>
      </c>
      <c r="G27" s="74">
        <v>0</v>
      </c>
      <c r="H27" s="74">
        <v>0</v>
      </c>
    </row>
    <row r="28" spans="1:8" ht="45" customHeight="1" thickBot="1">
      <c r="A28" s="59" t="s">
        <v>26</v>
      </c>
      <c r="B28" s="73"/>
      <c r="C28" s="99"/>
      <c r="D28" s="77"/>
      <c r="E28" s="77"/>
      <c r="F28" s="75"/>
      <c r="G28" s="75"/>
      <c r="H28" s="75"/>
    </row>
    <row r="29" spans="1:8" ht="117" customHeight="1" thickBot="1">
      <c r="A29" s="72" t="s">
        <v>28</v>
      </c>
      <c r="B29" s="7" t="s">
        <v>15</v>
      </c>
      <c r="C29" s="3">
        <v>574</v>
      </c>
      <c r="D29" s="58" t="s">
        <v>108</v>
      </c>
      <c r="E29" s="58" t="s">
        <v>109</v>
      </c>
      <c r="F29" s="8">
        <f>F31</f>
        <v>46249.7</v>
      </c>
      <c r="G29" s="8">
        <f>G31</f>
        <v>42237.11</v>
      </c>
      <c r="H29" s="8">
        <f>H31</f>
        <v>40837.11</v>
      </c>
    </row>
    <row r="30" spans="1:8" ht="36.75" hidden="1" customHeight="1" thickBot="1">
      <c r="A30" s="86"/>
      <c r="B30" s="7" t="s">
        <v>12</v>
      </c>
      <c r="C30" s="3"/>
      <c r="D30" s="58"/>
      <c r="E30" s="58"/>
      <c r="F30" s="3"/>
      <c r="G30" s="3"/>
      <c r="H30" s="3"/>
    </row>
    <row r="31" spans="1:8" ht="74.25" customHeight="1" thickBot="1">
      <c r="A31" s="97"/>
      <c r="B31" s="12" t="s">
        <v>12</v>
      </c>
      <c r="C31" s="11">
        <v>574</v>
      </c>
      <c r="D31" s="25" t="s">
        <v>108</v>
      </c>
      <c r="E31" s="58" t="s">
        <v>109</v>
      </c>
      <c r="F31" s="11">
        <f>F32+F34</f>
        <v>46249.7</v>
      </c>
      <c r="G31" s="11">
        <f>G32+G34</f>
        <v>42237.11</v>
      </c>
      <c r="H31" s="11">
        <f>H32+H34</f>
        <v>40837.11</v>
      </c>
    </row>
    <row r="32" spans="1:8" ht="61.5" customHeight="1">
      <c r="A32" s="56" t="s">
        <v>29</v>
      </c>
      <c r="B32" s="95" t="s">
        <v>12</v>
      </c>
      <c r="C32" s="60"/>
      <c r="D32" s="62"/>
      <c r="E32" s="89" t="s">
        <v>110</v>
      </c>
      <c r="F32" s="78">
        <f>43941.7-690-9.7</f>
        <v>43242</v>
      </c>
      <c r="G32" s="84">
        <v>42237.11</v>
      </c>
      <c r="H32" s="78">
        <v>40837.11</v>
      </c>
    </row>
    <row r="33" spans="1:8" ht="171" customHeight="1" thickBot="1">
      <c r="A33" s="59" t="s">
        <v>30</v>
      </c>
      <c r="B33" s="96"/>
      <c r="C33" s="61">
        <v>574</v>
      </c>
      <c r="D33" s="63" t="s">
        <v>108</v>
      </c>
      <c r="E33" s="90"/>
      <c r="F33" s="80"/>
      <c r="G33" s="85"/>
      <c r="H33" s="80"/>
    </row>
    <row r="34" spans="1:8" ht="75.75" customHeight="1">
      <c r="A34" s="72" t="s">
        <v>31</v>
      </c>
      <c r="B34" s="12"/>
      <c r="C34" s="79">
        <v>574</v>
      </c>
      <c r="D34" s="82" t="s">
        <v>87</v>
      </c>
      <c r="E34" s="89" t="s">
        <v>111</v>
      </c>
      <c r="F34" s="78">
        <f>F36</f>
        <v>3007.7</v>
      </c>
      <c r="G34" s="78">
        <v>0</v>
      </c>
      <c r="H34" s="78">
        <v>0</v>
      </c>
    </row>
    <row r="35" spans="1:8" ht="0.75" customHeight="1" thickBot="1">
      <c r="A35" s="86"/>
      <c r="B35" s="7" t="s">
        <v>15</v>
      </c>
      <c r="C35" s="80"/>
      <c r="D35" s="83"/>
      <c r="E35" s="90"/>
      <c r="F35" s="80"/>
      <c r="G35" s="80"/>
      <c r="H35" s="80"/>
    </row>
    <row r="36" spans="1:8" ht="40.5" customHeight="1" thickBot="1">
      <c r="A36" s="73"/>
      <c r="B36" s="7" t="s">
        <v>12</v>
      </c>
      <c r="C36" s="3">
        <v>574</v>
      </c>
      <c r="D36" s="58" t="s">
        <v>87</v>
      </c>
      <c r="E36" s="58" t="s">
        <v>111</v>
      </c>
      <c r="F36" s="3">
        <f>F37+F39+F41+F43</f>
        <v>3007.7</v>
      </c>
      <c r="G36" s="3"/>
      <c r="H36" s="3"/>
    </row>
    <row r="37" spans="1:8" ht="18.75">
      <c r="A37" s="56" t="s">
        <v>32</v>
      </c>
      <c r="B37" s="72" t="s">
        <v>12</v>
      </c>
      <c r="C37" s="78">
        <v>574</v>
      </c>
      <c r="D37" s="81" t="s">
        <v>87</v>
      </c>
      <c r="E37" s="81" t="s">
        <v>111</v>
      </c>
      <c r="F37" s="78"/>
      <c r="G37" s="78">
        <v>0</v>
      </c>
      <c r="H37" s="78">
        <v>0</v>
      </c>
    </row>
    <row r="38" spans="1:8" ht="24.75" customHeight="1" thickBot="1">
      <c r="A38" s="59" t="s">
        <v>33</v>
      </c>
      <c r="B38" s="73"/>
      <c r="C38" s="80"/>
      <c r="D38" s="83"/>
      <c r="E38" s="83"/>
      <c r="F38" s="80"/>
      <c r="G38" s="80"/>
      <c r="H38" s="80"/>
    </row>
    <row r="39" spans="1:8" ht="40.5" customHeight="1">
      <c r="A39" s="56" t="s">
        <v>34</v>
      </c>
      <c r="B39" s="72" t="s">
        <v>12</v>
      </c>
      <c r="C39" s="78">
        <v>574</v>
      </c>
      <c r="D39" s="81" t="s">
        <v>87</v>
      </c>
      <c r="E39" s="81" t="s">
        <v>112</v>
      </c>
      <c r="F39" s="78">
        <f>1500-100</f>
        <v>1400</v>
      </c>
      <c r="G39" s="78">
        <v>0</v>
      </c>
      <c r="H39" s="78">
        <v>0</v>
      </c>
    </row>
    <row r="40" spans="1:8" ht="77.25" customHeight="1" thickBot="1">
      <c r="A40" s="59" t="s">
        <v>35</v>
      </c>
      <c r="B40" s="73"/>
      <c r="C40" s="80"/>
      <c r="D40" s="83"/>
      <c r="E40" s="83"/>
      <c r="F40" s="80"/>
      <c r="G40" s="80"/>
      <c r="H40" s="80"/>
    </row>
    <row r="41" spans="1:8" ht="41.25" customHeight="1">
      <c r="A41" s="56" t="s">
        <v>37</v>
      </c>
      <c r="B41" s="72" t="s">
        <v>12</v>
      </c>
      <c r="C41" s="78">
        <v>574</v>
      </c>
      <c r="D41" s="81" t="s">
        <v>87</v>
      </c>
      <c r="E41" s="81" t="s">
        <v>36</v>
      </c>
      <c r="F41" s="78">
        <f>448+9.7</f>
        <v>457.7</v>
      </c>
      <c r="G41" s="78">
        <v>0</v>
      </c>
      <c r="H41" s="84">
        <v>0</v>
      </c>
    </row>
    <row r="42" spans="1:8" ht="78" customHeight="1" thickBot="1">
      <c r="A42" s="59" t="s">
        <v>38</v>
      </c>
      <c r="B42" s="73"/>
      <c r="C42" s="80"/>
      <c r="D42" s="83"/>
      <c r="E42" s="83"/>
      <c r="F42" s="80"/>
      <c r="G42" s="80"/>
      <c r="H42" s="85"/>
    </row>
    <row r="43" spans="1:8" ht="18.75">
      <c r="A43" s="56" t="s">
        <v>39</v>
      </c>
      <c r="B43" s="72" t="s">
        <v>12</v>
      </c>
      <c r="C43" s="78">
        <v>574</v>
      </c>
      <c r="D43" s="81" t="s">
        <v>87</v>
      </c>
      <c r="E43" s="81" t="s">
        <v>113</v>
      </c>
      <c r="F43" s="78">
        <v>1150</v>
      </c>
      <c r="G43" s="78">
        <v>0</v>
      </c>
      <c r="H43" s="78">
        <v>0</v>
      </c>
    </row>
    <row r="44" spans="1:8" ht="18.75">
      <c r="A44" s="59" t="s">
        <v>40</v>
      </c>
      <c r="B44" s="86"/>
      <c r="C44" s="79"/>
      <c r="D44" s="82"/>
      <c r="E44" s="82"/>
      <c r="F44" s="79"/>
      <c r="G44" s="79"/>
      <c r="H44" s="79"/>
    </row>
    <row r="45" spans="1:8" ht="63.75" customHeight="1" thickBot="1">
      <c r="A45" s="37" t="s">
        <v>99</v>
      </c>
      <c r="B45" s="73"/>
      <c r="C45" s="80"/>
      <c r="D45" s="83"/>
      <c r="E45" s="83"/>
      <c r="F45" s="80"/>
      <c r="G45" s="80"/>
      <c r="H45" s="80"/>
    </row>
    <row r="46" spans="1:8" ht="99" customHeight="1" thickBot="1">
      <c r="A46" s="65" t="s">
        <v>91</v>
      </c>
      <c r="B46" s="7" t="s">
        <v>11</v>
      </c>
      <c r="C46" s="3">
        <v>574</v>
      </c>
      <c r="D46" s="58" t="s">
        <v>114</v>
      </c>
      <c r="E46" s="58" t="s">
        <v>117</v>
      </c>
      <c r="F46" s="8">
        <f t="shared" ref="F46:H48" si="1">F47</f>
        <v>19486.7</v>
      </c>
      <c r="G46" s="8">
        <f t="shared" si="1"/>
        <v>19301.400000000001</v>
      </c>
      <c r="H46" s="8">
        <f t="shared" si="1"/>
        <v>19301.400000000001</v>
      </c>
    </row>
    <row r="47" spans="1:8" ht="39.75" customHeight="1" thickBot="1">
      <c r="A47" s="57"/>
      <c r="B47" s="7" t="s">
        <v>12</v>
      </c>
      <c r="C47" s="3">
        <v>574</v>
      </c>
      <c r="D47" s="58" t="s">
        <v>114</v>
      </c>
      <c r="E47" s="58" t="s">
        <v>117</v>
      </c>
      <c r="F47" s="3">
        <v>19486.7</v>
      </c>
      <c r="G47" s="3">
        <f t="shared" si="1"/>
        <v>19301.400000000001</v>
      </c>
      <c r="H47" s="3">
        <f t="shared" si="1"/>
        <v>19301.400000000001</v>
      </c>
    </row>
    <row r="48" spans="1:8" ht="57.75" customHeight="1" thickBot="1">
      <c r="A48" s="56" t="s">
        <v>92</v>
      </c>
      <c r="B48" s="7" t="s">
        <v>15</v>
      </c>
      <c r="C48" s="3">
        <v>574</v>
      </c>
      <c r="D48" s="58" t="s">
        <v>114</v>
      </c>
      <c r="E48" s="58" t="s">
        <v>115</v>
      </c>
      <c r="F48" s="3">
        <v>19486.7</v>
      </c>
      <c r="G48" s="3">
        <f t="shared" si="1"/>
        <v>19301.400000000001</v>
      </c>
      <c r="H48" s="3">
        <f t="shared" si="1"/>
        <v>19301.400000000001</v>
      </c>
    </row>
    <row r="49" spans="1:8" ht="41.25" customHeight="1" thickBot="1">
      <c r="A49" s="59" t="s">
        <v>93</v>
      </c>
      <c r="B49" s="7" t="s">
        <v>12</v>
      </c>
      <c r="C49" s="3">
        <v>574</v>
      </c>
      <c r="D49" s="58" t="s">
        <v>114</v>
      </c>
      <c r="E49" s="58" t="s">
        <v>115</v>
      </c>
      <c r="F49" s="3">
        <v>19486.7</v>
      </c>
      <c r="G49" s="3">
        <v>19301.400000000001</v>
      </c>
      <c r="H49" s="3">
        <v>19301.400000000001</v>
      </c>
    </row>
    <row r="50" spans="1:8" ht="75" customHeight="1" thickBot="1">
      <c r="A50" s="72" t="s">
        <v>94</v>
      </c>
      <c r="B50" s="7" t="s">
        <v>15</v>
      </c>
      <c r="C50" s="3">
        <v>574</v>
      </c>
      <c r="D50" s="58" t="s">
        <v>88</v>
      </c>
      <c r="E50" s="58" t="s">
        <v>116</v>
      </c>
      <c r="F50" s="8">
        <f>F51</f>
        <v>112</v>
      </c>
      <c r="G50" s="8">
        <f>G51</f>
        <v>112</v>
      </c>
      <c r="H50" s="8">
        <f>H51</f>
        <v>112</v>
      </c>
    </row>
    <row r="51" spans="1:8" ht="41.25" customHeight="1" thickBot="1">
      <c r="A51" s="73"/>
      <c r="B51" s="7" t="s">
        <v>12</v>
      </c>
      <c r="C51" s="3">
        <v>574</v>
      </c>
      <c r="D51" s="58" t="s">
        <v>88</v>
      </c>
      <c r="E51" s="58" t="s">
        <v>116</v>
      </c>
      <c r="F51" s="3">
        <f>F52+F54</f>
        <v>112</v>
      </c>
      <c r="G51" s="3">
        <f>G52+G54</f>
        <v>112</v>
      </c>
      <c r="H51" s="3">
        <f>H52+H54</f>
        <v>112</v>
      </c>
    </row>
    <row r="52" spans="1:8" ht="37.5" customHeight="1">
      <c r="A52" s="56" t="s">
        <v>95</v>
      </c>
      <c r="B52" s="72" t="s">
        <v>12</v>
      </c>
      <c r="C52" s="74">
        <v>574</v>
      </c>
      <c r="D52" s="76" t="s">
        <v>88</v>
      </c>
      <c r="E52" s="76" t="s">
        <v>42</v>
      </c>
      <c r="F52" s="70">
        <v>40</v>
      </c>
      <c r="G52" s="70">
        <v>40</v>
      </c>
      <c r="H52" s="70">
        <v>40</v>
      </c>
    </row>
    <row r="53" spans="1:8" ht="60.75" customHeight="1" thickBot="1">
      <c r="A53" s="59" t="s">
        <v>41</v>
      </c>
      <c r="B53" s="73"/>
      <c r="C53" s="75"/>
      <c r="D53" s="77"/>
      <c r="E53" s="77"/>
      <c r="F53" s="71"/>
      <c r="G53" s="71"/>
      <c r="H53" s="71"/>
    </row>
    <row r="54" spans="1:8" ht="75" customHeight="1" thickBot="1">
      <c r="A54" s="56" t="s">
        <v>96</v>
      </c>
      <c r="B54" s="7" t="s">
        <v>12</v>
      </c>
      <c r="C54" s="13">
        <v>574</v>
      </c>
      <c r="D54" s="26" t="s">
        <v>88</v>
      </c>
      <c r="E54" s="26" t="s">
        <v>43</v>
      </c>
      <c r="F54" s="32">
        <v>72</v>
      </c>
      <c r="G54" s="32">
        <v>72</v>
      </c>
      <c r="H54" s="32">
        <v>72</v>
      </c>
    </row>
    <row r="55" spans="1:8" ht="26.25" customHeight="1" thickBot="1">
      <c r="A55" s="56" t="s">
        <v>97</v>
      </c>
      <c r="B55" s="7" t="s">
        <v>15</v>
      </c>
      <c r="C55" s="13">
        <v>574</v>
      </c>
      <c r="D55" s="26" t="s">
        <v>88</v>
      </c>
      <c r="E55" s="26" t="s">
        <v>118</v>
      </c>
      <c r="F55" s="16">
        <f t="shared" ref="F55:H56" si="2">F56</f>
        <v>5343.2</v>
      </c>
      <c r="G55" s="16">
        <f t="shared" si="2"/>
        <v>5343.2</v>
      </c>
      <c r="H55" s="16">
        <f t="shared" si="2"/>
        <v>5343.2</v>
      </c>
    </row>
    <row r="56" spans="1:8" ht="78.75" customHeight="1" thickBot="1">
      <c r="A56" s="57" t="s">
        <v>44</v>
      </c>
      <c r="B56" s="7" t="s">
        <v>12</v>
      </c>
      <c r="C56" s="13">
        <v>574</v>
      </c>
      <c r="D56" s="26" t="s">
        <v>88</v>
      </c>
      <c r="E56" s="26" t="s">
        <v>118</v>
      </c>
      <c r="F56" s="13">
        <f t="shared" si="2"/>
        <v>5343.2</v>
      </c>
      <c r="G56" s="13">
        <f t="shared" si="2"/>
        <v>5343.2</v>
      </c>
      <c r="H56" s="13">
        <f t="shared" si="2"/>
        <v>5343.2</v>
      </c>
    </row>
    <row r="57" spans="1:8" ht="60.75" customHeight="1" thickBot="1">
      <c r="A57" s="57" t="s">
        <v>98</v>
      </c>
      <c r="B57" s="7" t="s">
        <v>12</v>
      </c>
      <c r="C57" s="13">
        <v>574</v>
      </c>
      <c r="D57" s="26" t="s">
        <v>88</v>
      </c>
      <c r="E57" s="26" t="s">
        <v>119</v>
      </c>
      <c r="F57" s="32">
        <v>5343.2</v>
      </c>
      <c r="G57" s="32">
        <v>5343.2</v>
      </c>
      <c r="H57" s="32">
        <v>5343.2</v>
      </c>
    </row>
    <row r="58" spans="1:8" ht="18.75">
      <c r="A58" s="66" t="s">
        <v>45</v>
      </c>
    </row>
    <row r="59" spans="1:8" ht="35.25" customHeight="1">
      <c r="A59" s="68" t="s">
        <v>46</v>
      </c>
      <c r="B59" s="69"/>
      <c r="C59" s="69"/>
      <c r="D59" s="69"/>
      <c r="E59" s="69"/>
      <c r="F59" s="69"/>
      <c r="G59" s="69"/>
      <c r="H59" s="69"/>
    </row>
    <row r="60" spans="1:8" ht="26.25" customHeight="1">
      <c r="A60" s="68" t="s">
        <v>47</v>
      </c>
      <c r="B60" s="69"/>
      <c r="C60" s="69"/>
      <c r="D60" s="69"/>
      <c r="E60" s="69"/>
      <c r="F60" s="69"/>
      <c r="G60" s="69"/>
      <c r="H60" s="69"/>
    </row>
    <row r="61" spans="1:8" ht="63" customHeight="1">
      <c r="A61" s="68" t="s">
        <v>48</v>
      </c>
      <c r="B61" s="69"/>
      <c r="C61" s="69"/>
      <c r="D61" s="69"/>
      <c r="E61" s="69"/>
      <c r="F61" s="69"/>
      <c r="G61" s="69"/>
      <c r="H61" s="69"/>
    </row>
    <row r="62" spans="1:8" ht="18.75">
      <c r="A62" s="66"/>
    </row>
  </sheetData>
  <mergeCells count="94">
    <mergeCell ref="H43:H45"/>
    <mergeCell ref="A50:A51"/>
    <mergeCell ref="B52:B53"/>
    <mergeCell ref="C52:C53"/>
    <mergeCell ref="D52:D53"/>
    <mergeCell ref="E52:E53"/>
    <mergeCell ref="F52:F53"/>
    <mergeCell ref="G52:G53"/>
    <mergeCell ref="H52:H53"/>
    <mergeCell ref="B43:B45"/>
    <mergeCell ref="C43:C45"/>
    <mergeCell ref="D43:D45"/>
    <mergeCell ref="E43:E45"/>
    <mergeCell ref="F43:F45"/>
    <mergeCell ref="E37:E38"/>
    <mergeCell ref="F37:F38"/>
    <mergeCell ref="G37:G38"/>
    <mergeCell ref="H37:H38"/>
    <mergeCell ref="B39:B40"/>
    <mergeCell ref="C39:C40"/>
    <mergeCell ref="D39:D40"/>
    <mergeCell ref="E39:E40"/>
    <mergeCell ref="F39:F40"/>
    <mergeCell ref="G39:G40"/>
    <mergeCell ref="H39:H40"/>
    <mergeCell ref="H32:H33"/>
    <mergeCell ref="A34:A36"/>
    <mergeCell ref="C34:C35"/>
    <mergeCell ref="D34:D35"/>
    <mergeCell ref="E34:E35"/>
    <mergeCell ref="F34:F35"/>
    <mergeCell ref="G34:G35"/>
    <mergeCell ref="H34:H35"/>
    <mergeCell ref="A29:A31"/>
    <mergeCell ref="B32:B33"/>
    <mergeCell ref="E32:E33"/>
    <mergeCell ref="F32:F33"/>
    <mergeCell ref="G32:G33"/>
    <mergeCell ref="H21:H22"/>
    <mergeCell ref="B23:B24"/>
    <mergeCell ref="C23:C24"/>
    <mergeCell ref="D23:D24"/>
    <mergeCell ref="E23:E24"/>
    <mergeCell ref="F23:F24"/>
    <mergeCell ref="G23:G24"/>
    <mergeCell ref="H23:H24"/>
    <mergeCell ref="C21:C22"/>
    <mergeCell ref="D21:D22"/>
    <mergeCell ref="E21:E22"/>
    <mergeCell ref="F21:F22"/>
    <mergeCell ref="G21:G22"/>
    <mergeCell ref="A7:H7"/>
    <mergeCell ref="A8:H8"/>
    <mergeCell ref="A10:A11"/>
    <mergeCell ref="B10:B11"/>
    <mergeCell ref="C10:E10"/>
    <mergeCell ref="F10:H10"/>
    <mergeCell ref="A1:H1"/>
    <mergeCell ref="A2:H2"/>
    <mergeCell ref="A3:H3"/>
    <mergeCell ref="A4:H4"/>
    <mergeCell ref="A6:H6"/>
    <mergeCell ref="A17:A18"/>
    <mergeCell ref="H25:H26"/>
    <mergeCell ref="G27:G28"/>
    <mergeCell ref="B25:B26"/>
    <mergeCell ref="C25:C26"/>
    <mergeCell ref="D25:D26"/>
    <mergeCell ref="F27:F28"/>
    <mergeCell ref="B27:B28"/>
    <mergeCell ref="C27:C28"/>
    <mergeCell ref="D27:D28"/>
    <mergeCell ref="E27:E28"/>
    <mergeCell ref="A13:A14"/>
    <mergeCell ref="A15:A16"/>
    <mergeCell ref="B21:B22"/>
    <mergeCell ref="H41:H42"/>
    <mergeCell ref="B41:B42"/>
    <mergeCell ref="C41:C42"/>
    <mergeCell ref="D41:D42"/>
    <mergeCell ref="E41:E42"/>
    <mergeCell ref="F41:F42"/>
    <mergeCell ref="B37:B38"/>
    <mergeCell ref="C37:C38"/>
    <mergeCell ref="D37:D38"/>
    <mergeCell ref="E25:E26"/>
    <mergeCell ref="F25:F26"/>
    <mergeCell ref="G25:G26"/>
    <mergeCell ref="G41:G42"/>
    <mergeCell ref="H27:H28"/>
    <mergeCell ref="G43:G45"/>
    <mergeCell ref="A59:H59"/>
    <mergeCell ref="A60:H60"/>
    <mergeCell ref="A61:H61"/>
  </mergeCells>
  <phoneticPr fontId="5" type="noConversion"/>
  <pageMargins left="0.7" right="0.7" top="0.75" bottom="0.75" header="0.3" footer="0.3"/>
  <pageSetup paperSize="9" scale="52" orientation="portrait" r:id="rId1"/>
  <rowBreaks count="1" manualBreakCount="1">
    <brk id="3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8" sqref="A8:H8"/>
    </sheetView>
  </sheetViews>
  <sheetFormatPr defaultRowHeight="15"/>
  <cols>
    <col min="1" max="1" width="45.7109375" customWidth="1"/>
    <col min="2" max="2" width="26.7109375" customWidth="1"/>
    <col min="4" max="4" width="16.42578125" customWidth="1"/>
    <col min="5" max="5" width="18.140625" customWidth="1"/>
    <col min="6" max="6" width="15.7109375" customWidth="1"/>
    <col min="7" max="7" width="15.5703125" customWidth="1"/>
    <col min="8" max="8" width="14.140625" customWidth="1"/>
    <col min="9" max="9" width="20.140625" customWidth="1"/>
  </cols>
  <sheetData>
    <row r="1" spans="1:8" ht="18.75">
      <c r="A1" s="116" t="s">
        <v>136</v>
      </c>
      <c r="B1" s="117"/>
      <c r="C1" s="117"/>
      <c r="D1" s="117"/>
      <c r="E1" s="117"/>
      <c r="F1" s="117"/>
      <c r="G1" s="117"/>
      <c r="H1" s="117"/>
    </row>
    <row r="2" spans="1:8" ht="18.75">
      <c r="A2" s="116" t="s">
        <v>135</v>
      </c>
      <c r="B2" s="117"/>
      <c r="C2" s="117"/>
      <c r="D2" s="117"/>
      <c r="E2" s="117"/>
      <c r="F2" s="117"/>
      <c r="G2" s="117"/>
      <c r="H2" s="117"/>
    </row>
    <row r="3" spans="1:8" ht="9.75" customHeight="1">
      <c r="A3" s="116" t="s">
        <v>134</v>
      </c>
      <c r="B3" s="117"/>
      <c r="C3" s="117"/>
      <c r="D3" s="117"/>
      <c r="E3" s="117"/>
      <c r="F3" s="117"/>
      <c r="G3" s="117"/>
      <c r="H3" s="117"/>
    </row>
    <row r="4" spans="1:8" ht="12" customHeight="1">
      <c r="A4" s="117"/>
      <c r="B4" s="117"/>
      <c r="C4" s="117"/>
      <c r="D4" s="117"/>
      <c r="E4" s="117"/>
      <c r="F4" s="117"/>
      <c r="G4" s="117"/>
      <c r="H4" s="117"/>
    </row>
    <row r="5" spans="1:8" ht="18.75">
      <c r="A5" s="1"/>
    </row>
    <row r="6" spans="1:8" ht="18.75">
      <c r="A6" s="1"/>
    </row>
    <row r="7" spans="1:8" ht="18.75">
      <c r="A7" s="91" t="s">
        <v>1</v>
      </c>
      <c r="B7" s="69"/>
      <c r="C7" s="69"/>
      <c r="D7" s="69"/>
      <c r="E7" s="69"/>
      <c r="F7" s="69"/>
      <c r="G7" s="69"/>
      <c r="H7" s="69"/>
    </row>
    <row r="8" spans="1:8" ht="18.75">
      <c r="A8" s="91" t="s">
        <v>49</v>
      </c>
      <c r="B8" s="69"/>
      <c r="C8" s="69"/>
      <c r="D8" s="69"/>
      <c r="E8" s="69"/>
      <c r="F8" s="69"/>
      <c r="G8" s="69"/>
      <c r="H8" s="69"/>
    </row>
    <row r="9" spans="1:8" ht="18.75">
      <c r="A9" s="91" t="s">
        <v>50</v>
      </c>
      <c r="B9" s="69"/>
      <c r="C9" s="69"/>
      <c r="D9" s="69"/>
      <c r="E9" s="69"/>
      <c r="F9" s="69"/>
      <c r="G9" s="69"/>
      <c r="H9" s="69"/>
    </row>
    <row r="10" spans="1:8" ht="19.5" thickBot="1">
      <c r="A10" s="2"/>
    </row>
    <row r="11" spans="1:8" ht="35.25" customHeight="1" thickBot="1">
      <c r="A11" s="74" t="s">
        <v>3</v>
      </c>
      <c r="B11" s="74" t="s">
        <v>4</v>
      </c>
      <c r="C11" s="100" t="s">
        <v>5</v>
      </c>
      <c r="D11" s="101"/>
      <c r="E11" s="102"/>
      <c r="F11" s="100" t="s">
        <v>6</v>
      </c>
      <c r="G11" s="101"/>
      <c r="H11" s="102"/>
    </row>
    <row r="12" spans="1:8" ht="46.5" customHeight="1" thickBot="1">
      <c r="A12" s="75"/>
      <c r="B12" s="75"/>
      <c r="C12" s="13" t="s">
        <v>7</v>
      </c>
      <c r="D12" s="13" t="s">
        <v>8</v>
      </c>
      <c r="E12" s="13" t="s">
        <v>9</v>
      </c>
      <c r="F12" s="13">
        <v>2018</v>
      </c>
      <c r="G12" s="13">
        <v>2019</v>
      </c>
      <c r="H12" s="13">
        <v>2020</v>
      </c>
    </row>
    <row r="13" spans="1:8" ht="30.75" customHeight="1" thickBot="1">
      <c r="A13" s="14">
        <v>1</v>
      </c>
      <c r="B13" s="13">
        <v>2</v>
      </c>
      <c r="C13" s="13">
        <v>3</v>
      </c>
      <c r="D13" s="13">
        <v>4</v>
      </c>
      <c r="E13" s="13">
        <v>5</v>
      </c>
      <c r="F13" s="13">
        <v>7</v>
      </c>
      <c r="G13" s="13">
        <v>8</v>
      </c>
      <c r="H13" s="13">
        <v>9</v>
      </c>
    </row>
    <row r="14" spans="1:8" ht="41.25" customHeight="1" thickBot="1">
      <c r="A14" s="72" t="s">
        <v>10</v>
      </c>
      <c r="B14" s="15" t="s">
        <v>11</v>
      </c>
      <c r="C14" s="13">
        <v>574</v>
      </c>
      <c r="D14" s="23" t="s">
        <v>51</v>
      </c>
      <c r="E14" s="26" t="s">
        <v>102</v>
      </c>
      <c r="F14" s="35">
        <f>F16+F29+F41</f>
        <v>239255.89999999994</v>
      </c>
      <c r="G14" s="49">
        <f>G16+G29+G41</f>
        <v>241041.79999999996</v>
      </c>
      <c r="H14" s="49">
        <f>H16+H29+H41</f>
        <v>240073.90000000002</v>
      </c>
    </row>
    <row r="15" spans="1:8" ht="41.25" customHeight="1" thickBot="1">
      <c r="A15" s="73"/>
      <c r="B15" s="15" t="s">
        <v>12</v>
      </c>
      <c r="C15" s="13">
        <v>574</v>
      </c>
      <c r="D15" s="23" t="s">
        <v>51</v>
      </c>
      <c r="E15" s="26" t="s">
        <v>102</v>
      </c>
      <c r="F15" s="34">
        <f>F16+F29+F41</f>
        <v>239255.89999999994</v>
      </c>
      <c r="G15" s="34">
        <f>G16+G29+G41</f>
        <v>241041.79999999996</v>
      </c>
      <c r="H15" s="34">
        <f>H16+H29+H41</f>
        <v>240073.90000000002</v>
      </c>
    </row>
    <row r="16" spans="1:8" ht="27" customHeight="1">
      <c r="A16" s="72" t="s">
        <v>13</v>
      </c>
      <c r="B16" s="98" t="s">
        <v>11</v>
      </c>
      <c r="C16" s="74">
        <v>574</v>
      </c>
      <c r="D16" s="81" t="s">
        <v>120</v>
      </c>
      <c r="E16" s="81" t="s">
        <v>103</v>
      </c>
      <c r="F16" s="103">
        <f>F19</f>
        <v>74266.14</v>
      </c>
      <c r="G16" s="103">
        <f>G19</f>
        <v>73256.7</v>
      </c>
      <c r="H16" s="103">
        <f>H19</f>
        <v>72881.2</v>
      </c>
    </row>
    <row r="17" spans="1:8" ht="18.75" customHeight="1">
      <c r="A17" s="86"/>
      <c r="B17" s="106"/>
      <c r="C17" s="107"/>
      <c r="D17" s="108"/>
      <c r="E17" s="82"/>
      <c r="F17" s="104"/>
      <c r="G17" s="104"/>
      <c r="H17" s="104"/>
    </row>
    <row r="18" spans="1:8" ht="17.25" customHeight="1" thickBot="1">
      <c r="A18" s="86"/>
      <c r="B18" s="99"/>
      <c r="C18" s="75"/>
      <c r="D18" s="109"/>
      <c r="E18" s="83"/>
      <c r="F18" s="105"/>
      <c r="G18" s="105"/>
      <c r="H18" s="105"/>
    </row>
    <row r="19" spans="1:8" ht="50.1" customHeight="1" thickBot="1">
      <c r="A19" s="73"/>
      <c r="B19" s="7" t="s">
        <v>12</v>
      </c>
      <c r="C19" s="3">
        <v>574</v>
      </c>
      <c r="D19" s="24" t="s">
        <v>120</v>
      </c>
      <c r="E19" s="47" t="s">
        <v>103</v>
      </c>
      <c r="F19" s="36">
        <f>F20+F22+F24+F26</f>
        <v>74266.14</v>
      </c>
      <c r="G19" s="3">
        <f>G20+G22+G24+G26</f>
        <v>73256.7</v>
      </c>
      <c r="H19" s="3">
        <f>H20+H22+H24+H26</f>
        <v>72881.2</v>
      </c>
    </row>
    <row r="20" spans="1:8" ht="18" customHeight="1">
      <c r="A20" s="6" t="s">
        <v>52</v>
      </c>
      <c r="B20" s="98" t="s">
        <v>12</v>
      </c>
      <c r="C20" s="74">
        <v>574</v>
      </c>
      <c r="D20" s="76" t="s">
        <v>86</v>
      </c>
      <c r="E20" s="76" t="s">
        <v>126</v>
      </c>
      <c r="F20" s="70">
        <v>69461.14</v>
      </c>
      <c r="G20" s="74">
        <v>68180.800000000003</v>
      </c>
      <c r="H20" s="74">
        <v>67649.3</v>
      </c>
    </row>
    <row r="21" spans="1:8" ht="135" customHeight="1" thickBot="1">
      <c r="A21" s="6" t="s">
        <v>53</v>
      </c>
      <c r="B21" s="99"/>
      <c r="C21" s="75"/>
      <c r="D21" s="77"/>
      <c r="E21" s="77"/>
      <c r="F21" s="71"/>
      <c r="G21" s="75"/>
      <c r="H21" s="75"/>
    </row>
    <row r="22" spans="1:8" ht="22.5" customHeight="1">
      <c r="A22" s="9" t="s">
        <v>54</v>
      </c>
      <c r="B22" s="98" t="s">
        <v>12</v>
      </c>
      <c r="C22" s="74">
        <v>574</v>
      </c>
      <c r="D22" s="110">
        <v>1003</v>
      </c>
      <c r="E22" s="76" t="s">
        <v>125</v>
      </c>
      <c r="F22" s="70">
        <v>103.9</v>
      </c>
      <c r="G22" s="74">
        <v>103.9</v>
      </c>
      <c r="H22" s="74">
        <v>103.9</v>
      </c>
    </row>
    <row r="23" spans="1:8" ht="100.5" customHeight="1" thickBot="1">
      <c r="A23" s="6" t="s">
        <v>55</v>
      </c>
      <c r="B23" s="99"/>
      <c r="C23" s="75"/>
      <c r="D23" s="111"/>
      <c r="E23" s="77"/>
      <c r="F23" s="71"/>
      <c r="G23" s="75"/>
      <c r="H23" s="75"/>
    </row>
    <row r="24" spans="1:8" ht="33" customHeight="1">
      <c r="A24" s="9" t="s">
        <v>56</v>
      </c>
      <c r="B24" s="98" t="s">
        <v>12</v>
      </c>
      <c r="C24" s="74">
        <v>574</v>
      </c>
      <c r="D24" s="110">
        <v>1004</v>
      </c>
      <c r="E24" s="76" t="s">
        <v>121</v>
      </c>
      <c r="F24" s="70">
        <v>4032.6</v>
      </c>
      <c r="G24" s="74">
        <v>4211.6000000000004</v>
      </c>
      <c r="H24" s="74">
        <v>4368.2</v>
      </c>
    </row>
    <row r="25" spans="1:8" ht="149.25" customHeight="1" thickBot="1">
      <c r="A25" s="6" t="s">
        <v>57</v>
      </c>
      <c r="B25" s="99"/>
      <c r="C25" s="75"/>
      <c r="D25" s="111"/>
      <c r="E25" s="77"/>
      <c r="F25" s="71"/>
      <c r="G25" s="75"/>
      <c r="H25" s="75"/>
    </row>
    <row r="26" spans="1:8" ht="23.25" customHeight="1">
      <c r="A26" s="9" t="s">
        <v>58</v>
      </c>
      <c r="B26" s="98" t="s">
        <v>12</v>
      </c>
      <c r="C26" s="74">
        <v>574</v>
      </c>
      <c r="D26" s="76" t="s">
        <v>86</v>
      </c>
      <c r="E26" s="76" t="s">
        <v>126</v>
      </c>
      <c r="F26" s="70">
        <v>668.5</v>
      </c>
      <c r="G26" s="74">
        <v>760.4</v>
      </c>
      <c r="H26" s="74">
        <v>759.8</v>
      </c>
    </row>
    <row r="27" spans="1:8" ht="95.25" customHeight="1">
      <c r="A27" s="6" t="s">
        <v>59</v>
      </c>
      <c r="B27" s="106"/>
      <c r="C27" s="107"/>
      <c r="D27" s="112"/>
      <c r="E27" s="112"/>
      <c r="F27" s="113"/>
      <c r="G27" s="107"/>
      <c r="H27" s="107"/>
    </row>
    <row r="28" spans="1:8" ht="27.75" customHeight="1" thickBot="1">
      <c r="A28" s="6" t="s">
        <v>60</v>
      </c>
      <c r="B28" s="99"/>
      <c r="C28" s="75"/>
      <c r="D28" s="77"/>
      <c r="E28" s="77"/>
      <c r="F28" s="71"/>
      <c r="G28" s="75"/>
      <c r="H28" s="75"/>
    </row>
    <row r="29" spans="1:8" ht="38.25" customHeight="1">
      <c r="A29" s="72" t="s">
        <v>61</v>
      </c>
      <c r="B29" s="72" t="s">
        <v>11</v>
      </c>
      <c r="C29" s="78">
        <v>574</v>
      </c>
      <c r="D29" s="25" t="s">
        <v>87</v>
      </c>
      <c r="E29" s="81" t="s">
        <v>109</v>
      </c>
      <c r="F29" s="114">
        <f>F31</f>
        <v>157580.29999999996</v>
      </c>
      <c r="G29" s="114">
        <f>G31</f>
        <v>160359.99999999997</v>
      </c>
      <c r="H29" s="114">
        <f>H31</f>
        <v>159761.5</v>
      </c>
    </row>
    <row r="30" spans="1:8" ht="28.5" customHeight="1" thickBot="1">
      <c r="A30" s="86"/>
      <c r="B30" s="73"/>
      <c r="C30" s="80"/>
      <c r="D30" s="24">
        <v>1003</v>
      </c>
      <c r="E30" s="83"/>
      <c r="F30" s="115"/>
      <c r="G30" s="115"/>
      <c r="H30" s="115"/>
    </row>
    <row r="31" spans="1:8" ht="42.75" customHeight="1" thickBot="1">
      <c r="A31" s="73"/>
      <c r="B31" s="7" t="s">
        <v>12</v>
      </c>
      <c r="C31" s="3">
        <v>574</v>
      </c>
      <c r="D31" s="24" t="s">
        <v>90</v>
      </c>
      <c r="E31" s="47" t="s">
        <v>109</v>
      </c>
      <c r="F31" s="3">
        <f>F32+F33+F35+F37+F39</f>
        <v>157580.29999999996</v>
      </c>
      <c r="G31" s="3">
        <f>G32+G33+G35+G37+G39</f>
        <v>160359.99999999997</v>
      </c>
      <c r="H31" s="3">
        <f>H32+H33+H35+H37+H39</f>
        <v>159761.5</v>
      </c>
    </row>
    <row r="32" spans="1:8" ht="169.5" customHeight="1" thickBot="1">
      <c r="A32" s="9" t="s">
        <v>62</v>
      </c>
      <c r="B32" s="15" t="s">
        <v>12</v>
      </c>
      <c r="C32" s="13">
        <v>574</v>
      </c>
      <c r="D32" s="26" t="s">
        <v>87</v>
      </c>
      <c r="E32" s="26" t="s">
        <v>127</v>
      </c>
      <c r="F32" s="32">
        <v>127808.5</v>
      </c>
      <c r="G32" s="13">
        <v>128802.9</v>
      </c>
      <c r="H32" s="17">
        <v>127378.8</v>
      </c>
    </row>
    <row r="33" spans="1:8" ht="19.5" customHeight="1">
      <c r="A33" s="9" t="s">
        <v>63</v>
      </c>
      <c r="B33" s="98" t="s">
        <v>12</v>
      </c>
      <c r="C33" s="74">
        <v>574</v>
      </c>
      <c r="D33" s="76" t="s">
        <v>87</v>
      </c>
      <c r="E33" s="76" t="s">
        <v>124</v>
      </c>
      <c r="F33" s="70">
        <v>5077.3999999999996</v>
      </c>
      <c r="G33" s="74">
        <v>5077.3999999999996</v>
      </c>
      <c r="H33" s="74">
        <v>5077.3999999999996</v>
      </c>
    </row>
    <row r="34" spans="1:8" ht="228.75" customHeight="1" thickBot="1">
      <c r="A34" s="6" t="s">
        <v>64</v>
      </c>
      <c r="B34" s="99"/>
      <c r="C34" s="75"/>
      <c r="D34" s="77"/>
      <c r="E34" s="77"/>
      <c r="F34" s="71"/>
      <c r="G34" s="75"/>
      <c r="H34" s="75"/>
    </row>
    <row r="35" spans="1:8" ht="18.75" customHeight="1">
      <c r="A35" s="9" t="s">
        <v>65</v>
      </c>
      <c r="B35" s="98" t="s">
        <v>12</v>
      </c>
      <c r="C35" s="74">
        <v>574</v>
      </c>
      <c r="D35" s="110">
        <v>1003</v>
      </c>
      <c r="E35" s="48" t="s">
        <v>128</v>
      </c>
      <c r="F35" s="70">
        <v>15268.3</v>
      </c>
      <c r="G35" s="74">
        <v>16558.900000000001</v>
      </c>
      <c r="H35" s="74">
        <v>17388.5</v>
      </c>
    </row>
    <row r="36" spans="1:8" ht="60.75" customHeight="1" thickBot="1">
      <c r="A36" s="6" t="s">
        <v>66</v>
      </c>
      <c r="B36" s="99"/>
      <c r="C36" s="75"/>
      <c r="D36" s="111"/>
      <c r="E36" s="26" t="s">
        <v>127</v>
      </c>
      <c r="F36" s="71"/>
      <c r="G36" s="75"/>
      <c r="H36" s="75"/>
    </row>
    <row r="37" spans="1:8" ht="26.25" customHeight="1">
      <c r="A37" s="9" t="s">
        <v>67</v>
      </c>
      <c r="B37" s="98" t="s">
        <v>12</v>
      </c>
      <c r="C37" s="74">
        <v>574</v>
      </c>
      <c r="D37" s="76" t="s">
        <v>87</v>
      </c>
      <c r="E37" s="76" t="s">
        <v>127</v>
      </c>
      <c r="F37" s="70">
        <v>3836.8</v>
      </c>
      <c r="G37" s="74">
        <v>3877.8</v>
      </c>
      <c r="H37" s="74">
        <v>3873.8</v>
      </c>
    </row>
    <row r="38" spans="1:8" ht="94.5" customHeight="1" thickBot="1">
      <c r="A38" s="6" t="s">
        <v>68</v>
      </c>
      <c r="B38" s="99"/>
      <c r="C38" s="75"/>
      <c r="D38" s="77"/>
      <c r="E38" s="77"/>
      <c r="F38" s="71"/>
      <c r="G38" s="75"/>
      <c r="H38" s="75"/>
    </row>
    <row r="39" spans="1:8" ht="18" customHeight="1">
      <c r="A39" s="9" t="s">
        <v>69</v>
      </c>
      <c r="B39" s="98" t="s">
        <v>12</v>
      </c>
      <c r="C39" s="74">
        <v>574</v>
      </c>
      <c r="D39" s="76" t="s">
        <v>90</v>
      </c>
      <c r="E39" s="122" t="s">
        <v>129</v>
      </c>
      <c r="F39" s="70">
        <v>5589.3</v>
      </c>
      <c r="G39" s="74">
        <v>6043</v>
      </c>
      <c r="H39" s="74">
        <v>6043</v>
      </c>
    </row>
    <row r="40" spans="1:8" ht="73.5" customHeight="1" thickBot="1">
      <c r="A40" s="6" t="s">
        <v>70</v>
      </c>
      <c r="B40" s="99"/>
      <c r="C40" s="75"/>
      <c r="D40" s="77"/>
      <c r="E40" s="123"/>
      <c r="F40" s="71"/>
      <c r="G40" s="75"/>
      <c r="H40" s="75"/>
    </row>
    <row r="41" spans="1:8" ht="37.5" customHeight="1" thickBot="1">
      <c r="A41" s="72" t="s">
        <v>71</v>
      </c>
      <c r="B41" s="7" t="s">
        <v>15</v>
      </c>
      <c r="C41" s="13">
        <v>574</v>
      </c>
      <c r="D41" s="23" t="s">
        <v>123</v>
      </c>
      <c r="E41" s="26" t="s">
        <v>118</v>
      </c>
      <c r="F41" s="16">
        <f>F42</f>
        <v>7409.46</v>
      </c>
      <c r="G41" s="35">
        <f>G42</f>
        <v>7425.1</v>
      </c>
      <c r="H41" s="35">
        <f>H42</f>
        <v>7431.2000000000007</v>
      </c>
    </row>
    <row r="42" spans="1:8" ht="50.1" customHeight="1" thickBot="1">
      <c r="A42" s="73"/>
      <c r="B42" s="10" t="s">
        <v>12</v>
      </c>
      <c r="C42" s="3">
        <v>574</v>
      </c>
      <c r="D42" s="24" t="s">
        <v>123</v>
      </c>
      <c r="E42" s="47" t="s">
        <v>118</v>
      </c>
      <c r="F42" s="3">
        <f>F43+F44+F46+F47</f>
        <v>7409.46</v>
      </c>
      <c r="G42" s="33">
        <f>G43+G44+G46+G47</f>
        <v>7425.1</v>
      </c>
      <c r="H42" s="33">
        <f>H43+H44+H46+H47</f>
        <v>7431.2000000000007</v>
      </c>
    </row>
    <row r="43" spans="1:8" ht="168.75" customHeight="1" thickBot="1">
      <c r="A43" s="6" t="s">
        <v>72</v>
      </c>
      <c r="B43" s="15" t="s">
        <v>12</v>
      </c>
      <c r="C43" s="13">
        <v>574</v>
      </c>
      <c r="D43" s="23">
        <v>1003</v>
      </c>
      <c r="E43" s="26" t="s">
        <v>130</v>
      </c>
      <c r="F43" s="13">
        <v>7168.8</v>
      </c>
      <c r="G43" s="13">
        <v>7168.8</v>
      </c>
      <c r="H43" s="13">
        <v>7168.8</v>
      </c>
    </row>
    <row r="44" spans="1:8" ht="18.75" customHeight="1">
      <c r="A44" s="9" t="s">
        <v>73</v>
      </c>
      <c r="B44" s="98" t="s">
        <v>12</v>
      </c>
      <c r="C44" s="74">
        <v>574</v>
      </c>
      <c r="D44" s="76" t="s">
        <v>88</v>
      </c>
      <c r="E44" s="118" t="s">
        <v>75</v>
      </c>
      <c r="F44" s="74">
        <v>2.36</v>
      </c>
      <c r="G44" s="120">
        <v>2.2999999999999998</v>
      </c>
      <c r="H44" s="120">
        <v>2.1</v>
      </c>
    </row>
    <row r="45" spans="1:8" ht="117.75" customHeight="1" thickBot="1">
      <c r="A45" s="51" t="s">
        <v>74</v>
      </c>
      <c r="B45" s="99"/>
      <c r="C45" s="75"/>
      <c r="D45" s="77"/>
      <c r="E45" s="119"/>
      <c r="F45" s="75"/>
      <c r="G45" s="121"/>
      <c r="H45" s="121"/>
    </row>
    <row r="46" spans="1:8" ht="136.5" customHeight="1" thickBot="1">
      <c r="A46" s="52" t="s">
        <v>76</v>
      </c>
      <c r="B46" s="15" t="s">
        <v>12</v>
      </c>
      <c r="C46" s="13">
        <v>574</v>
      </c>
      <c r="D46" s="26" t="s">
        <v>88</v>
      </c>
      <c r="E46" s="26" t="s">
        <v>122</v>
      </c>
      <c r="F46" s="32">
        <v>144.5</v>
      </c>
      <c r="G46" s="13">
        <v>150.9</v>
      </c>
      <c r="H46" s="13">
        <v>156.6</v>
      </c>
    </row>
    <row r="47" spans="1:8" ht="120" customHeight="1" thickBot="1">
      <c r="A47" s="53" t="s">
        <v>77</v>
      </c>
      <c r="B47" s="15" t="s">
        <v>12</v>
      </c>
      <c r="C47" s="13">
        <v>574</v>
      </c>
      <c r="D47" s="26" t="s">
        <v>88</v>
      </c>
      <c r="E47" s="26" t="s">
        <v>78</v>
      </c>
      <c r="F47" s="13">
        <v>93.8</v>
      </c>
      <c r="G47" s="13">
        <v>103.1</v>
      </c>
      <c r="H47" s="13">
        <v>103.7</v>
      </c>
    </row>
    <row r="48" spans="1:8" ht="18" customHeight="1">
      <c r="A48" s="1"/>
    </row>
    <row r="49" spans="1:8" ht="18" customHeight="1">
      <c r="A49" s="1" t="s">
        <v>45</v>
      </c>
    </row>
    <row r="50" spans="1:8" ht="40.5" customHeight="1">
      <c r="A50" s="68" t="s">
        <v>46</v>
      </c>
      <c r="B50" s="69"/>
      <c r="C50" s="69"/>
      <c r="D50" s="69"/>
      <c r="E50" s="69"/>
      <c r="F50" s="69"/>
      <c r="G50" s="69"/>
      <c r="H50" s="69"/>
    </row>
    <row r="51" spans="1:8" ht="24" customHeight="1">
      <c r="A51" s="68" t="s">
        <v>47</v>
      </c>
      <c r="B51" s="69"/>
      <c r="C51" s="69"/>
      <c r="D51" s="69"/>
      <c r="E51" s="69"/>
      <c r="F51" s="69"/>
      <c r="G51" s="69"/>
      <c r="H51" s="69"/>
    </row>
    <row r="52" spans="1:8" ht="63" customHeight="1">
      <c r="A52" s="68" t="s">
        <v>48</v>
      </c>
      <c r="B52" s="69"/>
      <c r="C52" s="69"/>
      <c r="D52" s="69"/>
      <c r="E52" s="69"/>
      <c r="F52" s="69"/>
      <c r="G52" s="69"/>
      <c r="H52" s="69"/>
    </row>
  </sheetData>
  <mergeCells count="92">
    <mergeCell ref="A52:H52"/>
    <mergeCell ref="A3:H4"/>
    <mergeCell ref="A2:H2"/>
    <mergeCell ref="A41:A42"/>
    <mergeCell ref="B44:B45"/>
    <mergeCell ref="C44:C45"/>
    <mergeCell ref="D44:D45"/>
    <mergeCell ref="E44:E45"/>
    <mergeCell ref="F44:F45"/>
    <mergeCell ref="G44:G45"/>
    <mergeCell ref="D39:D40"/>
    <mergeCell ref="E39:E40"/>
    <mergeCell ref="A50:H50"/>
    <mergeCell ref="A51:H51"/>
    <mergeCell ref="H44:H45"/>
    <mergeCell ref="F39:F40"/>
    <mergeCell ref="B39:B40"/>
    <mergeCell ref="C39:C40"/>
    <mergeCell ref="A1:H1"/>
    <mergeCell ref="A7:H7"/>
    <mergeCell ref="A8:H8"/>
    <mergeCell ref="A9:H9"/>
    <mergeCell ref="E33:E34"/>
    <mergeCell ref="F33:F34"/>
    <mergeCell ref="G33:G34"/>
    <mergeCell ref="A29:A31"/>
    <mergeCell ref="B29:B30"/>
    <mergeCell ref="C29:C30"/>
    <mergeCell ref="H33:H34"/>
    <mergeCell ref="B33:B34"/>
    <mergeCell ref="G35:G36"/>
    <mergeCell ref="H35:H36"/>
    <mergeCell ref="F37:F38"/>
    <mergeCell ref="G39:G40"/>
    <mergeCell ref="H39:H40"/>
    <mergeCell ref="E29:E30"/>
    <mergeCell ref="F29:F30"/>
    <mergeCell ref="G29:G30"/>
    <mergeCell ref="H29:H30"/>
    <mergeCell ref="E37:E38"/>
    <mergeCell ref="H37:H38"/>
    <mergeCell ref="G37:G38"/>
    <mergeCell ref="F35:F36"/>
    <mergeCell ref="B37:B38"/>
    <mergeCell ref="C37:C38"/>
    <mergeCell ref="C33:C34"/>
    <mergeCell ref="D33:D34"/>
    <mergeCell ref="D37:D38"/>
    <mergeCell ref="B35:B36"/>
    <mergeCell ref="C35:C36"/>
    <mergeCell ref="D35:D36"/>
    <mergeCell ref="B26:B28"/>
    <mergeCell ref="C26:C28"/>
    <mergeCell ref="F24:F25"/>
    <mergeCell ref="G24:G25"/>
    <mergeCell ref="H24:H25"/>
    <mergeCell ref="H26:H28"/>
    <mergeCell ref="B24:B25"/>
    <mergeCell ref="C24:C25"/>
    <mergeCell ref="D24:D25"/>
    <mergeCell ref="E24:E25"/>
    <mergeCell ref="D26:D28"/>
    <mergeCell ref="E26:E28"/>
    <mergeCell ref="F26:F28"/>
    <mergeCell ref="G26:G28"/>
    <mergeCell ref="F20:F21"/>
    <mergeCell ref="B22:B23"/>
    <mergeCell ref="C22:C23"/>
    <mergeCell ref="D22:D23"/>
    <mergeCell ref="E22:E23"/>
    <mergeCell ref="F22:F23"/>
    <mergeCell ref="G16:G18"/>
    <mergeCell ref="H16:H18"/>
    <mergeCell ref="A16:A19"/>
    <mergeCell ref="H20:H21"/>
    <mergeCell ref="H22:H23"/>
    <mergeCell ref="B20:B21"/>
    <mergeCell ref="C20:C21"/>
    <mergeCell ref="D20:D21"/>
    <mergeCell ref="E20:E21"/>
    <mergeCell ref="G22:G23"/>
    <mergeCell ref="G20:G21"/>
    <mergeCell ref="B16:B18"/>
    <mergeCell ref="C16:C18"/>
    <mergeCell ref="E16:E18"/>
    <mergeCell ref="F16:F18"/>
    <mergeCell ref="D16:D18"/>
    <mergeCell ref="A11:A12"/>
    <mergeCell ref="B11:B12"/>
    <mergeCell ref="C11:E11"/>
    <mergeCell ref="F11:H11"/>
    <mergeCell ref="A14:A15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topLeftCell="B1" zoomScaleNormal="100" workbookViewId="0">
      <selection activeCell="F7" sqref="F7"/>
    </sheetView>
  </sheetViews>
  <sheetFormatPr defaultRowHeight="15"/>
  <cols>
    <col min="1" max="1" width="35" customWidth="1"/>
    <col min="2" max="2" width="29.7109375" customWidth="1"/>
    <col min="3" max="3" width="9.140625" customWidth="1"/>
    <col min="4" max="4" width="14.42578125" customWidth="1"/>
    <col min="5" max="5" width="16.42578125" customWidth="1"/>
    <col min="6" max="6" width="15" customWidth="1"/>
    <col min="7" max="7" width="16.42578125" customWidth="1"/>
    <col min="8" max="8" width="17.42578125" customWidth="1"/>
    <col min="9" max="13" width="9.140625" customWidth="1"/>
  </cols>
  <sheetData>
    <row r="1" spans="1:10" s="54" customFormat="1" ht="18.75">
      <c r="F1" s="55" t="s">
        <v>140</v>
      </c>
      <c r="G1" s="55"/>
      <c r="H1" s="55"/>
    </row>
    <row r="2" spans="1:10" s="54" customFormat="1" ht="18.75">
      <c r="F2" s="55" t="s">
        <v>137</v>
      </c>
      <c r="G2" s="55"/>
      <c r="H2" s="55"/>
    </row>
    <row r="3" spans="1:10" s="54" customFormat="1" ht="18.75">
      <c r="F3" s="55" t="s">
        <v>0</v>
      </c>
      <c r="G3" s="55"/>
      <c r="H3" s="55"/>
    </row>
    <row r="4" spans="1:10" s="54" customFormat="1" ht="18.75">
      <c r="F4" s="55" t="s">
        <v>142</v>
      </c>
      <c r="G4" s="55"/>
      <c r="H4" s="55"/>
    </row>
    <row r="5" spans="1:10" s="54" customFormat="1" ht="18.75">
      <c r="F5" s="55" t="s">
        <v>141</v>
      </c>
      <c r="G5" s="55"/>
      <c r="H5" s="55"/>
    </row>
    <row r="6" spans="1:10" s="54" customFormat="1" ht="18.75">
      <c r="F6" s="55" t="s">
        <v>138</v>
      </c>
      <c r="G6" s="55"/>
      <c r="H6" s="55"/>
    </row>
    <row r="7" spans="1:10" s="54" customFormat="1" ht="18.75">
      <c r="F7" s="55" t="s">
        <v>0</v>
      </c>
      <c r="G7" s="55"/>
      <c r="H7" s="55"/>
    </row>
    <row r="8" spans="1:10" s="54" customFormat="1" ht="18.75">
      <c r="F8" s="55" t="s">
        <v>139</v>
      </c>
      <c r="G8" s="55"/>
      <c r="H8" s="55"/>
    </row>
    <row r="9" spans="1:10" s="54" customFormat="1" ht="18.75">
      <c r="F9" s="55"/>
      <c r="G9" s="55"/>
      <c r="H9" s="55"/>
    </row>
    <row r="10" spans="1:10" ht="18.75">
      <c r="A10" s="91" t="s">
        <v>1</v>
      </c>
      <c r="B10" s="69"/>
      <c r="C10" s="69"/>
      <c r="D10" s="69"/>
      <c r="E10" s="69"/>
      <c r="F10" s="69"/>
      <c r="G10" s="69"/>
      <c r="H10" s="69"/>
    </row>
    <row r="11" spans="1:10" ht="18.75">
      <c r="A11" s="91" t="s">
        <v>79</v>
      </c>
      <c r="B11" s="69"/>
      <c r="C11" s="69"/>
      <c r="D11" s="69"/>
      <c r="E11" s="69"/>
      <c r="F11" s="69"/>
      <c r="G11" s="69"/>
      <c r="H11" s="69"/>
    </row>
    <row r="12" spans="1:10" ht="18.75">
      <c r="A12" s="91" t="s">
        <v>80</v>
      </c>
      <c r="B12" s="69"/>
      <c r="C12" s="69"/>
      <c r="D12" s="69"/>
      <c r="E12" s="69"/>
      <c r="F12" s="69"/>
      <c r="G12" s="69"/>
      <c r="H12" s="69"/>
    </row>
    <row r="13" spans="1:10" ht="19.5" thickBot="1">
      <c r="A13" s="1"/>
    </row>
    <row r="14" spans="1:10" ht="42" customHeight="1" thickBot="1">
      <c r="A14" s="78" t="s">
        <v>81</v>
      </c>
      <c r="B14" s="78" t="s">
        <v>4</v>
      </c>
      <c r="C14" s="92" t="s">
        <v>5</v>
      </c>
      <c r="D14" s="93"/>
      <c r="E14" s="94"/>
      <c r="F14" s="92" t="s">
        <v>6</v>
      </c>
      <c r="G14" s="93"/>
      <c r="H14" s="94"/>
      <c r="I14" s="124"/>
      <c r="J14" s="125"/>
    </row>
    <row r="15" spans="1:10" ht="62.25" customHeight="1" thickBot="1">
      <c r="A15" s="80"/>
      <c r="B15" s="80"/>
      <c r="C15" s="3" t="s">
        <v>7</v>
      </c>
      <c r="D15" s="3" t="s">
        <v>8</v>
      </c>
      <c r="E15" s="3" t="s">
        <v>9</v>
      </c>
      <c r="F15" s="3">
        <v>2018</v>
      </c>
      <c r="G15" s="3">
        <v>2019</v>
      </c>
      <c r="H15" s="3">
        <v>2020</v>
      </c>
      <c r="I15" s="124"/>
      <c r="J15" s="125"/>
    </row>
    <row r="16" spans="1:10" ht="19.5" thickBot="1">
      <c r="A16" s="4">
        <v>1</v>
      </c>
      <c r="B16" s="3">
        <v>2</v>
      </c>
      <c r="C16" s="5">
        <v>3</v>
      </c>
      <c r="D16" s="5">
        <v>4</v>
      </c>
      <c r="E16" s="5">
        <v>5</v>
      </c>
      <c r="F16" s="5">
        <v>7</v>
      </c>
      <c r="G16" s="3">
        <v>8</v>
      </c>
      <c r="H16" s="5">
        <v>9</v>
      </c>
      <c r="I16" s="124"/>
      <c r="J16" s="125"/>
    </row>
    <row r="17" spans="1:10" ht="19.5" thickBot="1">
      <c r="A17" s="72" t="s">
        <v>10</v>
      </c>
      <c r="B17" s="10" t="s">
        <v>11</v>
      </c>
      <c r="C17" s="19">
        <v>574</v>
      </c>
      <c r="D17" s="28" t="s">
        <v>131</v>
      </c>
      <c r="E17" s="28" t="s">
        <v>102</v>
      </c>
      <c r="F17" s="46">
        <f>F18</f>
        <v>251554.79999999996</v>
      </c>
      <c r="G17" s="46">
        <f>G18</f>
        <v>246496.99999999997</v>
      </c>
      <c r="H17" s="46">
        <f>H18</f>
        <v>245529.10000000003</v>
      </c>
      <c r="I17" s="124"/>
      <c r="J17" s="125"/>
    </row>
    <row r="18" spans="1:10" ht="21.75" customHeight="1" thickBot="1">
      <c r="A18" s="73"/>
      <c r="B18" s="10" t="s">
        <v>82</v>
      </c>
      <c r="C18" s="19">
        <v>574</v>
      </c>
      <c r="D18" s="28" t="s">
        <v>131</v>
      </c>
      <c r="E18" s="28" t="s">
        <v>102</v>
      </c>
      <c r="F18" s="30">
        <f>F19+F21+F23+F25+F30</f>
        <v>251554.79999999996</v>
      </c>
      <c r="G18" s="30">
        <f>G19+G21+G23+G25+G30</f>
        <v>246496.99999999997</v>
      </c>
      <c r="H18" s="30">
        <f>H19+H21+H23+H25+H30</f>
        <v>245529.10000000003</v>
      </c>
      <c r="I18" s="124"/>
      <c r="J18" s="125"/>
    </row>
    <row r="19" spans="1:10" ht="19.5" thickBot="1">
      <c r="A19" s="72" t="s">
        <v>13</v>
      </c>
      <c r="B19" s="7" t="s">
        <v>11</v>
      </c>
      <c r="C19" s="19">
        <v>574</v>
      </c>
      <c r="D19" s="28" t="s">
        <v>86</v>
      </c>
      <c r="E19" s="28" t="s">
        <v>103</v>
      </c>
      <c r="F19" s="46">
        <f>F20</f>
        <v>81109.84</v>
      </c>
      <c r="G19" s="46">
        <f>G20</f>
        <v>73256.7</v>
      </c>
      <c r="H19" s="46">
        <f>H20</f>
        <v>72881.2</v>
      </c>
      <c r="I19" s="124"/>
      <c r="J19" s="125"/>
    </row>
    <row r="20" spans="1:10" ht="118.5" customHeight="1" thickBot="1">
      <c r="A20" s="73"/>
      <c r="B20" s="10" t="s">
        <v>82</v>
      </c>
      <c r="C20" s="19">
        <v>574</v>
      </c>
      <c r="D20" s="28" t="s">
        <v>86</v>
      </c>
      <c r="E20" s="28" t="s">
        <v>103</v>
      </c>
      <c r="F20" s="30">
        <f>'прил 4'!F20+'прил 5'!F19</f>
        <v>81109.84</v>
      </c>
      <c r="G20" s="30">
        <f>'прил 4'!G20+'прил 5'!G19</f>
        <v>73256.7</v>
      </c>
      <c r="H20" s="30">
        <f>'прил 4'!H20+'прил 5'!H19</f>
        <v>72881.2</v>
      </c>
      <c r="I20" s="124"/>
      <c r="J20" s="125"/>
    </row>
    <row r="21" spans="1:10" ht="32.25" customHeight="1" thickBot="1">
      <c r="A21" s="21" t="s">
        <v>83</v>
      </c>
      <c r="B21" s="19" t="s">
        <v>15</v>
      </c>
      <c r="C21" s="19">
        <v>574</v>
      </c>
      <c r="D21" s="28" t="s">
        <v>90</v>
      </c>
      <c r="E21" s="27" t="s">
        <v>109</v>
      </c>
      <c r="F21" s="22">
        <f>F22</f>
        <v>157580.29999999996</v>
      </c>
      <c r="G21" s="22">
        <f>G22</f>
        <v>160359.99999999997</v>
      </c>
      <c r="H21" s="22">
        <f>H22</f>
        <v>159761.5</v>
      </c>
      <c r="I21" s="124"/>
      <c r="J21" s="125"/>
    </row>
    <row r="22" spans="1:10" ht="168" customHeight="1" thickBot="1">
      <c r="A22" s="21" t="s">
        <v>84</v>
      </c>
      <c r="B22" s="40" t="s">
        <v>82</v>
      </c>
      <c r="C22" s="19">
        <v>574</v>
      </c>
      <c r="D22" s="28" t="s">
        <v>90</v>
      </c>
      <c r="E22" s="27" t="s">
        <v>109</v>
      </c>
      <c r="F22" s="12">
        <f>'прил 4'!F35+'прил 5'!F31</f>
        <v>157580.29999999996</v>
      </c>
      <c r="G22" s="12">
        <f>'прил 4'!G35+'прил 5'!G31</f>
        <v>160359.99999999997</v>
      </c>
      <c r="H22" s="12">
        <f>'прил 4'!H35+'прил 5'!H31</f>
        <v>159761.5</v>
      </c>
      <c r="I22" s="124"/>
      <c r="J22" s="125"/>
    </row>
    <row r="23" spans="1:10" ht="114.75" customHeight="1">
      <c r="A23" s="41" t="s">
        <v>91</v>
      </c>
      <c r="B23" s="44" t="s">
        <v>15</v>
      </c>
      <c r="C23" s="43">
        <v>574</v>
      </c>
      <c r="D23" s="50" t="s">
        <v>132</v>
      </c>
      <c r="E23" s="50" t="s">
        <v>117</v>
      </c>
      <c r="F23" s="45">
        <f>F24</f>
        <v>112</v>
      </c>
      <c r="G23" s="45">
        <f>G24</f>
        <v>112</v>
      </c>
      <c r="H23" s="45">
        <f>H24</f>
        <v>112</v>
      </c>
      <c r="I23" s="42"/>
      <c r="J23" s="39"/>
    </row>
    <row r="24" spans="1:10" ht="115.5" customHeight="1" thickBot="1">
      <c r="A24" s="21"/>
      <c r="B24" s="40" t="s">
        <v>82</v>
      </c>
      <c r="C24" s="43">
        <v>574</v>
      </c>
      <c r="D24" s="50" t="s">
        <v>132</v>
      </c>
      <c r="E24" s="50" t="s">
        <v>117</v>
      </c>
      <c r="F24" s="12">
        <f>'прил 4'!F51</f>
        <v>112</v>
      </c>
      <c r="G24" s="12">
        <f>'прил 4'!G51</f>
        <v>112</v>
      </c>
      <c r="H24" s="12">
        <f>'прил 4'!H51</f>
        <v>112</v>
      </c>
      <c r="I24" s="38"/>
      <c r="J24" s="39"/>
    </row>
    <row r="25" spans="1:10" ht="15" customHeight="1">
      <c r="A25" s="134" t="s">
        <v>101</v>
      </c>
      <c r="B25" s="84" t="s">
        <v>15</v>
      </c>
      <c r="C25" s="138">
        <v>574</v>
      </c>
      <c r="D25" s="126" t="s">
        <v>88</v>
      </c>
      <c r="E25" s="126" t="s">
        <v>116</v>
      </c>
      <c r="F25" s="131">
        <f>F29</f>
        <v>5343.2</v>
      </c>
      <c r="G25" s="131">
        <f>G29</f>
        <v>5343.2</v>
      </c>
      <c r="H25" s="131">
        <f>H29</f>
        <v>5343.2</v>
      </c>
      <c r="I25" s="130"/>
      <c r="J25" s="129"/>
    </row>
    <row r="26" spans="1:10" ht="15" customHeight="1">
      <c r="A26" s="136"/>
      <c r="B26" s="137"/>
      <c r="C26" s="139"/>
      <c r="D26" s="127"/>
      <c r="E26" s="127"/>
      <c r="F26" s="132"/>
      <c r="G26" s="132"/>
      <c r="H26" s="132"/>
      <c r="I26" s="130"/>
      <c r="J26" s="129"/>
    </row>
    <row r="27" spans="1:10" ht="3" customHeight="1">
      <c r="A27" s="136"/>
      <c r="B27" s="137"/>
      <c r="C27" s="139"/>
      <c r="D27" s="127"/>
      <c r="E27" s="127"/>
      <c r="F27" s="132"/>
      <c r="G27" s="132"/>
      <c r="H27" s="132"/>
      <c r="I27" s="130"/>
      <c r="J27" s="129"/>
    </row>
    <row r="28" spans="1:10" ht="15.75" customHeight="1" thickBot="1">
      <c r="A28" s="136"/>
      <c r="B28" s="85"/>
      <c r="C28" s="140"/>
      <c r="D28" s="128"/>
      <c r="E28" s="128"/>
      <c r="F28" s="133"/>
      <c r="G28" s="133"/>
      <c r="H28" s="133"/>
      <c r="I28" s="130"/>
      <c r="J28" s="129"/>
    </row>
    <row r="29" spans="1:10" ht="119.25" customHeight="1" thickBot="1">
      <c r="A29" s="135"/>
      <c r="B29" s="10" t="s">
        <v>82</v>
      </c>
      <c r="C29" s="19">
        <v>574</v>
      </c>
      <c r="D29" s="28" t="s">
        <v>88</v>
      </c>
      <c r="E29" s="28" t="s">
        <v>116</v>
      </c>
      <c r="F29" s="19">
        <f>'прил 4'!F55</f>
        <v>5343.2</v>
      </c>
      <c r="G29" s="19">
        <f>'прил 4'!G55</f>
        <v>5343.2</v>
      </c>
      <c r="H29" s="19">
        <f>'прил 4'!H55</f>
        <v>5343.2</v>
      </c>
      <c r="I29" s="130"/>
      <c r="J29" s="129"/>
    </row>
    <row r="30" spans="1:10" ht="19.5" thickBot="1">
      <c r="A30" s="134" t="s">
        <v>100</v>
      </c>
      <c r="B30" s="10" t="s">
        <v>15</v>
      </c>
      <c r="C30" s="19">
        <v>574</v>
      </c>
      <c r="D30" s="28" t="s">
        <v>133</v>
      </c>
      <c r="E30" s="28" t="s">
        <v>118</v>
      </c>
      <c r="F30" s="20">
        <f>F31</f>
        <v>7409.46</v>
      </c>
      <c r="G30" s="20">
        <f>G31</f>
        <v>7425.1</v>
      </c>
      <c r="H30" s="20">
        <f>H31</f>
        <v>7431.2000000000007</v>
      </c>
      <c r="I30" s="124"/>
      <c r="J30" s="125"/>
    </row>
    <row r="31" spans="1:10" ht="118.5" customHeight="1" thickBot="1">
      <c r="A31" s="135"/>
      <c r="B31" s="10" t="s">
        <v>82</v>
      </c>
      <c r="C31" s="19"/>
      <c r="D31" s="19"/>
      <c r="E31" s="28"/>
      <c r="F31" s="19">
        <f>'прил 4'!F59+'прил 5'!F42</f>
        <v>7409.46</v>
      </c>
      <c r="G31" s="19">
        <f>'прил 4'!G59+'прил 5'!G42</f>
        <v>7425.1</v>
      </c>
      <c r="H31" s="19">
        <f>'прил 4'!H59+'прил 5'!H42</f>
        <v>7431.2000000000007</v>
      </c>
      <c r="I31" s="124"/>
      <c r="J31" s="125"/>
    </row>
    <row r="32" spans="1:10" ht="18.75">
      <c r="A32" s="1"/>
    </row>
    <row r="33" spans="1:8" ht="20.25" customHeight="1">
      <c r="A33" s="1" t="s">
        <v>45</v>
      </c>
    </row>
    <row r="34" spans="1:8" ht="36" customHeight="1">
      <c r="A34" s="68" t="s">
        <v>46</v>
      </c>
      <c r="B34" s="69"/>
      <c r="C34" s="69"/>
      <c r="D34" s="69"/>
      <c r="E34" s="69"/>
      <c r="F34" s="69"/>
      <c r="G34" s="69"/>
      <c r="H34" s="69"/>
    </row>
    <row r="35" spans="1:8" ht="19.5" customHeight="1">
      <c r="A35" s="68" t="s">
        <v>47</v>
      </c>
      <c r="B35" s="69"/>
      <c r="C35" s="69"/>
      <c r="D35" s="69"/>
      <c r="E35" s="69"/>
      <c r="F35" s="69"/>
      <c r="G35" s="69"/>
      <c r="H35" s="69"/>
    </row>
    <row r="36" spans="1:8" ht="59.25" customHeight="1">
      <c r="A36" s="68" t="s">
        <v>85</v>
      </c>
      <c r="B36" s="69"/>
      <c r="C36" s="69"/>
      <c r="D36" s="69"/>
      <c r="E36" s="69"/>
      <c r="F36" s="69"/>
      <c r="G36" s="69"/>
      <c r="H36" s="69"/>
    </row>
    <row r="37" spans="1:8" ht="18.75">
      <c r="A37" s="1"/>
    </row>
  </sheetData>
  <mergeCells count="34">
    <mergeCell ref="A34:H34"/>
    <mergeCell ref="A35:H35"/>
    <mergeCell ref="A36:H36"/>
    <mergeCell ref="I25:I29"/>
    <mergeCell ref="F25:F28"/>
    <mergeCell ref="G25:G28"/>
    <mergeCell ref="H25:H28"/>
    <mergeCell ref="A30:A31"/>
    <mergeCell ref="I30:J30"/>
    <mergeCell ref="I31:J31"/>
    <mergeCell ref="A25:A29"/>
    <mergeCell ref="B25:B28"/>
    <mergeCell ref="C25:C28"/>
    <mergeCell ref="D25:D28"/>
    <mergeCell ref="E25:E28"/>
    <mergeCell ref="J25:J29"/>
    <mergeCell ref="I22:J22"/>
    <mergeCell ref="I15:J15"/>
    <mergeCell ref="I16:J16"/>
    <mergeCell ref="I19:J19"/>
    <mergeCell ref="I20:J20"/>
    <mergeCell ref="A10:H10"/>
    <mergeCell ref="A14:A15"/>
    <mergeCell ref="A11:H11"/>
    <mergeCell ref="A12:H12"/>
    <mergeCell ref="B14:B15"/>
    <mergeCell ref="C14:E14"/>
    <mergeCell ref="F14:H14"/>
    <mergeCell ref="I14:J14"/>
    <mergeCell ref="I21:J21"/>
    <mergeCell ref="A17:A18"/>
    <mergeCell ref="I17:J17"/>
    <mergeCell ref="I18:J18"/>
    <mergeCell ref="A19:A20"/>
  </mergeCells>
  <phoneticPr fontId="5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4</vt:lpstr>
      <vt:lpstr>прил 5</vt:lpstr>
      <vt:lpstr>приложение 6</vt:lpstr>
      <vt:lpstr>'прил 4'!OLE_LINK1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2018-08-09T03:35:27Z</cp:lastPrinted>
  <dcterms:created xsi:type="dcterms:W3CDTF">2017-12-11T08:58:53Z</dcterms:created>
  <dcterms:modified xsi:type="dcterms:W3CDTF">2018-08-20T09:39:50Z</dcterms:modified>
</cp:coreProperties>
</file>