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codeName="ЭтаКнига"/>
  <mc:AlternateContent xmlns:mc="http://schemas.openxmlformats.org/markup-compatibility/2006">
    <mc:Choice Requires="x15">
      <x15ac:absPath xmlns:x15ac="http://schemas.microsoft.com/office/spreadsheetml/2010/11/ac" url="C:\Users\Пользователь\Desktop\"/>
    </mc:Choice>
  </mc:AlternateContent>
  <bookViews>
    <workbookView xWindow="0" yWindow="0" windowWidth="28800" windowHeight="12030" activeTab="2"/>
  </bookViews>
  <sheets>
    <sheet name="Приказ" sheetId="3" r:id="rId1"/>
    <sheet name="Форма 1" sheetId="1" r:id="rId2"/>
    <sheet name="Форма 2" sheetId="2" r:id="rId3"/>
  </sheets>
  <externalReferences>
    <externalReference r:id="rId4"/>
  </externalReferences>
  <definedNames>
    <definedName name="_xlnm._FilterDatabase" localSheetId="1" hidden="1">'Форма 1'!$A$7:$T$43</definedName>
    <definedName name="_xlnm._FilterDatabase" localSheetId="2" hidden="1">'Форма 2'!$A$8:$T$43</definedName>
    <definedName name="_xlnm.Print_Titles" localSheetId="1">'Форма 1'!$1:$7</definedName>
    <definedName name="_xlnm.Print_Titles" localSheetId="2">'Форма 2'!$3:$8</definedName>
    <definedName name="_xlnm.Print_Area" localSheetId="1">'Форма 1'!$A$1:$T$43</definedName>
    <definedName name="_xlnm.Print_Area" localSheetId="2">'Форма 2'!$A$2:$T$43</definedName>
    <definedName name="Придельники">#REF!</definedName>
    <definedName name="стены">[1]Справочники!$A$200:$A$223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33" i="2" l="1"/>
  <c r="D31" i="2"/>
  <c r="D10" i="2"/>
  <c r="T33" i="2"/>
  <c r="S33" i="2"/>
  <c r="R33" i="2"/>
  <c r="Q33" i="2"/>
  <c r="P33" i="2"/>
  <c r="O33" i="2"/>
  <c r="N33" i="2"/>
  <c r="M33" i="2"/>
  <c r="L33" i="2"/>
  <c r="K33" i="2"/>
  <c r="J33" i="2"/>
  <c r="I33" i="2"/>
  <c r="H33" i="2"/>
  <c r="G33" i="2"/>
  <c r="F33" i="2"/>
  <c r="E33" i="2"/>
  <c r="T31" i="2"/>
  <c r="S31" i="2"/>
  <c r="R31" i="2"/>
  <c r="Q31" i="2"/>
  <c r="P31" i="2"/>
  <c r="O31" i="2"/>
  <c r="N31" i="2"/>
  <c r="M31" i="2"/>
  <c r="L31" i="2"/>
  <c r="K31" i="2"/>
  <c r="J31" i="2"/>
  <c r="I31" i="2"/>
  <c r="H31" i="2"/>
  <c r="G31" i="2"/>
  <c r="F31" i="2"/>
  <c r="E31" i="2"/>
  <c r="T10" i="2"/>
  <c r="S10" i="2"/>
  <c r="R10" i="2"/>
  <c r="Q10" i="2"/>
  <c r="P10" i="2"/>
  <c r="O10" i="2"/>
  <c r="N10" i="2"/>
  <c r="M10" i="2"/>
  <c r="L10" i="2"/>
  <c r="K10" i="2"/>
  <c r="J10" i="2"/>
  <c r="I10" i="2"/>
  <c r="H10" i="2"/>
  <c r="G10" i="2"/>
  <c r="F10" i="2"/>
  <c r="E10" i="2"/>
  <c r="A34" i="2" l="1"/>
  <c r="A35" i="2" s="1"/>
  <c r="A36" i="2" s="1"/>
  <c r="A37" i="2" s="1"/>
  <c r="A38" i="2" s="1"/>
  <c r="A39" i="2" s="1"/>
  <c r="A40" i="2" s="1"/>
  <c r="A41" i="2" s="1"/>
  <c r="A42" i="2" s="1"/>
  <c r="A43" i="2" s="1"/>
  <c r="A32" i="2"/>
  <c r="A11" i="2"/>
  <c r="A12" i="2" s="1"/>
  <c r="A13" i="2" s="1"/>
  <c r="A14" i="2" s="1"/>
  <c r="A15" i="2" s="1"/>
  <c r="A16" i="2" s="1"/>
  <c r="A17" i="2" s="1"/>
  <c r="A18" i="2" s="1"/>
  <c r="A19" i="2" s="1"/>
  <c r="A20" i="2" s="1"/>
  <c r="A21" i="2" s="1"/>
  <c r="A22" i="2" s="1"/>
  <c r="A23" i="2" s="1"/>
  <c r="A24" i="2" s="1"/>
  <c r="A25" i="2" s="1"/>
  <c r="A26" i="2" s="1"/>
  <c r="A27" i="2" s="1"/>
  <c r="A28" i="2" s="1"/>
  <c r="A29" i="2" s="1"/>
  <c r="O33" i="1"/>
  <c r="N33" i="1"/>
  <c r="M33" i="1"/>
  <c r="K33" i="1"/>
  <c r="J33" i="1"/>
  <c r="I33" i="1"/>
  <c r="H33" i="1"/>
  <c r="O30" i="1"/>
  <c r="N30" i="1"/>
  <c r="M30" i="1"/>
  <c r="K30" i="1"/>
  <c r="J30" i="1"/>
  <c r="I30" i="1"/>
  <c r="H30" i="1"/>
  <c r="O9" i="1"/>
  <c r="N9" i="1"/>
  <c r="M9" i="1"/>
  <c r="K9" i="1"/>
  <c r="J9" i="1"/>
  <c r="I9" i="1"/>
  <c r="H9" i="1"/>
  <c r="A10" i="1" l="1"/>
  <c r="A11" i="1" s="1"/>
  <c r="A12" i="1" s="1"/>
  <c r="A13" i="1" s="1"/>
  <c r="A14" i="1" s="1"/>
  <c r="A15" i="1" s="1"/>
  <c r="A16" i="1" s="1"/>
  <c r="A17" i="1" s="1"/>
  <c r="A18" i="1" s="1"/>
  <c r="A19" i="1" s="1"/>
  <c r="A20" i="1" s="1"/>
  <c r="A21" i="1" s="1"/>
  <c r="A22" i="1" s="1"/>
  <c r="A23" i="1" s="1"/>
  <c r="A24" i="1" s="1"/>
  <c r="A25" i="1" s="1"/>
  <c r="A26" i="1" s="1"/>
  <c r="A27" i="1" s="1"/>
  <c r="A28" i="1" s="1"/>
  <c r="C37" i="2"/>
  <c r="C38" i="2"/>
  <c r="C39" i="2"/>
  <c r="C40" i="2"/>
  <c r="C41" i="2"/>
  <c r="C42" i="2"/>
  <c r="C43" i="2"/>
  <c r="C17" i="2"/>
  <c r="C22" i="2"/>
  <c r="C26" i="2"/>
  <c r="C13" i="2"/>
  <c r="C11" i="2"/>
  <c r="C12" i="2"/>
  <c r="C14" i="2"/>
  <c r="C15" i="2"/>
  <c r="C16" i="2"/>
  <c r="C18" i="2"/>
  <c r="C19" i="2"/>
  <c r="C21" i="2"/>
  <c r="C23" i="2"/>
  <c r="C24" i="2"/>
  <c r="C25" i="2"/>
  <c r="C27" i="2"/>
  <c r="C28" i="2"/>
  <c r="C29" i="2"/>
  <c r="C20" i="2"/>
  <c r="C32" i="2"/>
  <c r="C35" i="2"/>
  <c r="C36" i="2"/>
  <c r="C34" i="2"/>
  <c r="A31" i="1" l="1"/>
  <c r="A34" i="1" s="1"/>
  <c r="A35" i="1" s="1"/>
  <c r="A36" i="1" s="1"/>
  <c r="A37" i="1" s="1"/>
  <c r="A38" i="1" s="1"/>
  <c r="A39" i="1" s="1"/>
  <c r="A40" i="1" s="1"/>
  <c r="A41" i="1" s="1"/>
  <c r="A42" i="1" s="1"/>
  <c r="A43" i="1" s="1"/>
  <c r="P31" i="1"/>
  <c r="P36" i="1"/>
  <c r="L36" i="1" s="1"/>
  <c r="P20" i="1"/>
  <c r="P34" i="1"/>
  <c r="L34" i="1" s="1"/>
  <c r="P26" i="1"/>
  <c r="P14" i="1"/>
  <c r="P35" i="1"/>
  <c r="L35" i="1" s="1"/>
  <c r="P12" i="1"/>
  <c r="P16" i="1"/>
  <c r="P41" i="1"/>
  <c r="P19" i="1"/>
  <c r="P24" i="1"/>
  <c r="P18" i="1"/>
  <c r="P10" i="1"/>
  <c r="P25" i="1"/>
  <c r="P40" i="1"/>
  <c r="L40" i="1" s="1"/>
  <c r="P37" i="1"/>
  <c r="L37" i="1" s="1"/>
  <c r="P28" i="1"/>
  <c r="P23" i="1"/>
  <c r="P17" i="1"/>
  <c r="P13" i="1"/>
  <c r="P21" i="1"/>
  <c r="P43" i="1"/>
  <c r="P39" i="1"/>
  <c r="L39" i="1" s="1"/>
  <c r="P27" i="1"/>
  <c r="P22" i="1"/>
  <c r="P15" i="1"/>
  <c r="P11" i="1"/>
  <c r="P42" i="1"/>
  <c r="L42" i="1" s="1"/>
  <c r="P38" i="1"/>
  <c r="L38" i="1" s="1"/>
  <c r="C31" i="2"/>
  <c r="C10" i="2"/>
  <c r="C33" i="2"/>
  <c r="L31" i="1" l="1"/>
  <c r="L25" i="1"/>
  <c r="L24" i="1"/>
  <c r="L26" i="1"/>
  <c r="L11" i="1"/>
  <c r="L13" i="1"/>
  <c r="L10" i="1"/>
  <c r="L22" i="1"/>
  <c r="L23" i="1"/>
  <c r="L18" i="1"/>
  <c r="L12" i="1"/>
  <c r="L14" i="1"/>
  <c r="L20" i="1"/>
  <c r="L15" i="1"/>
  <c r="L21" i="1"/>
  <c r="L28" i="1"/>
  <c r="L43" i="1"/>
  <c r="L17" i="1"/>
  <c r="L27" i="1"/>
  <c r="L16" i="1"/>
  <c r="L19" i="1"/>
  <c r="L41" i="1"/>
  <c r="Q26" i="1" l="1"/>
  <c r="R26" i="1" s="1"/>
  <c r="Q14" i="1" l="1"/>
  <c r="R14" i="1" s="1"/>
  <c r="Q23" i="1"/>
  <c r="R23" i="1" s="1"/>
  <c r="Q25" i="1" l="1"/>
  <c r="R25" i="1" s="1"/>
  <c r="Q28" i="1"/>
  <c r="R28" i="1" s="1"/>
  <c r="Q19" i="1" l="1"/>
  <c r="R19" i="1" s="1"/>
  <c r="Q42" i="1" l="1"/>
  <c r="R42" i="1" s="1"/>
  <c r="Q43" i="1" l="1"/>
  <c r="R43" i="1" s="1"/>
  <c r="Q38" i="1"/>
  <c r="R38" i="1" s="1"/>
  <c r="Q39" i="1"/>
  <c r="R39" i="1" s="1"/>
  <c r="Q40" i="1"/>
  <c r="R40" i="1" s="1"/>
  <c r="Q41" i="1"/>
  <c r="R41" i="1" s="1"/>
  <c r="Q37" i="1"/>
  <c r="R37" i="1" s="1"/>
  <c r="Q18" i="1" l="1"/>
  <c r="R18" i="1" s="1"/>
  <c r="Q24" i="1"/>
  <c r="R24" i="1" s="1"/>
  <c r="Q21" i="1"/>
  <c r="R21" i="1" s="1"/>
  <c r="Q13" i="1"/>
  <c r="R13" i="1" s="1"/>
  <c r="Q12" i="1"/>
  <c r="R12" i="1" s="1"/>
  <c r="Q15" i="1"/>
  <c r="R15" i="1" s="1"/>
  <c r="Q11" i="1"/>
  <c r="R11" i="1" s="1"/>
  <c r="Q17" i="1"/>
  <c r="R17" i="1" s="1"/>
  <c r="Q22" i="1"/>
  <c r="R22" i="1" s="1"/>
  <c r="Q36" i="1"/>
  <c r="R36" i="1" s="1"/>
  <c r="Q16" i="1"/>
  <c r="R16" i="1" s="1"/>
  <c r="Q35" i="1"/>
  <c r="R35" i="1" s="1"/>
  <c r="Q20" i="1"/>
  <c r="R20" i="1" s="1"/>
  <c r="Q27" i="1"/>
  <c r="R27" i="1" s="1"/>
  <c r="P9" i="1"/>
  <c r="P33" i="1"/>
  <c r="P30" i="1"/>
  <c r="L33" i="1" l="1"/>
  <c r="Q34" i="1"/>
  <c r="R34" i="1" s="1"/>
  <c r="Q31" i="1"/>
  <c r="R31" i="1" s="1"/>
  <c r="L30" i="1"/>
  <c r="Q10" i="1"/>
  <c r="R10" i="1" s="1"/>
  <c r="L9" i="1"/>
</calcChain>
</file>

<file path=xl/sharedStrings.xml><?xml version="1.0" encoding="utf-8"?>
<sst xmlns="http://schemas.openxmlformats.org/spreadsheetml/2006/main" count="609" uniqueCount="110">
  <si>
    <t>N п/п</t>
  </si>
  <si>
    <t xml:space="preserve">Адрес МКД </t>
  </si>
  <si>
    <t>Год</t>
  </si>
  <si>
    <t>Материал стен</t>
  </si>
  <si>
    <t xml:space="preserve">Количество этажей
</t>
  </si>
  <si>
    <t xml:space="preserve">Количество подъездов
</t>
  </si>
  <si>
    <t>Общая площадь МКД, всего, м2</t>
  </si>
  <si>
    <t>Площадь помещений МКД</t>
  </si>
  <si>
    <t>Количество жителей, зарегистрированных в МКД на дату утверждения краткосрочного плана, чел.</t>
  </si>
  <si>
    <t>Стоимость капитального ремонта</t>
  </si>
  <si>
    <t>Удельная стоимость капитального ремонта 1 кв. м общей площади помещений МКД, руб./м2</t>
  </si>
  <si>
    <t>Предельная стоимость капитального ремонта 1 кв. м общей площади помещений МКД, руб./м2</t>
  </si>
  <si>
    <t xml:space="preserve">Плановая дата завершения работ
</t>
  </si>
  <si>
    <t xml:space="preserve">Способ формирования фонда капитального ремонта (РО/СС)
</t>
  </si>
  <si>
    <t xml:space="preserve">ввода в эксплуатацию
</t>
  </si>
  <si>
    <t xml:space="preserve">завершения последнего капитального ремонта
</t>
  </si>
  <si>
    <t>всего, м2</t>
  </si>
  <si>
    <t>в том числе жилых помещений, находящихся в собственности граждан, м2</t>
  </si>
  <si>
    <t>всего, руб.</t>
  </si>
  <si>
    <t>в том числе</t>
  </si>
  <si>
    <t>за счет средств Фонда содействия реформированию ЖКХ, руб.</t>
  </si>
  <si>
    <t xml:space="preserve">за счет средств бюджета субъекта Российской Федерации, руб.
</t>
  </si>
  <si>
    <t>за счет средств местного бюджета, руб.</t>
  </si>
  <si>
    <t xml:space="preserve">за счет средств собственников помещений в МКД, руб.
</t>
  </si>
  <si>
    <t>ЭЛ</t>
  </si>
  <si>
    <t>ТЕП</t>
  </si>
  <si>
    <t>ГАЗ</t>
  </si>
  <si>
    <t>ХВС</t>
  </si>
  <si>
    <t>ГВС</t>
  </si>
  <si>
    <t>ВОД</t>
  </si>
  <si>
    <t>2</t>
  </si>
  <si>
    <t>3</t>
  </si>
  <si>
    <t>4</t>
  </si>
  <si>
    <t>5</t>
  </si>
  <si>
    <t>6</t>
  </si>
  <si>
    <t>7</t>
  </si>
  <si>
    <t>8</t>
  </si>
  <si>
    <t>11</t>
  </si>
  <si>
    <t>14</t>
  </si>
  <si>
    <t>15</t>
  </si>
  <si>
    <t>16</t>
  </si>
  <si>
    <t>Х</t>
  </si>
  <si>
    <t>4кв. 2021</t>
  </si>
  <si>
    <t>РО</t>
  </si>
  <si>
    <t>Кирпич</t>
  </si>
  <si>
    <t>Брус</t>
  </si>
  <si>
    <t>с. Сабарка, ул. Победы, д. 6</t>
  </si>
  <si>
    <t>Дерево</t>
  </si>
  <si>
    <t>Панельные</t>
  </si>
  <si>
    <t>1</t>
  </si>
  <si>
    <t>Суксунский городской округ Пермского края</t>
  </si>
  <si>
    <t>рп Суксун, ул. Колхозная, д. 8</t>
  </si>
  <si>
    <t>рп Суксун, ул. Космонавтов, д. 14</t>
  </si>
  <si>
    <t>рп Суксун, ул. Маношина, д. 32</t>
  </si>
  <si>
    <t>рп Суксун, ул. Маношина, д. 34</t>
  </si>
  <si>
    <t>рп Суксун, ул. Карла Маркса, д. 49</t>
  </si>
  <si>
    <t>рп Суксун, ул. Первомайская, д. 50</t>
  </si>
  <si>
    <t>рп Суксун, ул. Плеханова, д. 13</t>
  </si>
  <si>
    <t>рп Суксун, ул. Северная, д. 16</t>
  </si>
  <si>
    <t>рп Суксун, ул. Северная, д. 18</t>
  </si>
  <si>
    <t>рп Суксун, ул. Северная, д. 19</t>
  </si>
  <si>
    <t>рп Суксун, ул. Северная, д. 20</t>
  </si>
  <si>
    <t>рп Суксун, ул. Северная, д. 21</t>
  </si>
  <si>
    <t>рп Суксун, ул. Северная, д. 22</t>
  </si>
  <si>
    <t>рп Суксун, ул. Северная, д. 25</t>
  </si>
  <si>
    <t>рп Суксун, ул. Северная, д. 33</t>
  </si>
  <si>
    <t>рп Суксун, ул. Строителей, д. 6</t>
  </si>
  <si>
    <t>рп Суксун, ул. Халтурина, д. 2</t>
  </si>
  <si>
    <t>рп Суксун, ул. Халтурина, д. 41</t>
  </si>
  <si>
    <t>рп Суксун, ул. Южная, д. 29</t>
  </si>
  <si>
    <t>4кв. 2022</t>
  </si>
  <si>
    <t>рп Суксун, ул. Строителей, д. 1А</t>
  </si>
  <si>
    <t>4кв. 2023</t>
  </si>
  <si>
    <t>рп Суксун, ул. Северная, д. 29</t>
  </si>
  <si>
    <t>рп Суксун, ул. Северная, д. 31</t>
  </si>
  <si>
    <t>рп Суксун, ул. Северная, д. 37</t>
  </si>
  <si>
    <t>рп Суксун, ул. Северная, д. 39</t>
  </si>
  <si>
    <t>рп Суксун, ул. Строителей, д. 1</t>
  </si>
  <si>
    <t>рп Суксун, ул. Строителей, д. 3</t>
  </si>
  <si>
    <t>рп Суксун, ул. Строителей, д. 7</t>
  </si>
  <si>
    <t>Адрес МКД</t>
  </si>
  <si>
    <t>Стоимость капитального ремонта, всего</t>
  </si>
  <si>
    <t>Виды работ/услуг, установленные частью 1 статьи 166 Жилищного кодекса Российской Федерации</t>
  </si>
  <si>
    <t>Виды работ/услуг, установленные частью 2 статьи 17 Закона Пермского края от 11 марта 2014 г. N 304-ПК</t>
  </si>
  <si>
    <t>Ремонт внутридомовых инженерных систем</t>
  </si>
  <si>
    <t>Ремонт подвальных помещений</t>
  </si>
  <si>
    <t>Ремонт, замена, модернизация лифтов, ремонт лифтовых шахт, машинных и блочных помещений</t>
  </si>
  <si>
    <t>Ремонт крыши</t>
  </si>
  <si>
    <t>Ремонт фундамента</t>
  </si>
  <si>
    <t>Установка коллективных (общедомовых) приборов учета и узлов управления и регулирования потребления ресурсов</t>
  </si>
  <si>
    <t>Ремонт несущих конструкций многоквартирного дома</t>
  </si>
  <si>
    <t>Инструментальное обследование при разработке проектной документации</t>
  </si>
  <si>
    <t>Выполнение работ по комплексному обследованию технического состояния многоквартирного дома</t>
  </si>
  <si>
    <t>установка автоматизированных информационно-измерительных систем учета потребления коммунальных ресурсов и коммунальных услуг</t>
  </si>
  <si>
    <t>руб.</t>
  </si>
  <si>
    <t>ед.</t>
  </si>
  <si>
    <t>9</t>
  </si>
  <si>
    <t>10</t>
  </si>
  <si>
    <t>12</t>
  </si>
  <si>
    <t>13</t>
  </si>
  <si>
    <t>17</t>
  </si>
  <si>
    <t>18</t>
  </si>
  <si>
    <t>19</t>
  </si>
  <si>
    <t>20</t>
  </si>
  <si>
    <t/>
  </si>
  <si>
    <t>Ремонт фасада</t>
  </si>
  <si>
    <t>2021 год</t>
  </si>
  <si>
    <t>2022 год</t>
  </si>
  <si>
    <t>2023 год</t>
  </si>
  <si>
    <t>Краткосрочный план реализации Программы кап.ремонта общего имущества МКД на 2021-2023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</si>
</sst>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0;\-0;;@"/>
    <numFmt numFmtId="165" formatCode="[$-419]General"/>
  </numFmts>
  <fonts count="18">
    <font>
      <sz val="11"/>
      <color theme="1"/>
      <name val="Calibri"/>
      <family val="2"/>
      <charset val="204"/>
      <scheme val="minor"/>
    </font>
    <font>
      <sz val="11"/>
      <color theme="1"/>
      <name val="Times New Roman"/>
      <family val="1"/>
      <charset val="204"/>
    </font>
    <font>
      <sz val="11"/>
      <name val="Times New Roman"/>
      <family val="1"/>
      <charset val="204"/>
    </font>
    <font>
      <b/>
      <sz val="6"/>
      <color theme="1"/>
      <name val="Times New Roman"/>
      <family val="1"/>
      <charset val="204"/>
    </font>
    <font>
      <b/>
      <sz val="12"/>
      <name val="Times New Roman"/>
      <family val="1"/>
      <charset val="204"/>
    </font>
    <font>
      <sz val="12"/>
      <name val="Times New Roman"/>
      <family val="1"/>
      <charset val="204"/>
    </font>
    <font>
      <sz val="11"/>
      <color indexed="8"/>
      <name val="Times New Roman"/>
      <family val="1"/>
      <charset val="204"/>
    </font>
    <font>
      <sz val="10"/>
      <name val="Arial"/>
      <family val="2"/>
      <charset val="204"/>
    </font>
    <font>
      <sz val="10"/>
      <name val="Arial Cyr"/>
      <charset val="204"/>
    </font>
    <font>
      <b/>
      <sz val="11"/>
      <color theme="1"/>
      <name val="Times New Roman"/>
      <family val="1"/>
      <charset val="204"/>
    </font>
    <font>
      <sz val="10"/>
      <color rgb="FF000000"/>
      <name val="Arial1"/>
      <charset val="204"/>
    </font>
    <font>
      <sz val="14"/>
      <color indexed="8"/>
      <name val="Times New Roman"/>
      <family val="2"/>
      <charset val="204"/>
    </font>
    <font>
      <b/>
      <sz val="1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8"/>
      <name val="Calibri"/>
      <family val="2"/>
      <charset val="204"/>
      <scheme val="minor"/>
    </font>
    <font>
      <sz val="10"/>
      <color theme="1"/>
      <name val="Times New Roman"/>
      <family val="1"/>
      <charset val="204"/>
    </font>
    <font>
      <sz val="10"/>
      <name val="Times New Roman"/>
      <family val="1"/>
      <charset val="204"/>
    </font>
    <font>
      <b/>
      <sz val="11"/>
      <color indexed="8"/>
      <name val="Times New Roman"/>
      <family val="1"/>
      <charset val="204"/>
    </font>
  </fonts>
  <fills count="5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FFFF00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5">
    <xf numFmtId="0" fontId="0" fillId="0" borderId="0"/>
    <xf numFmtId="0" fontId="7" fillId="0" borderId="0"/>
    <xf numFmtId="0" fontId="8" fillId="0" borderId="0"/>
    <xf numFmtId="165" fontId="10" fillId="0" borderId="0" applyBorder="0" applyProtection="0"/>
    <xf numFmtId="0" fontId="11" fillId="0" borderId="0"/>
  </cellStyleXfs>
  <cellXfs count="76">
    <xf numFmtId="0" fontId="0" fillId="0" borderId="0" xfId="0"/>
    <xf numFmtId="4" fontId="2" fillId="0" borderId="1" xfId="0" applyNumberFormat="1" applyFont="1" applyFill="1" applyBorder="1"/>
    <xf numFmtId="3" fontId="2" fillId="0" borderId="1" xfId="0" applyNumberFormat="1" applyFont="1" applyFill="1" applyBorder="1" applyAlignment="1">
      <alignment horizontal="center" vertical="center"/>
    </xf>
    <xf numFmtId="4" fontId="2" fillId="0" borderId="3" xfId="0" applyNumberFormat="1" applyFont="1" applyFill="1" applyBorder="1"/>
    <xf numFmtId="4" fontId="12" fillId="0" borderId="1" xfId="0" applyNumberFormat="1" applyFont="1" applyFill="1" applyBorder="1"/>
    <xf numFmtId="4" fontId="2" fillId="0" borderId="2" xfId="0" applyNumberFormat="1" applyFont="1" applyFill="1" applyBorder="1"/>
    <xf numFmtId="0" fontId="1" fillId="0" borderId="1" xfId="0" applyFont="1" applyFill="1" applyBorder="1" applyAlignment="1">
      <alignment horizontal="center"/>
    </xf>
    <xf numFmtId="0" fontId="1" fillId="0" borderId="1" xfId="0" applyFont="1" applyFill="1" applyBorder="1"/>
    <xf numFmtId="0" fontId="13" fillId="0" borderId="0" xfId="0" applyFont="1" applyFill="1" applyBorder="1" applyAlignment="1">
      <alignment vertical="center" wrapText="1"/>
    </xf>
    <xf numFmtId="0" fontId="0" fillId="0" borderId="0" xfId="0" applyFill="1"/>
    <xf numFmtId="0" fontId="15" fillId="0" borderId="1" xfId="0" applyFont="1" applyFill="1" applyBorder="1" applyAlignment="1">
      <alignment horizontal="center"/>
    </xf>
    <xf numFmtId="0" fontId="15" fillId="0" borderId="1" xfId="0" applyFont="1" applyFill="1" applyBorder="1" applyAlignment="1">
      <alignment horizontal="center" vertical="center"/>
    </xf>
    <xf numFmtId="0" fontId="16" fillId="0" borderId="1" xfId="0" applyFont="1" applyFill="1" applyBorder="1" applyAlignment="1">
      <alignment horizontal="center"/>
    </xf>
    <xf numFmtId="164" fontId="2" fillId="0" borderId="1" xfId="0" applyNumberFormat="1" applyFont="1" applyFill="1" applyBorder="1" applyAlignment="1">
      <alignment horizontal="center"/>
    </xf>
    <xf numFmtId="0" fontId="2" fillId="0" borderId="1" xfId="0" applyFont="1" applyFill="1" applyBorder="1"/>
    <xf numFmtId="4" fontId="0" fillId="0" borderId="0" xfId="0" applyNumberFormat="1" applyFill="1"/>
    <xf numFmtId="0" fontId="15" fillId="0" borderId="1" xfId="0" applyFont="1" applyFill="1" applyBorder="1" applyAlignment="1">
      <alignment vertical="center" wrapText="1"/>
    </xf>
    <xf numFmtId="0" fontId="15" fillId="0" borderId="1" xfId="0" applyFont="1" applyFill="1" applyBorder="1" applyAlignment="1">
      <alignment horizontal="center" vertical="center" wrapText="1"/>
    </xf>
    <xf numFmtId="0" fontId="0" fillId="0" borderId="0" xfId="0" applyFill="1" applyBorder="1"/>
    <xf numFmtId="0" fontId="9" fillId="0" borderId="2" xfId="0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/>
    </xf>
    <xf numFmtId="4" fontId="2" fillId="0" borderId="2" xfId="0" applyNumberFormat="1" applyFont="1" applyFill="1" applyBorder="1" applyAlignment="1">
      <alignment horizontal="right" vertical="center"/>
    </xf>
    <xf numFmtId="3" fontId="1" fillId="0" borderId="2" xfId="0" applyNumberFormat="1" applyFont="1" applyFill="1" applyBorder="1" applyAlignment="1">
      <alignment horizontal="right" vertical="center"/>
    </xf>
    <xf numFmtId="4" fontId="1" fillId="0" borderId="2" xfId="0" applyNumberFormat="1" applyFont="1" applyFill="1" applyBorder="1" applyAlignment="1">
      <alignment horizontal="right" vertical="center"/>
    </xf>
    <xf numFmtId="4" fontId="1" fillId="0" borderId="2" xfId="0" applyNumberFormat="1" applyFont="1" applyFill="1" applyBorder="1" applyAlignment="1">
      <alignment horizontal="right"/>
    </xf>
    <xf numFmtId="0" fontId="1" fillId="0" borderId="2" xfId="0" applyFont="1" applyFill="1" applyBorder="1"/>
    <xf numFmtId="0" fontId="1" fillId="0" borderId="3" xfId="0" applyFont="1" applyFill="1" applyBorder="1" applyAlignment="1">
      <alignment horizontal="center"/>
    </xf>
    <xf numFmtId="0" fontId="6" fillId="0" borderId="2" xfId="0" applyFont="1" applyFill="1" applyBorder="1" applyAlignment="1">
      <alignment horizontal="left" vertical="justify"/>
    </xf>
    <xf numFmtId="0" fontId="2" fillId="0" borderId="2" xfId="0" applyFont="1" applyFill="1" applyBorder="1" applyAlignment="1">
      <alignment horizontal="center" vertical="center"/>
    </xf>
    <xf numFmtId="49" fontId="2" fillId="0" borderId="2" xfId="0" applyNumberFormat="1" applyFont="1" applyFill="1" applyBorder="1" applyAlignment="1">
      <alignment horizontal="left" vertical="center"/>
    </xf>
    <xf numFmtId="0" fontId="2" fillId="0" borderId="2" xfId="0" applyFont="1" applyFill="1" applyBorder="1"/>
    <xf numFmtId="0" fontId="1" fillId="0" borderId="2" xfId="0" applyFont="1" applyFill="1" applyBorder="1" applyAlignment="1">
      <alignment horizontal="left"/>
    </xf>
    <xf numFmtId="3" fontId="1" fillId="0" borderId="2" xfId="0" applyNumberFormat="1" applyFont="1" applyFill="1" applyBorder="1" applyAlignment="1">
      <alignment horizontal="right"/>
    </xf>
    <xf numFmtId="3" fontId="1" fillId="0" borderId="2" xfId="0" applyNumberFormat="1" applyFont="1" applyFill="1" applyBorder="1" applyAlignment="1">
      <alignment horizontal="right" wrapText="1"/>
    </xf>
    <xf numFmtId="0" fontId="3" fillId="2" borderId="2" xfId="0" applyFont="1" applyFill="1" applyBorder="1" applyAlignment="1">
      <alignment horizontal="center" vertical="center"/>
    </xf>
    <xf numFmtId="4" fontId="3" fillId="2" borderId="2" xfId="0" applyNumberFormat="1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/>
    </xf>
    <xf numFmtId="164" fontId="5" fillId="2" borderId="2" xfId="0" applyNumberFormat="1" applyFont="1" applyFill="1" applyBorder="1" applyAlignment="1">
      <alignment horizontal="center" vertical="center"/>
    </xf>
    <xf numFmtId="0" fontId="4" fillId="2" borderId="2" xfId="0" applyFont="1" applyFill="1" applyBorder="1" applyAlignment="1">
      <alignment vertical="center"/>
    </xf>
    <xf numFmtId="4" fontId="9" fillId="2" borderId="2" xfId="0" applyNumberFormat="1" applyFont="1" applyFill="1" applyBorder="1" applyAlignment="1">
      <alignment horizontal="right"/>
    </xf>
    <xf numFmtId="3" fontId="9" fillId="2" borderId="2" xfId="0" applyNumberFormat="1" applyFont="1" applyFill="1" applyBorder="1" applyAlignment="1">
      <alignment horizontal="right"/>
    </xf>
    <xf numFmtId="3" fontId="12" fillId="2" borderId="2" xfId="0" applyNumberFormat="1" applyFont="1" applyFill="1" applyBorder="1" applyAlignment="1">
      <alignment horizontal="right"/>
    </xf>
    <xf numFmtId="4" fontId="12" fillId="2" borderId="2" xfId="0" applyNumberFormat="1" applyFont="1" applyFill="1" applyBorder="1" applyAlignment="1">
      <alignment horizontal="right"/>
    </xf>
    <xf numFmtId="164" fontId="2" fillId="2" borderId="2" xfId="0" applyNumberFormat="1" applyFont="1" applyFill="1" applyBorder="1" applyAlignment="1">
      <alignment horizontal="center"/>
    </xf>
    <xf numFmtId="0" fontId="4" fillId="2" borderId="2" xfId="0" applyFont="1" applyFill="1" applyBorder="1" applyAlignment="1">
      <alignment horizontal="left"/>
    </xf>
    <xf numFmtId="4" fontId="12" fillId="2" borderId="2" xfId="0" applyNumberFormat="1" applyFont="1" applyFill="1" applyBorder="1"/>
    <xf numFmtId="4" fontId="12" fillId="2" borderId="3" xfId="0" applyNumberFormat="1" applyFont="1" applyFill="1" applyBorder="1"/>
    <xf numFmtId="0" fontId="9" fillId="0" borderId="2" xfId="0" applyFont="1" applyFill="1" applyBorder="1" applyAlignment="1">
      <alignment horizontal="center"/>
    </xf>
    <xf numFmtId="0" fontId="12" fillId="0" borderId="2" xfId="0" applyFont="1" applyFill="1" applyBorder="1" applyAlignment="1">
      <alignment horizontal="center"/>
    </xf>
    <xf numFmtId="0" fontId="9" fillId="0" borderId="3" xfId="0" applyFont="1" applyFill="1" applyBorder="1" applyAlignment="1">
      <alignment horizontal="center"/>
    </xf>
    <xf numFmtId="164" fontId="2" fillId="0" borderId="2" xfId="0" applyNumberFormat="1" applyFont="1" applyFill="1" applyBorder="1" applyAlignment="1">
      <alignment horizontal="center"/>
    </xf>
    <xf numFmtId="4" fontId="12" fillId="0" borderId="2" xfId="0" applyNumberFormat="1" applyFont="1" applyFill="1" applyBorder="1"/>
    <xf numFmtId="4" fontId="0" fillId="0" borderId="2" xfId="0" applyNumberFormat="1" applyFont="1" applyFill="1" applyBorder="1" applyAlignment="1">
      <alignment horizontal="right"/>
    </xf>
    <xf numFmtId="3" fontId="2" fillId="0" borderId="2" xfId="0" applyNumberFormat="1" applyFont="1" applyFill="1" applyBorder="1" applyAlignment="1">
      <alignment horizontal="center" vertical="center"/>
    </xf>
    <xf numFmtId="3" fontId="12" fillId="2" borderId="2" xfId="0" applyNumberFormat="1" applyFont="1" applyFill="1" applyBorder="1"/>
    <xf numFmtId="4" fontId="0" fillId="0" borderId="1" xfId="0" applyNumberFormat="1" applyFont="1" applyFill="1" applyBorder="1" applyAlignment="1">
      <alignment horizontal="right"/>
    </xf>
    <xf numFmtId="0" fontId="9" fillId="3" borderId="2" xfId="0" applyFont="1" applyFill="1" applyBorder="1" applyAlignment="1">
      <alignment horizontal="right" vertical="center"/>
    </xf>
    <xf numFmtId="0" fontId="17" fillId="3" borderId="2" xfId="0" applyFont="1" applyFill="1" applyBorder="1" applyAlignment="1">
      <alignment horizontal="right" vertical="justify"/>
    </xf>
    <xf numFmtId="0" fontId="9" fillId="3" borderId="2" xfId="0" applyFont="1" applyFill="1" applyBorder="1" applyAlignment="1">
      <alignment horizontal="right"/>
    </xf>
    <xf numFmtId="0" fontId="1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left"/>
    </xf>
    <xf numFmtId="4" fontId="1" fillId="0" borderId="1" xfId="0" applyNumberFormat="1" applyFont="1" applyFill="1" applyBorder="1" applyAlignment="1">
      <alignment horizontal="right"/>
    </xf>
    <xf numFmtId="3" fontId="1" fillId="0" borderId="1" xfId="0" applyNumberFormat="1" applyFont="1" applyFill="1" applyBorder="1" applyAlignment="1">
      <alignment horizontal="right"/>
    </xf>
    <xf numFmtId="4" fontId="1" fillId="0" borderId="1" xfId="0" applyNumberFormat="1" applyFont="1" applyFill="1" applyBorder="1" applyAlignment="1">
      <alignment horizontal="right" vertical="center"/>
    </xf>
    <xf numFmtId="4" fontId="2" fillId="0" borderId="1" xfId="0" applyNumberFormat="1" applyFont="1" applyFill="1" applyBorder="1" applyAlignment="1">
      <alignment horizontal="right" vertical="center"/>
    </xf>
    <xf numFmtId="0" fontId="12" fillId="3" borderId="2" xfId="0" applyFont="1" applyFill="1" applyBorder="1" applyAlignment="1">
      <alignment horizontal="right"/>
    </xf>
    <xf numFmtId="0" fontId="15" fillId="0" borderId="1" xfId="0" applyFont="1" applyFill="1" applyBorder="1" applyAlignment="1">
      <alignment horizontal="center" vertical="center" textRotation="90"/>
    </xf>
    <xf numFmtId="0" fontId="15" fillId="0" borderId="1" xfId="0" applyFont="1" applyFill="1" applyBorder="1" applyAlignment="1">
      <alignment horizontal="center" vertical="center" textRotation="90" wrapText="1"/>
    </xf>
    <xf numFmtId="0" fontId="15" fillId="0" borderId="1" xfId="0" applyFont="1" applyFill="1" applyBorder="1" applyAlignment="1">
      <alignment horizontal="center" vertical="center" wrapText="1"/>
    </xf>
    <xf numFmtId="0" fontId="15" fillId="0" borderId="1" xfId="0" applyFont="1" applyFill="1" applyBorder="1" applyAlignment="1">
      <alignment horizontal="center" vertical="center"/>
    </xf>
    <xf numFmtId="0" fontId="16" fillId="0" borderId="1" xfId="0" applyFont="1" applyFill="1" applyBorder="1" applyAlignment="1">
      <alignment horizontal="center" vertical="center" wrapText="1"/>
    </xf>
    <xf numFmtId="0" fontId="16" fillId="0" borderId="1" xfId="0" applyFont="1" applyFill="1" applyBorder="1" applyAlignment="1">
      <alignment horizontal="center" vertical="center"/>
    </xf>
    <xf numFmtId="0" fontId="13" fillId="0" borderId="0" xfId="0" applyFont="1" applyFill="1" applyBorder="1" applyAlignment="1">
      <alignment horizontal="center" vertical="center" wrapText="1"/>
    </xf>
    <xf numFmtId="0" fontId="13" fillId="0" borderId="0" xfId="0" applyFont="1" applyFill="1" applyBorder="1" applyAlignment="1">
      <alignment horizontal="center" vertical="center"/>
    </xf>
    <xf numFmtId="0" fontId="0" fillId="4" borderId="0" xfId="0" applyFill="1" applyAlignment="1">
      <alignment horizontal="center"/>
    </xf>
  </cellXfs>
  <cellStyles count="5">
    <cellStyle name="Excel Built-in Normal" xfId="3"/>
    <cellStyle name="Обычный" xfId="0" builtinId="0"/>
    <cellStyle name="Обычный 2 3" xfId="4"/>
    <cellStyle name="Обычный 4" xfId="1"/>
    <cellStyle name="Обычный 4 2" xfId="2"/>
  </cellStyles>
  <dxfs count="0"/>
  <tableStyles count="0" defaultTableStyle="TableStyleMedium2" defaultPivotStyle="PivotStyleLight16"/>
  <colors>
    <mruColors>
      <color rgb="FFCCECFF"/>
      <color rgb="FFFFFF99"/>
      <color rgb="FFFF7C80"/>
      <color rgb="FFCCCCFF"/>
      <color rgb="FFB989FF"/>
      <color rgb="FF99CCFF"/>
      <color rgb="FFFF99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1</xdr:rowOff>
    </xdr:from>
    <xdr:to>
      <xdr:col>9</xdr:col>
      <xdr:colOff>11058</xdr:colOff>
      <xdr:row>40</xdr:row>
      <xdr:rowOff>142875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7D7FB96-ADFC-4E62-9336-D780879925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1"/>
          <a:ext cx="5497457" cy="77628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</xdr:colOff>
      <xdr:row>42</xdr:row>
      <xdr:rowOff>1</xdr:rowOff>
    </xdr:from>
    <xdr:to>
      <xdr:col>9</xdr:col>
      <xdr:colOff>9525</xdr:colOff>
      <xdr:row>82</xdr:row>
      <xdr:rowOff>140709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FD9629FB-3529-4E87-9253-9727056656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8001001"/>
          <a:ext cx="5495924" cy="77607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hugaeva/Desktop/&#1044;&#1083;&#1103;%20&#1082;&#1088;&#1072;&#1090;&#1082;&#1086;&#1089;&#1088;&#1086;&#1095;&#1085;&#1086;&#1075;&#1086;%20&#1087;&#1083;&#1072;&#1085;&#1072;%20&#1085;&#1072;%202021-2023/&#1050;&#1086;&#1087;&#1080;&#1103;%20Projekt_municipalnogo_plana_k.r._utochnen.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естр"/>
      <sheetName val="Справочники"/>
      <sheetName val="tmpWQ1"/>
    </sheetNames>
    <sheetDataSet>
      <sheetData sheetId="0"/>
      <sheetData sheetId="1">
        <row r="200">
          <cell r="A200" t="str">
            <v>Засыпные с деревянным каркасом</v>
          </cell>
        </row>
        <row r="201">
          <cell r="A201" t="str">
            <v>Каркасно-сборный ж/б</v>
          </cell>
        </row>
        <row r="202">
          <cell r="A202" t="str">
            <v>Железобетонные с металлическим каркасом</v>
          </cell>
        </row>
        <row r="203">
          <cell r="A203" t="str">
            <v>Железобетонные с монолитным каркасом</v>
          </cell>
        </row>
        <row r="204">
          <cell r="A204" t="str">
            <v>Кирпичные со сборным ж/б каркасом</v>
          </cell>
        </row>
        <row r="205">
          <cell r="A205" t="str">
            <v>Кирпичные с металлическим каркасом</v>
          </cell>
        </row>
        <row r="206">
          <cell r="A206" t="str">
            <v>Кирпичные с монолитным каркасом</v>
          </cell>
        </row>
        <row r="207">
          <cell r="A207" t="str">
            <v>Крупноблочные со сборным ж/б каркасом</v>
          </cell>
        </row>
        <row r="208">
          <cell r="A208" t="str">
            <v>Крупноблочные с металлическим каркасом</v>
          </cell>
        </row>
        <row r="209">
          <cell r="A209" t="str">
            <v>Крупноблочные с монолитным каркасом</v>
          </cell>
        </row>
        <row r="210">
          <cell r="A210" t="str">
            <v>Кирпичные</v>
          </cell>
        </row>
        <row r="211">
          <cell r="A211" t="str">
            <v>Крупноблочные силикат</v>
          </cell>
        </row>
        <row r="212">
          <cell r="A212" t="str">
            <v>Крупноблочные ячеистый бетон</v>
          </cell>
        </row>
        <row r="213">
          <cell r="A213" t="str">
            <v>Крупноблочные пеноблоки</v>
          </cell>
        </row>
        <row r="214">
          <cell r="A214" t="str">
            <v>Крупноблочные газоблоки</v>
          </cell>
        </row>
        <row r="215">
          <cell r="A215" t="str">
            <v>Панельные</v>
          </cell>
        </row>
        <row r="216">
          <cell r="A216" t="str">
            <v>Монолитные</v>
          </cell>
        </row>
        <row r="217">
          <cell r="A217" t="str">
            <v>Каменные</v>
          </cell>
        </row>
        <row r="218">
          <cell r="A218" t="str">
            <v>Бревно (брус)</v>
          </cell>
        </row>
        <row r="219">
          <cell r="A219" t="str">
            <v>Шпалы</v>
          </cell>
        </row>
        <row r="220">
          <cell r="A220" t="str">
            <v>Деревянные щитовые</v>
          </cell>
        </row>
        <row r="221">
          <cell r="A221" t="str">
            <v>Комбинированные</v>
          </cell>
        </row>
        <row r="222">
          <cell r="A222" t="str">
            <v>Многосллойные</v>
          </cell>
        </row>
        <row r="223">
          <cell r="A223" t="str">
            <v xml:space="preserve">Шлакоблочные </v>
          </cell>
        </row>
      </sheetData>
      <sheetData sheetId="2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P67" sqref="P67"/>
    </sheetView>
  </sheetViews>
  <sheetFormatPr defaultRowHeight="1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>
    <pageSetUpPr fitToPage="1"/>
  </sheetPr>
  <dimension ref="A1:T43"/>
  <sheetViews>
    <sheetView zoomScaleNormal="100" workbookViewId="0">
      <pane xSplit="2" ySplit="7" topLeftCell="F8" activePane="bottomRight" state="frozen"/>
      <selection pane="topRight" activeCell="C1" sqref="C1"/>
      <selection pane="bottomLeft" activeCell="A8" sqref="A8"/>
      <selection pane="bottomRight" activeCell="F41" sqref="F41"/>
    </sheetView>
  </sheetViews>
  <sheetFormatPr defaultRowHeight="15"/>
  <cols>
    <col min="1" max="1" width="6" style="18" customWidth="1"/>
    <col min="2" max="2" width="54.85546875" style="18" customWidth="1"/>
    <col min="3" max="3" width="8" style="18" customWidth="1"/>
    <col min="4" max="4" width="6.7109375" style="18" customWidth="1"/>
    <col min="5" max="5" width="10.42578125" style="18" customWidth="1"/>
    <col min="6" max="6" width="6" style="18" customWidth="1"/>
    <col min="7" max="7" width="5.85546875" style="18" customWidth="1"/>
    <col min="8" max="8" width="15.140625" style="18" customWidth="1"/>
    <col min="9" max="9" width="14.42578125" style="18" customWidth="1"/>
    <col min="10" max="10" width="13.85546875" style="18" customWidth="1"/>
    <col min="11" max="11" width="13.7109375" style="18" customWidth="1"/>
    <col min="12" max="12" width="18" style="18" customWidth="1"/>
    <col min="13" max="13" width="8.5703125" style="18" customWidth="1"/>
    <col min="14" max="14" width="15.5703125" style="18" customWidth="1"/>
    <col min="15" max="15" width="16.5703125" style="18" customWidth="1"/>
    <col min="16" max="16" width="19.42578125" style="18" customWidth="1"/>
    <col min="17" max="17" width="10.42578125" style="18" customWidth="1"/>
    <col min="18" max="18" width="11.7109375" style="18" customWidth="1"/>
    <col min="19" max="19" width="9.5703125" style="18" customWidth="1"/>
    <col min="20" max="20" width="9.42578125" style="18" customWidth="1"/>
    <col min="21" max="16384" width="9.140625" style="18"/>
  </cols>
  <sheetData>
    <row r="1" spans="1:20">
      <c r="A1" s="70" t="s">
        <v>0</v>
      </c>
      <c r="B1" s="70" t="s">
        <v>1</v>
      </c>
      <c r="C1" s="70" t="s">
        <v>2</v>
      </c>
      <c r="D1" s="70"/>
      <c r="E1" s="69" t="s">
        <v>3</v>
      </c>
      <c r="F1" s="67" t="s">
        <v>4</v>
      </c>
      <c r="G1" s="67" t="s">
        <v>5</v>
      </c>
      <c r="H1" s="69" t="s">
        <v>6</v>
      </c>
      <c r="I1" s="69" t="s">
        <v>7</v>
      </c>
      <c r="J1" s="69"/>
      <c r="K1" s="69" t="s">
        <v>8</v>
      </c>
      <c r="L1" s="70" t="s">
        <v>9</v>
      </c>
      <c r="M1" s="70"/>
      <c r="N1" s="70"/>
      <c r="O1" s="70"/>
      <c r="P1" s="70"/>
      <c r="Q1" s="68" t="s">
        <v>10</v>
      </c>
      <c r="R1" s="68" t="s">
        <v>11</v>
      </c>
      <c r="S1" s="67" t="s">
        <v>12</v>
      </c>
      <c r="T1" s="68" t="s">
        <v>13</v>
      </c>
    </row>
    <row r="2" spans="1:20">
      <c r="A2" s="70"/>
      <c r="B2" s="70"/>
      <c r="C2" s="70"/>
      <c r="D2" s="70"/>
      <c r="E2" s="69"/>
      <c r="F2" s="67"/>
      <c r="G2" s="67"/>
      <c r="H2" s="69"/>
      <c r="I2" s="69"/>
      <c r="J2" s="69"/>
      <c r="K2" s="69"/>
      <c r="L2" s="70"/>
      <c r="M2" s="70"/>
      <c r="N2" s="70"/>
      <c r="O2" s="70"/>
      <c r="P2" s="70"/>
      <c r="Q2" s="68"/>
      <c r="R2" s="68"/>
      <c r="S2" s="67"/>
      <c r="T2" s="68"/>
    </row>
    <row r="3" spans="1:20">
      <c r="A3" s="70"/>
      <c r="B3" s="70"/>
      <c r="C3" s="70"/>
      <c r="D3" s="70"/>
      <c r="E3" s="69"/>
      <c r="F3" s="67"/>
      <c r="G3" s="67"/>
      <c r="H3" s="69"/>
      <c r="I3" s="69"/>
      <c r="J3" s="69"/>
      <c r="K3" s="69"/>
      <c r="L3" s="70"/>
      <c r="M3" s="70"/>
      <c r="N3" s="70"/>
      <c r="O3" s="70"/>
      <c r="P3" s="70"/>
      <c r="Q3" s="68"/>
      <c r="R3" s="68"/>
      <c r="S3" s="67"/>
      <c r="T3" s="68"/>
    </row>
    <row r="4" spans="1:20">
      <c r="A4" s="70"/>
      <c r="B4" s="70"/>
      <c r="C4" s="70"/>
      <c r="D4" s="70"/>
      <c r="E4" s="69"/>
      <c r="F4" s="67"/>
      <c r="G4" s="67"/>
      <c r="H4" s="69"/>
      <c r="I4" s="69"/>
      <c r="J4" s="69"/>
      <c r="K4" s="69"/>
      <c r="L4" s="70"/>
      <c r="M4" s="70"/>
      <c r="N4" s="70"/>
      <c r="O4" s="70"/>
      <c r="P4" s="70"/>
      <c r="Q4" s="68"/>
      <c r="R4" s="68"/>
      <c r="S4" s="67"/>
      <c r="T4" s="68"/>
    </row>
    <row r="5" spans="1:20">
      <c r="A5" s="70"/>
      <c r="B5" s="70"/>
      <c r="C5" s="69" t="s">
        <v>14</v>
      </c>
      <c r="D5" s="69" t="s">
        <v>15</v>
      </c>
      <c r="E5" s="69"/>
      <c r="F5" s="67"/>
      <c r="G5" s="67"/>
      <c r="H5" s="69"/>
      <c r="I5" s="70" t="s">
        <v>16</v>
      </c>
      <c r="J5" s="69" t="s">
        <v>17</v>
      </c>
      <c r="K5" s="69"/>
      <c r="L5" s="70" t="s">
        <v>18</v>
      </c>
      <c r="M5" s="70" t="s">
        <v>19</v>
      </c>
      <c r="N5" s="70"/>
      <c r="O5" s="70"/>
      <c r="P5" s="70"/>
      <c r="Q5" s="68"/>
      <c r="R5" s="68"/>
      <c r="S5" s="67"/>
      <c r="T5" s="68"/>
    </row>
    <row r="6" spans="1:20" ht="33.75" customHeight="1">
      <c r="A6" s="70"/>
      <c r="B6" s="70"/>
      <c r="C6" s="69"/>
      <c r="D6" s="69"/>
      <c r="E6" s="69"/>
      <c r="F6" s="67"/>
      <c r="G6" s="67"/>
      <c r="H6" s="69"/>
      <c r="I6" s="70"/>
      <c r="J6" s="69"/>
      <c r="K6" s="69"/>
      <c r="L6" s="70"/>
      <c r="M6" s="16" t="s">
        <v>20</v>
      </c>
      <c r="N6" s="17" t="s">
        <v>21</v>
      </c>
      <c r="O6" s="17" t="s">
        <v>22</v>
      </c>
      <c r="P6" s="17" t="s">
        <v>23</v>
      </c>
      <c r="Q6" s="68"/>
      <c r="R6" s="68"/>
      <c r="S6" s="67"/>
      <c r="T6" s="68"/>
    </row>
    <row r="7" spans="1:20">
      <c r="A7" s="19">
        <v>1</v>
      </c>
      <c r="B7" s="19">
        <v>2</v>
      </c>
      <c r="C7" s="19">
        <v>3</v>
      </c>
      <c r="D7" s="19">
        <v>4</v>
      </c>
      <c r="E7" s="19">
        <v>5</v>
      </c>
      <c r="F7" s="19">
        <v>6</v>
      </c>
      <c r="G7" s="19">
        <v>7</v>
      </c>
      <c r="H7" s="19">
        <v>8</v>
      </c>
      <c r="I7" s="19">
        <v>9</v>
      </c>
      <c r="J7" s="19">
        <v>10</v>
      </c>
      <c r="K7" s="19">
        <v>11</v>
      </c>
      <c r="L7" s="19">
        <v>12</v>
      </c>
      <c r="M7" s="19">
        <v>13</v>
      </c>
      <c r="N7" s="19">
        <v>14</v>
      </c>
      <c r="O7" s="19">
        <v>15</v>
      </c>
      <c r="P7" s="19">
        <v>16</v>
      </c>
      <c r="Q7" s="19">
        <v>17</v>
      </c>
      <c r="R7" s="19">
        <v>18</v>
      </c>
      <c r="S7" s="19">
        <v>19</v>
      </c>
      <c r="T7" s="19">
        <v>20</v>
      </c>
    </row>
    <row r="8" spans="1:20">
      <c r="A8" s="19"/>
      <c r="B8" s="57" t="s">
        <v>106</v>
      </c>
      <c r="C8" s="19"/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</row>
    <row r="9" spans="1:20" ht="15.75">
      <c r="A9" s="38"/>
      <c r="B9" s="39" t="s">
        <v>50</v>
      </c>
      <c r="C9" s="35"/>
      <c r="D9" s="35"/>
      <c r="E9" s="35"/>
      <c r="F9" s="35"/>
      <c r="G9" s="35"/>
      <c r="H9" s="40">
        <f>SUM(H10:H28)</f>
        <v>9561.7999999999993</v>
      </c>
      <c r="I9" s="40">
        <f t="shared" ref="I9:P9" si="0">SUM(I10:I28)</f>
        <v>6885.9000000000005</v>
      </c>
      <c r="J9" s="40">
        <f t="shared" si="0"/>
        <v>6710.6</v>
      </c>
      <c r="K9" s="41">
        <f t="shared" si="0"/>
        <v>503</v>
      </c>
      <c r="L9" s="40">
        <f t="shared" si="0"/>
        <v>46666533.509999998</v>
      </c>
      <c r="M9" s="40">
        <f t="shared" si="0"/>
        <v>0</v>
      </c>
      <c r="N9" s="40">
        <f t="shared" si="0"/>
        <v>0</v>
      </c>
      <c r="O9" s="40">
        <f t="shared" si="0"/>
        <v>0</v>
      </c>
      <c r="P9" s="40">
        <f t="shared" si="0"/>
        <v>46666533.509999998</v>
      </c>
      <c r="Q9" s="36" t="s">
        <v>41</v>
      </c>
      <c r="R9" s="36" t="s">
        <v>41</v>
      </c>
      <c r="S9" s="36" t="s">
        <v>41</v>
      </c>
      <c r="T9" s="37" t="s">
        <v>41</v>
      </c>
    </row>
    <row r="10" spans="1:20">
      <c r="A10" s="20">
        <f t="shared" ref="A10:A28" si="1">A9+1</f>
        <v>1</v>
      </c>
      <c r="B10" s="28" t="s">
        <v>51</v>
      </c>
      <c r="C10" s="29">
        <v>1958</v>
      </c>
      <c r="D10" s="20">
        <v>2016</v>
      </c>
      <c r="E10" s="30" t="s">
        <v>45</v>
      </c>
      <c r="F10" s="21">
        <v>2</v>
      </c>
      <c r="G10" s="20">
        <v>1</v>
      </c>
      <c r="H10" s="25">
        <v>387.6</v>
      </c>
      <c r="I10" s="25">
        <v>269.10000000000002</v>
      </c>
      <c r="J10" s="25">
        <v>269.10000000000002</v>
      </c>
      <c r="K10" s="34">
        <v>19</v>
      </c>
      <c r="L10" s="24">
        <f t="shared" ref="L10:L28" si="2">SUM(M10:P10)</f>
        <v>146439.15600000002</v>
      </c>
      <c r="M10" s="22"/>
      <c r="N10" s="22"/>
      <c r="O10" s="22"/>
      <c r="P10" s="24">
        <f>'Форма 2'!C11-M10-N10-O10</f>
        <v>146439.15600000002</v>
      </c>
      <c r="Q10" s="25">
        <f t="shared" ref="Q10:Q23" si="3">L10/I10</f>
        <v>544.18118171683386</v>
      </c>
      <c r="R10" s="25">
        <f t="shared" ref="R10:R23" si="4">Q10</f>
        <v>544.18118171683386</v>
      </c>
      <c r="S10" s="26" t="s">
        <v>42</v>
      </c>
      <c r="T10" s="27" t="s">
        <v>43</v>
      </c>
    </row>
    <row r="11" spans="1:20">
      <c r="A11" s="20">
        <f t="shared" si="1"/>
        <v>2</v>
      </c>
      <c r="B11" s="28" t="s">
        <v>52</v>
      </c>
      <c r="C11" s="29">
        <v>1974</v>
      </c>
      <c r="D11" s="20"/>
      <c r="E11" s="30" t="s">
        <v>44</v>
      </c>
      <c r="F11" s="21">
        <v>2</v>
      </c>
      <c r="G11" s="20">
        <v>1</v>
      </c>
      <c r="H11" s="25">
        <v>328.5</v>
      </c>
      <c r="I11" s="25">
        <v>211.9</v>
      </c>
      <c r="J11" s="25">
        <v>211.9</v>
      </c>
      <c r="K11" s="23">
        <v>26</v>
      </c>
      <c r="L11" s="24">
        <f t="shared" si="2"/>
        <v>2334120.6150000002</v>
      </c>
      <c r="M11" s="22"/>
      <c r="N11" s="22"/>
      <c r="O11" s="22"/>
      <c r="P11" s="24">
        <f>'Форма 2'!C12-M11-N11-O11</f>
        <v>2334120.6150000002</v>
      </c>
      <c r="Q11" s="25">
        <f t="shared" si="3"/>
        <v>11015.198749410099</v>
      </c>
      <c r="R11" s="25">
        <f t="shared" si="4"/>
        <v>11015.198749410099</v>
      </c>
      <c r="S11" s="26" t="s">
        <v>42</v>
      </c>
      <c r="T11" s="27" t="s">
        <v>43</v>
      </c>
    </row>
    <row r="12" spans="1:20">
      <c r="A12" s="20">
        <f t="shared" si="1"/>
        <v>3</v>
      </c>
      <c r="B12" s="28" t="s">
        <v>53</v>
      </c>
      <c r="C12" s="29">
        <v>1962</v>
      </c>
      <c r="D12" s="20">
        <v>2018</v>
      </c>
      <c r="E12" s="30" t="s">
        <v>45</v>
      </c>
      <c r="F12" s="21">
        <v>2</v>
      </c>
      <c r="G12" s="20">
        <v>2</v>
      </c>
      <c r="H12" s="25">
        <v>325.8</v>
      </c>
      <c r="I12" s="25">
        <v>214.1</v>
      </c>
      <c r="J12" s="25">
        <v>214.1</v>
      </c>
      <c r="K12" s="23">
        <v>21</v>
      </c>
      <c r="L12" s="24">
        <f t="shared" si="2"/>
        <v>595666.65599999996</v>
      </c>
      <c r="M12" s="22"/>
      <c r="N12" s="22"/>
      <c r="O12" s="22"/>
      <c r="P12" s="24">
        <f>'Форма 2'!C13-M12-N12-O12</f>
        <v>595666.65599999996</v>
      </c>
      <c r="Q12" s="25">
        <f t="shared" si="3"/>
        <v>2782.1889584306396</v>
      </c>
      <c r="R12" s="25">
        <f t="shared" si="4"/>
        <v>2782.1889584306396</v>
      </c>
      <c r="S12" s="26" t="s">
        <v>42</v>
      </c>
      <c r="T12" s="27" t="s">
        <v>43</v>
      </c>
    </row>
    <row r="13" spans="1:20">
      <c r="A13" s="20">
        <f t="shared" si="1"/>
        <v>4</v>
      </c>
      <c r="B13" s="28" t="s">
        <v>54</v>
      </c>
      <c r="C13" s="29">
        <v>1963</v>
      </c>
      <c r="D13" s="20">
        <v>2017</v>
      </c>
      <c r="E13" s="30" t="s">
        <v>45</v>
      </c>
      <c r="F13" s="21">
        <v>2</v>
      </c>
      <c r="G13" s="20">
        <v>2</v>
      </c>
      <c r="H13" s="25">
        <v>330.8</v>
      </c>
      <c r="I13" s="25">
        <v>221</v>
      </c>
      <c r="J13" s="25">
        <v>221</v>
      </c>
      <c r="K13" s="23">
        <v>19</v>
      </c>
      <c r="L13" s="24">
        <f t="shared" si="2"/>
        <v>124979.54800000001</v>
      </c>
      <c r="M13" s="22"/>
      <c r="N13" s="22"/>
      <c r="O13" s="22"/>
      <c r="P13" s="24">
        <f>'Форма 2'!C14-M13-N13-O13</f>
        <v>124979.54800000001</v>
      </c>
      <c r="Q13" s="25">
        <f t="shared" si="3"/>
        <v>565.51831674208154</v>
      </c>
      <c r="R13" s="25">
        <f t="shared" si="4"/>
        <v>565.51831674208154</v>
      </c>
      <c r="S13" s="26" t="s">
        <v>42</v>
      </c>
      <c r="T13" s="27" t="s">
        <v>43</v>
      </c>
    </row>
    <row r="14" spans="1:20">
      <c r="A14" s="20">
        <f t="shared" si="1"/>
        <v>5</v>
      </c>
      <c r="B14" s="28" t="s">
        <v>55</v>
      </c>
      <c r="C14" s="29">
        <v>1969</v>
      </c>
      <c r="D14" s="20"/>
      <c r="E14" s="30" t="s">
        <v>44</v>
      </c>
      <c r="F14" s="21">
        <v>2</v>
      </c>
      <c r="G14" s="20">
        <v>2</v>
      </c>
      <c r="H14" s="25">
        <v>452.1</v>
      </c>
      <c r="I14" s="25">
        <v>285.2</v>
      </c>
      <c r="J14" s="25">
        <v>285.2</v>
      </c>
      <c r="K14" s="23">
        <v>24</v>
      </c>
      <c r="L14" s="24">
        <f t="shared" si="2"/>
        <v>3212346.8190000001</v>
      </c>
      <c r="M14" s="22"/>
      <c r="N14" s="22"/>
      <c r="O14" s="22"/>
      <c r="P14" s="24">
        <f>'Форма 2'!C15-M14-N14-O14</f>
        <v>3212346.8190000001</v>
      </c>
      <c r="Q14" s="25">
        <f t="shared" si="3"/>
        <v>11263.488145161291</v>
      </c>
      <c r="R14" s="25">
        <f t="shared" si="4"/>
        <v>11263.488145161291</v>
      </c>
      <c r="S14" s="26" t="s">
        <v>42</v>
      </c>
      <c r="T14" s="27" t="s">
        <v>43</v>
      </c>
    </row>
    <row r="15" spans="1:20">
      <c r="A15" s="20">
        <f t="shared" si="1"/>
        <v>6</v>
      </c>
      <c r="B15" s="28" t="s">
        <v>56</v>
      </c>
      <c r="C15" s="29">
        <v>1981</v>
      </c>
      <c r="D15" s="20"/>
      <c r="E15" s="30" t="s">
        <v>48</v>
      </c>
      <c r="F15" s="21">
        <v>2</v>
      </c>
      <c r="G15" s="20">
        <v>4</v>
      </c>
      <c r="H15" s="25">
        <v>1204</v>
      </c>
      <c r="I15" s="25">
        <v>1184</v>
      </c>
      <c r="J15" s="25">
        <v>1184</v>
      </c>
      <c r="K15" s="23">
        <v>41</v>
      </c>
      <c r="L15" s="24">
        <f t="shared" si="2"/>
        <v>8554889.5600000005</v>
      </c>
      <c r="M15" s="22"/>
      <c r="N15" s="22"/>
      <c r="O15" s="22"/>
      <c r="P15" s="24">
        <f>'Форма 2'!C16-M15-N15-O15</f>
        <v>8554889.5600000005</v>
      </c>
      <c r="Q15" s="25">
        <f t="shared" si="3"/>
        <v>7225.4134797297302</v>
      </c>
      <c r="R15" s="25">
        <f t="shared" si="4"/>
        <v>7225.4134797297302</v>
      </c>
      <c r="S15" s="26" t="s">
        <v>42</v>
      </c>
      <c r="T15" s="27" t="s">
        <v>43</v>
      </c>
    </row>
    <row r="16" spans="1:20">
      <c r="A16" s="20">
        <f t="shared" si="1"/>
        <v>7</v>
      </c>
      <c r="B16" s="28" t="s">
        <v>57</v>
      </c>
      <c r="C16" s="29">
        <v>1972</v>
      </c>
      <c r="D16" s="20"/>
      <c r="E16" s="30" t="s">
        <v>44</v>
      </c>
      <c r="F16" s="21">
        <v>2</v>
      </c>
      <c r="G16" s="20">
        <v>2</v>
      </c>
      <c r="H16" s="25">
        <v>521.79999999999995</v>
      </c>
      <c r="I16" s="25">
        <v>287</v>
      </c>
      <c r="J16" s="25">
        <v>287</v>
      </c>
      <c r="K16" s="23">
        <v>36</v>
      </c>
      <c r="L16" s="24">
        <f t="shared" si="2"/>
        <v>3707592.5019999999</v>
      </c>
      <c r="M16" s="22"/>
      <c r="N16" s="22"/>
      <c r="O16" s="22"/>
      <c r="P16" s="24">
        <f>'Форма 2'!C17-M16-N16-O16</f>
        <v>3707592.5019999999</v>
      </c>
      <c r="Q16" s="25">
        <f t="shared" si="3"/>
        <v>12918.440773519163</v>
      </c>
      <c r="R16" s="25">
        <f t="shared" si="4"/>
        <v>12918.440773519163</v>
      </c>
      <c r="S16" s="26" t="s">
        <v>42</v>
      </c>
      <c r="T16" s="27" t="s">
        <v>43</v>
      </c>
    </row>
    <row r="17" spans="1:20">
      <c r="A17" s="20">
        <f t="shared" si="1"/>
        <v>8</v>
      </c>
      <c r="B17" s="28" t="s">
        <v>58</v>
      </c>
      <c r="C17" s="29">
        <v>1970</v>
      </c>
      <c r="D17" s="20"/>
      <c r="E17" s="30" t="s">
        <v>44</v>
      </c>
      <c r="F17" s="21">
        <v>2</v>
      </c>
      <c r="G17" s="20">
        <v>2</v>
      </c>
      <c r="H17" s="25">
        <v>396.9</v>
      </c>
      <c r="I17" s="25">
        <v>294.10000000000002</v>
      </c>
      <c r="J17" s="25">
        <v>294.10000000000002</v>
      </c>
      <c r="K17" s="23">
        <v>24</v>
      </c>
      <c r="L17" s="24">
        <f t="shared" si="2"/>
        <v>2820129.2910000002</v>
      </c>
      <c r="M17" s="22"/>
      <c r="N17" s="22"/>
      <c r="O17" s="22"/>
      <c r="P17" s="24">
        <f>'Форма 2'!C18-M17-N17-O17</f>
        <v>2820129.2910000002</v>
      </c>
      <c r="Q17" s="25">
        <f t="shared" si="3"/>
        <v>9589.014930295818</v>
      </c>
      <c r="R17" s="25">
        <f t="shared" si="4"/>
        <v>9589.014930295818</v>
      </c>
      <c r="S17" s="26" t="s">
        <v>42</v>
      </c>
      <c r="T17" s="27" t="s">
        <v>43</v>
      </c>
    </row>
    <row r="18" spans="1:20">
      <c r="A18" s="20">
        <f t="shared" si="1"/>
        <v>9</v>
      </c>
      <c r="B18" s="28" t="s">
        <v>59</v>
      </c>
      <c r="C18" s="29">
        <v>1974</v>
      </c>
      <c r="D18" s="20"/>
      <c r="E18" s="30" t="s">
        <v>44</v>
      </c>
      <c r="F18" s="21">
        <v>2</v>
      </c>
      <c r="G18" s="20">
        <v>2</v>
      </c>
      <c r="H18" s="25">
        <v>501.9</v>
      </c>
      <c r="I18" s="25">
        <v>285</v>
      </c>
      <c r="J18" s="25">
        <v>285</v>
      </c>
      <c r="K18" s="23">
        <v>29</v>
      </c>
      <c r="L18" s="24">
        <f t="shared" si="2"/>
        <v>3566195.2409999999</v>
      </c>
      <c r="M18" s="22"/>
      <c r="N18" s="22"/>
      <c r="O18" s="22"/>
      <c r="P18" s="24">
        <f>'Форма 2'!C19-M18-N18-O18</f>
        <v>3566195.2409999999</v>
      </c>
      <c r="Q18" s="25">
        <f t="shared" si="3"/>
        <v>12512.965757894737</v>
      </c>
      <c r="R18" s="25">
        <f t="shared" si="4"/>
        <v>12512.965757894737</v>
      </c>
      <c r="S18" s="26" t="s">
        <v>42</v>
      </c>
      <c r="T18" s="27" t="s">
        <v>43</v>
      </c>
    </row>
    <row r="19" spans="1:20">
      <c r="A19" s="20">
        <f t="shared" si="1"/>
        <v>10</v>
      </c>
      <c r="B19" s="28" t="s">
        <v>60</v>
      </c>
      <c r="C19" s="29">
        <v>1963</v>
      </c>
      <c r="D19" s="20"/>
      <c r="E19" s="30" t="s">
        <v>44</v>
      </c>
      <c r="F19" s="21">
        <v>2</v>
      </c>
      <c r="G19" s="20">
        <v>3</v>
      </c>
      <c r="H19" s="25">
        <v>532</v>
      </c>
      <c r="I19" s="25">
        <v>472</v>
      </c>
      <c r="J19" s="25">
        <v>472</v>
      </c>
      <c r="K19" s="23">
        <v>31</v>
      </c>
      <c r="L19" s="24">
        <f t="shared" si="2"/>
        <v>2149945</v>
      </c>
      <c r="M19" s="22"/>
      <c r="N19" s="22"/>
      <c r="O19" s="22"/>
      <c r="P19" s="24">
        <f>'Форма 2'!C20-M19-N19-O19</f>
        <v>2149945</v>
      </c>
      <c r="Q19" s="25">
        <f t="shared" si="3"/>
        <v>4554.968220338983</v>
      </c>
      <c r="R19" s="25">
        <f t="shared" si="4"/>
        <v>4554.968220338983</v>
      </c>
      <c r="S19" s="26" t="s">
        <v>42</v>
      </c>
      <c r="T19" s="27" t="s">
        <v>43</v>
      </c>
    </row>
    <row r="20" spans="1:20">
      <c r="A20" s="20">
        <f t="shared" si="1"/>
        <v>11</v>
      </c>
      <c r="B20" s="28" t="s">
        <v>61</v>
      </c>
      <c r="C20" s="29">
        <v>1974</v>
      </c>
      <c r="D20" s="20"/>
      <c r="E20" s="30" t="s">
        <v>44</v>
      </c>
      <c r="F20" s="21">
        <v>2</v>
      </c>
      <c r="G20" s="20">
        <v>2</v>
      </c>
      <c r="H20" s="25">
        <v>511.7</v>
      </c>
      <c r="I20" s="25">
        <v>288</v>
      </c>
      <c r="J20" s="25">
        <v>288</v>
      </c>
      <c r="K20" s="23">
        <v>21</v>
      </c>
      <c r="L20" s="24">
        <f t="shared" si="2"/>
        <v>3635828.0630000001</v>
      </c>
      <c r="M20" s="22"/>
      <c r="N20" s="22"/>
      <c r="O20" s="22"/>
      <c r="P20" s="24">
        <f>'Форма 2'!C21-M20-N20-O20</f>
        <v>3635828.0630000001</v>
      </c>
      <c r="Q20" s="25">
        <f t="shared" si="3"/>
        <v>12624.402996527779</v>
      </c>
      <c r="R20" s="25">
        <f t="shared" si="4"/>
        <v>12624.402996527779</v>
      </c>
      <c r="S20" s="26" t="s">
        <v>42</v>
      </c>
      <c r="T20" s="27" t="s">
        <v>43</v>
      </c>
    </row>
    <row r="21" spans="1:20">
      <c r="A21" s="20">
        <f t="shared" si="1"/>
        <v>12</v>
      </c>
      <c r="B21" s="28" t="s">
        <v>62</v>
      </c>
      <c r="C21" s="29">
        <v>1964</v>
      </c>
      <c r="D21" s="20"/>
      <c r="E21" s="30" t="s">
        <v>44</v>
      </c>
      <c r="F21" s="21">
        <v>2</v>
      </c>
      <c r="G21" s="20">
        <v>2</v>
      </c>
      <c r="H21" s="25">
        <v>554</v>
      </c>
      <c r="I21" s="25">
        <v>314</v>
      </c>
      <c r="J21" s="25">
        <v>314</v>
      </c>
      <c r="K21" s="23">
        <v>23</v>
      </c>
      <c r="L21" s="24">
        <f t="shared" si="2"/>
        <v>928420.9</v>
      </c>
      <c r="M21" s="22"/>
      <c r="N21" s="22"/>
      <c r="O21" s="22"/>
      <c r="P21" s="24">
        <f>'Форма 2'!C22-M21-N21-O21</f>
        <v>928420.9</v>
      </c>
      <c r="Q21" s="25">
        <f t="shared" si="3"/>
        <v>2956.7544585987262</v>
      </c>
      <c r="R21" s="25">
        <f t="shared" si="4"/>
        <v>2956.7544585987262</v>
      </c>
      <c r="S21" s="26" t="s">
        <v>42</v>
      </c>
      <c r="T21" s="27" t="s">
        <v>43</v>
      </c>
    </row>
    <row r="22" spans="1:20">
      <c r="A22" s="20">
        <f t="shared" si="1"/>
        <v>13</v>
      </c>
      <c r="B22" s="28" t="s">
        <v>63</v>
      </c>
      <c r="C22" s="29">
        <v>1977</v>
      </c>
      <c r="D22" s="20"/>
      <c r="E22" s="30" t="s">
        <v>44</v>
      </c>
      <c r="F22" s="21">
        <v>2</v>
      </c>
      <c r="G22" s="20">
        <v>2</v>
      </c>
      <c r="H22" s="25">
        <v>718.4</v>
      </c>
      <c r="I22" s="25">
        <v>402</v>
      </c>
      <c r="J22" s="25">
        <v>402</v>
      </c>
      <c r="K22" s="23">
        <v>34</v>
      </c>
      <c r="L22" s="24">
        <f t="shared" si="2"/>
        <v>1970722.064</v>
      </c>
      <c r="M22" s="22"/>
      <c r="N22" s="22"/>
      <c r="O22" s="22"/>
      <c r="P22" s="24">
        <f>'Форма 2'!C23-M22-N22-O22</f>
        <v>1970722.064</v>
      </c>
      <c r="Q22" s="25">
        <f t="shared" si="3"/>
        <v>4902.2936915422888</v>
      </c>
      <c r="R22" s="25">
        <f t="shared" si="4"/>
        <v>4902.2936915422888</v>
      </c>
      <c r="S22" s="26" t="s">
        <v>42</v>
      </c>
      <c r="T22" s="27" t="s">
        <v>43</v>
      </c>
    </row>
    <row r="23" spans="1:20">
      <c r="A23" s="20">
        <f t="shared" si="1"/>
        <v>14</v>
      </c>
      <c r="B23" s="28" t="s">
        <v>64</v>
      </c>
      <c r="C23" s="29">
        <v>1965</v>
      </c>
      <c r="D23" s="20"/>
      <c r="E23" s="30" t="s">
        <v>44</v>
      </c>
      <c r="F23" s="21">
        <v>2</v>
      </c>
      <c r="G23" s="20">
        <v>2</v>
      </c>
      <c r="H23" s="25">
        <v>476</v>
      </c>
      <c r="I23" s="25">
        <v>310.2</v>
      </c>
      <c r="J23" s="25">
        <v>310.2</v>
      </c>
      <c r="K23" s="23">
        <v>24</v>
      </c>
      <c r="L23" s="24">
        <f t="shared" si="2"/>
        <v>1305767.96</v>
      </c>
      <c r="M23" s="22"/>
      <c r="N23" s="22"/>
      <c r="O23" s="22"/>
      <c r="P23" s="24">
        <f>'Форма 2'!C24-M23-N23-O23</f>
        <v>1305767.96</v>
      </c>
      <c r="Q23" s="25">
        <f t="shared" si="3"/>
        <v>4209.4389426176658</v>
      </c>
      <c r="R23" s="25">
        <f t="shared" si="4"/>
        <v>4209.4389426176658</v>
      </c>
      <c r="S23" s="26" t="s">
        <v>42</v>
      </c>
      <c r="T23" s="27" t="s">
        <v>43</v>
      </c>
    </row>
    <row r="24" spans="1:20">
      <c r="A24" s="20">
        <f t="shared" si="1"/>
        <v>15</v>
      </c>
      <c r="B24" s="26" t="s">
        <v>65</v>
      </c>
      <c r="C24" s="21">
        <v>1975</v>
      </c>
      <c r="D24" s="21"/>
      <c r="E24" s="32" t="s">
        <v>44</v>
      </c>
      <c r="F24" s="21">
        <v>2</v>
      </c>
      <c r="G24" s="21">
        <v>2</v>
      </c>
      <c r="H24" s="25">
        <v>565.20000000000005</v>
      </c>
      <c r="I24" s="25">
        <v>455.1</v>
      </c>
      <c r="J24" s="25">
        <v>455.1</v>
      </c>
      <c r="K24" s="33">
        <v>29</v>
      </c>
      <c r="L24" s="24">
        <f t="shared" si="2"/>
        <v>4015966.4280000003</v>
      </c>
      <c r="M24" s="22"/>
      <c r="N24" s="22"/>
      <c r="O24" s="22"/>
      <c r="P24" s="24">
        <f>'Форма 2'!C25-M24-N24-O24</f>
        <v>4015966.4280000003</v>
      </c>
      <c r="Q24" s="25">
        <f>L24/I24</f>
        <v>8824.3604218852997</v>
      </c>
      <c r="R24" s="25">
        <f>Q24</f>
        <v>8824.3604218852997</v>
      </c>
      <c r="S24" s="26" t="s">
        <v>42</v>
      </c>
      <c r="T24" s="27" t="s">
        <v>43</v>
      </c>
    </row>
    <row r="25" spans="1:20">
      <c r="A25" s="20">
        <f t="shared" si="1"/>
        <v>16</v>
      </c>
      <c r="B25" s="28" t="s">
        <v>66</v>
      </c>
      <c r="C25" s="29">
        <v>1968</v>
      </c>
      <c r="D25" s="20"/>
      <c r="E25" s="30" t="s">
        <v>47</v>
      </c>
      <c r="F25" s="21">
        <v>2</v>
      </c>
      <c r="G25" s="20">
        <v>1</v>
      </c>
      <c r="H25" s="25">
        <v>324.89999999999998</v>
      </c>
      <c r="I25" s="25">
        <v>210.1</v>
      </c>
      <c r="J25" s="25">
        <v>173</v>
      </c>
      <c r="K25" s="23">
        <v>14</v>
      </c>
      <c r="L25" s="24">
        <f t="shared" si="2"/>
        <v>891268.929</v>
      </c>
      <c r="M25" s="22"/>
      <c r="N25" s="22"/>
      <c r="O25" s="22"/>
      <c r="P25" s="24">
        <f>'Форма 2'!C26-M25-N25-O25</f>
        <v>891268.929</v>
      </c>
      <c r="Q25" s="25">
        <f>L25/I25</f>
        <v>4242.1177010947167</v>
      </c>
      <c r="R25" s="25">
        <f>Q25</f>
        <v>4242.1177010947167</v>
      </c>
      <c r="S25" s="26" t="s">
        <v>42</v>
      </c>
      <c r="T25" s="27" t="s">
        <v>43</v>
      </c>
    </row>
    <row r="26" spans="1:20">
      <c r="A26" s="20">
        <f t="shared" si="1"/>
        <v>17</v>
      </c>
      <c r="B26" s="28" t="s">
        <v>67</v>
      </c>
      <c r="C26" s="29">
        <v>1967</v>
      </c>
      <c r="D26" s="20"/>
      <c r="E26" s="30" t="s">
        <v>44</v>
      </c>
      <c r="F26" s="21">
        <v>2</v>
      </c>
      <c r="G26" s="20">
        <v>2</v>
      </c>
      <c r="H26" s="25">
        <v>472</v>
      </c>
      <c r="I26" s="25">
        <v>302.60000000000002</v>
      </c>
      <c r="J26" s="25">
        <v>302.60000000000002</v>
      </c>
      <c r="K26" s="23">
        <v>27</v>
      </c>
      <c r="L26" s="24">
        <f t="shared" si="2"/>
        <v>3353744.08</v>
      </c>
      <c r="M26" s="22"/>
      <c r="N26" s="22"/>
      <c r="O26" s="22"/>
      <c r="P26" s="24">
        <f>'Форма 2'!C27-M26-N26-O26</f>
        <v>3353744.08</v>
      </c>
      <c r="Q26" s="25">
        <f>L26/I26</f>
        <v>11083.093456708526</v>
      </c>
      <c r="R26" s="25">
        <f>Q26</f>
        <v>11083.093456708526</v>
      </c>
      <c r="S26" s="26" t="s">
        <v>42</v>
      </c>
      <c r="T26" s="27" t="s">
        <v>43</v>
      </c>
    </row>
    <row r="27" spans="1:20">
      <c r="A27" s="20">
        <f t="shared" si="1"/>
        <v>18</v>
      </c>
      <c r="B27" s="26" t="s">
        <v>68</v>
      </c>
      <c r="C27" s="21">
        <v>1961</v>
      </c>
      <c r="D27" s="21">
        <v>2020</v>
      </c>
      <c r="E27" s="32" t="s">
        <v>44</v>
      </c>
      <c r="F27" s="21">
        <v>2</v>
      </c>
      <c r="G27" s="21">
        <v>2</v>
      </c>
      <c r="H27" s="25">
        <v>666</v>
      </c>
      <c r="I27" s="25">
        <v>588.29999999999995</v>
      </c>
      <c r="J27" s="25">
        <v>588.29999999999995</v>
      </c>
      <c r="K27" s="33">
        <v>40</v>
      </c>
      <c r="L27" s="24">
        <f t="shared" si="2"/>
        <v>1276315.74</v>
      </c>
      <c r="M27" s="22"/>
      <c r="N27" s="22"/>
      <c r="O27" s="22"/>
      <c r="P27" s="24">
        <f>'Форма 2'!C28-M27-N27-O27</f>
        <v>1276315.74</v>
      </c>
      <c r="Q27" s="25">
        <f>L27/I27</f>
        <v>2169.4981132075472</v>
      </c>
      <c r="R27" s="25">
        <f>Q27</f>
        <v>2169.4981132075472</v>
      </c>
      <c r="S27" s="26" t="s">
        <v>42</v>
      </c>
      <c r="T27" s="27" t="s">
        <v>43</v>
      </c>
    </row>
    <row r="28" spans="1:20">
      <c r="A28" s="20">
        <f t="shared" si="1"/>
        <v>19</v>
      </c>
      <c r="B28" s="28" t="s">
        <v>69</v>
      </c>
      <c r="C28" s="29">
        <v>1966</v>
      </c>
      <c r="D28" s="20"/>
      <c r="E28" s="30" t="s">
        <v>44</v>
      </c>
      <c r="F28" s="21">
        <v>2</v>
      </c>
      <c r="G28" s="20">
        <v>1</v>
      </c>
      <c r="H28" s="25">
        <v>292.2</v>
      </c>
      <c r="I28" s="25">
        <v>292.2</v>
      </c>
      <c r="J28" s="25">
        <v>154</v>
      </c>
      <c r="K28" s="23">
        <v>21</v>
      </c>
      <c r="L28" s="24">
        <f t="shared" si="2"/>
        <v>2076194.9580000001</v>
      </c>
      <c r="M28" s="22"/>
      <c r="N28" s="22"/>
      <c r="O28" s="22"/>
      <c r="P28" s="24">
        <f>'Форма 2'!C29-M28-N28-O28</f>
        <v>2076194.9580000001</v>
      </c>
      <c r="Q28" s="25">
        <f>L28/I28</f>
        <v>7105.39</v>
      </c>
      <c r="R28" s="25">
        <f>Q28</f>
        <v>7105.39</v>
      </c>
      <c r="S28" s="26" t="s">
        <v>42</v>
      </c>
      <c r="T28" s="27" t="s">
        <v>43</v>
      </c>
    </row>
    <row r="29" spans="1:20">
      <c r="A29" s="20"/>
      <c r="B29" s="58" t="s">
        <v>107</v>
      </c>
      <c r="C29" s="29"/>
      <c r="D29" s="20"/>
      <c r="E29" s="30"/>
      <c r="F29" s="21"/>
      <c r="G29" s="20"/>
      <c r="H29" s="25"/>
      <c r="I29" s="25"/>
      <c r="J29" s="25"/>
      <c r="K29" s="23"/>
      <c r="L29" s="24"/>
      <c r="M29" s="22"/>
      <c r="N29" s="22"/>
      <c r="O29" s="22"/>
      <c r="P29" s="24"/>
      <c r="Q29" s="25"/>
      <c r="R29" s="25"/>
      <c r="S29" s="26"/>
      <c r="T29" s="27"/>
    </row>
    <row r="30" spans="1:20" ht="15.75">
      <c r="A30" s="38">
        <v>0</v>
      </c>
      <c r="B30" s="39" t="s">
        <v>50</v>
      </c>
      <c r="C30" s="35"/>
      <c r="D30" s="35"/>
      <c r="E30" s="35"/>
      <c r="F30" s="35"/>
      <c r="G30" s="35"/>
      <c r="H30" s="40">
        <f>SUM(H31)</f>
        <v>572</v>
      </c>
      <c r="I30" s="40">
        <f t="shared" ref="I30:P30" si="5">SUM(I31)</f>
        <v>334</v>
      </c>
      <c r="J30" s="40">
        <f t="shared" si="5"/>
        <v>334</v>
      </c>
      <c r="K30" s="42">
        <f t="shared" si="5"/>
        <v>24</v>
      </c>
      <c r="L30" s="43">
        <f t="shared" si="5"/>
        <v>8799956.879999999</v>
      </c>
      <c r="M30" s="43">
        <f t="shared" si="5"/>
        <v>0</v>
      </c>
      <c r="N30" s="43">
        <f t="shared" si="5"/>
        <v>0</v>
      </c>
      <c r="O30" s="43">
        <f t="shared" si="5"/>
        <v>0</v>
      </c>
      <c r="P30" s="43">
        <f t="shared" si="5"/>
        <v>8799956.879999999</v>
      </c>
      <c r="Q30" s="36" t="s">
        <v>41</v>
      </c>
      <c r="R30" s="36" t="s">
        <v>41</v>
      </c>
      <c r="S30" s="36" t="s">
        <v>41</v>
      </c>
      <c r="T30" s="37" t="s">
        <v>41</v>
      </c>
    </row>
    <row r="31" spans="1:20">
      <c r="A31" s="20">
        <f t="shared" ref="A31" si="6">A30+1</f>
        <v>1</v>
      </c>
      <c r="B31" s="26" t="s">
        <v>71</v>
      </c>
      <c r="C31" s="21">
        <v>1978</v>
      </c>
      <c r="D31" s="21"/>
      <c r="E31" s="32" t="s">
        <v>44</v>
      </c>
      <c r="F31" s="21">
        <v>2</v>
      </c>
      <c r="G31" s="21">
        <v>2</v>
      </c>
      <c r="H31" s="25">
        <v>572</v>
      </c>
      <c r="I31" s="25">
        <v>334</v>
      </c>
      <c r="J31" s="25">
        <v>334</v>
      </c>
      <c r="K31" s="33">
        <v>24</v>
      </c>
      <c r="L31" s="24">
        <f>SUM(M31:P31)</f>
        <v>8799956.879999999</v>
      </c>
      <c r="M31" s="22"/>
      <c r="N31" s="22"/>
      <c r="O31" s="22"/>
      <c r="P31" s="24">
        <f>'Форма 2'!C32-M31-N31-O31</f>
        <v>8799956.879999999</v>
      </c>
      <c r="Q31" s="25">
        <f>L31/I31</f>
        <v>26347.176287425147</v>
      </c>
      <c r="R31" s="25">
        <f>Q31</f>
        <v>26347.176287425147</v>
      </c>
      <c r="S31" s="26" t="s">
        <v>70</v>
      </c>
      <c r="T31" s="27" t="s">
        <v>43</v>
      </c>
    </row>
    <row r="32" spans="1:20">
      <c r="A32" s="20"/>
      <c r="B32" s="59" t="s">
        <v>108</v>
      </c>
      <c r="C32" s="21"/>
      <c r="D32" s="21"/>
      <c r="E32" s="32"/>
      <c r="F32" s="21"/>
      <c r="G32" s="21"/>
      <c r="H32" s="25"/>
      <c r="I32" s="25"/>
      <c r="J32" s="25"/>
      <c r="K32" s="33"/>
      <c r="L32" s="24"/>
      <c r="M32" s="22"/>
      <c r="N32" s="22"/>
      <c r="O32" s="22"/>
      <c r="P32" s="24"/>
      <c r="Q32" s="25"/>
      <c r="R32" s="25"/>
      <c r="S32" s="26"/>
      <c r="T32" s="27"/>
    </row>
    <row r="33" spans="1:20" ht="15.75">
      <c r="A33" s="38">
        <v>0</v>
      </c>
      <c r="B33" s="39" t="s">
        <v>50</v>
      </c>
      <c r="C33" s="35"/>
      <c r="D33" s="35"/>
      <c r="E33" s="35"/>
      <c r="F33" s="35"/>
      <c r="G33" s="35"/>
      <c r="H33" s="43">
        <f t="shared" ref="H33:P33" si="7">SUM(H34:H43)</f>
        <v>5170</v>
      </c>
      <c r="I33" s="43">
        <f t="shared" si="7"/>
        <v>3490</v>
      </c>
      <c r="J33" s="43">
        <f t="shared" si="7"/>
        <v>3490</v>
      </c>
      <c r="K33" s="42">
        <f t="shared" si="7"/>
        <v>279</v>
      </c>
      <c r="L33" s="43">
        <f t="shared" si="7"/>
        <v>25608326.801999997</v>
      </c>
      <c r="M33" s="43">
        <f t="shared" si="7"/>
        <v>0</v>
      </c>
      <c r="N33" s="43">
        <f t="shared" si="7"/>
        <v>0</v>
      </c>
      <c r="O33" s="43">
        <f t="shared" si="7"/>
        <v>0</v>
      </c>
      <c r="P33" s="43">
        <f t="shared" si="7"/>
        <v>25608326.801999997</v>
      </c>
      <c r="Q33" s="36" t="s">
        <v>41</v>
      </c>
      <c r="R33" s="36" t="s">
        <v>41</v>
      </c>
      <c r="S33" s="36" t="s">
        <v>41</v>
      </c>
      <c r="T33" s="37" t="s">
        <v>41</v>
      </c>
    </row>
    <row r="34" spans="1:20">
      <c r="A34" s="20">
        <f t="shared" ref="A34:A43" si="8">A33+1</f>
        <v>1</v>
      </c>
      <c r="B34" s="26" t="s">
        <v>64</v>
      </c>
      <c r="C34" s="21">
        <v>1965</v>
      </c>
      <c r="D34" s="21"/>
      <c r="E34" s="32" t="s">
        <v>44</v>
      </c>
      <c r="F34" s="21">
        <v>2</v>
      </c>
      <c r="G34" s="21">
        <v>2</v>
      </c>
      <c r="H34" s="25">
        <v>476</v>
      </c>
      <c r="I34" s="25">
        <v>310.2</v>
      </c>
      <c r="J34" s="25">
        <v>310.2</v>
      </c>
      <c r="K34" s="33">
        <v>24</v>
      </c>
      <c r="L34" s="24">
        <f t="shared" ref="L34:L43" si="9">SUM(M34:P34)</f>
        <v>532182.28</v>
      </c>
      <c r="M34" s="22"/>
      <c r="N34" s="22"/>
      <c r="O34" s="22"/>
      <c r="P34" s="24">
        <f>'Форма 2'!C34-M34-N34-O34</f>
        <v>532182.28</v>
      </c>
      <c r="Q34" s="25">
        <f t="shared" ref="Q34:Q43" si="10">L34/I34</f>
        <v>1715.6101869761446</v>
      </c>
      <c r="R34" s="25">
        <f t="shared" ref="R34:R43" si="11">Q34</f>
        <v>1715.6101869761446</v>
      </c>
      <c r="S34" s="26" t="s">
        <v>72</v>
      </c>
      <c r="T34" s="27" t="s">
        <v>43</v>
      </c>
    </row>
    <row r="35" spans="1:20">
      <c r="A35" s="20">
        <f t="shared" si="8"/>
        <v>2</v>
      </c>
      <c r="B35" s="26" t="s">
        <v>73</v>
      </c>
      <c r="C35" s="21">
        <v>1970</v>
      </c>
      <c r="D35" s="21"/>
      <c r="E35" s="32" t="s">
        <v>44</v>
      </c>
      <c r="F35" s="21">
        <v>2</v>
      </c>
      <c r="G35" s="21">
        <v>2</v>
      </c>
      <c r="H35" s="25">
        <v>378</v>
      </c>
      <c r="I35" s="25">
        <v>289.5</v>
      </c>
      <c r="J35" s="25">
        <v>289.5</v>
      </c>
      <c r="K35" s="33">
        <v>34</v>
      </c>
      <c r="L35" s="24">
        <f t="shared" si="9"/>
        <v>3612693.42</v>
      </c>
      <c r="M35" s="22"/>
      <c r="N35" s="22"/>
      <c r="O35" s="22"/>
      <c r="P35" s="24">
        <f>'Форма 2'!C35-M35-N35-O35</f>
        <v>3612693.42</v>
      </c>
      <c r="Q35" s="25">
        <f t="shared" si="10"/>
        <v>12479.079170984456</v>
      </c>
      <c r="R35" s="25">
        <f t="shared" si="11"/>
        <v>12479.079170984456</v>
      </c>
      <c r="S35" s="26" t="s">
        <v>72</v>
      </c>
      <c r="T35" s="27" t="s">
        <v>43</v>
      </c>
    </row>
    <row r="36" spans="1:20">
      <c r="A36" s="20">
        <f t="shared" si="8"/>
        <v>3</v>
      </c>
      <c r="B36" s="26" t="s">
        <v>74</v>
      </c>
      <c r="C36" s="21">
        <v>1972</v>
      </c>
      <c r="D36" s="21"/>
      <c r="E36" s="32" t="s">
        <v>44</v>
      </c>
      <c r="F36" s="21">
        <v>2</v>
      </c>
      <c r="G36" s="21">
        <v>2</v>
      </c>
      <c r="H36" s="25">
        <v>378</v>
      </c>
      <c r="I36" s="25">
        <v>285.3</v>
      </c>
      <c r="J36" s="25">
        <v>285.3</v>
      </c>
      <c r="K36" s="33">
        <v>41</v>
      </c>
      <c r="L36" s="24">
        <f t="shared" si="9"/>
        <v>5815356.1199999992</v>
      </c>
      <c r="M36" s="22"/>
      <c r="N36" s="22"/>
      <c r="O36" s="22"/>
      <c r="P36" s="24">
        <f>'Форма 2'!C36-M36-N36-O36</f>
        <v>5815356.1199999992</v>
      </c>
      <c r="Q36" s="25">
        <f t="shared" si="10"/>
        <v>20383.302208201891</v>
      </c>
      <c r="R36" s="25">
        <f t="shared" si="11"/>
        <v>20383.302208201891</v>
      </c>
      <c r="S36" s="26" t="s">
        <v>72</v>
      </c>
      <c r="T36" s="27" t="s">
        <v>43</v>
      </c>
    </row>
    <row r="37" spans="1:20">
      <c r="A37" s="20">
        <f t="shared" si="8"/>
        <v>4</v>
      </c>
      <c r="B37" s="26" t="s">
        <v>75</v>
      </c>
      <c r="C37" s="21">
        <v>1976</v>
      </c>
      <c r="D37" s="21">
        <v>2018</v>
      </c>
      <c r="E37" s="32" t="s">
        <v>44</v>
      </c>
      <c r="F37" s="21">
        <v>2</v>
      </c>
      <c r="G37" s="21">
        <v>2</v>
      </c>
      <c r="H37" s="25">
        <v>725</v>
      </c>
      <c r="I37" s="25">
        <v>420.9</v>
      </c>
      <c r="J37" s="25">
        <v>420.9</v>
      </c>
      <c r="K37" s="33">
        <v>37</v>
      </c>
      <c r="L37" s="24">
        <f t="shared" si="9"/>
        <v>1389382.75</v>
      </c>
      <c r="M37" s="22"/>
      <c r="N37" s="22"/>
      <c r="O37" s="22"/>
      <c r="P37" s="24">
        <f>'Форма 2'!C37-M37-N37-O37</f>
        <v>1389382.75</v>
      </c>
      <c r="Q37" s="25">
        <f t="shared" si="10"/>
        <v>3300.9806367308151</v>
      </c>
      <c r="R37" s="25">
        <f t="shared" si="11"/>
        <v>3300.9806367308151</v>
      </c>
      <c r="S37" s="26" t="s">
        <v>72</v>
      </c>
      <c r="T37" s="27" t="s">
        <v>43</v>
      </c>
    </row>
    <row r="38" spans="1:20">
      <c r="A38" s="20">
        <f t="shared" si="8"/>
        <v>5</v>
      </c>
      <c r="B38" s="26" t="s">
        <v>76</v>
      </c>
      <c r="C38" s="21">
        <v>1978</v>
      </c>
      <c r="D38" s="21"/>
      <c r="E38" s="32" t="s">
        <v>44</v>
      </c>
      <c r="F38" s="21">
        <v>2</v>
      </c>
      <c r="G38" s="21">
        <v>2</v>
      </c>
      <c r="H38" s="25">
        <v>746</v>
      </c>
      <c r="I38" s="25">
        <v>435</v>
      </c>
      <c r="J38" s="25">
        <v>435</v>
      </c>
      <c r="K38" s="33">
        <v>36</v>
      </c>
      <c r="L38" s="24">
        <f t="shared" si="9"/>
        <v>4347053.8999999994</v>
      </c>
      <c r="M38" s="22"/>
      <c r="N38" s="22"/>
      <c r="O38" s="22"/>
      <c r="P38" s="24">
        <f>'Форма 2'!C38-M38-N38-O38</f>
        <v>4347053.8999999994</v>
      </c>
      <c r="Q38" s="25">
        <f t="shared" si="10"/>
        <v>9993.2273563218387</v>
      </c>
      <c r="R38" s="25">
        <f t="shared" si="11"/>
        <v>9993.2273563218387</v>
      </c>
      <c r="S38" s="26" t="s">
        <v>72</v>
      </c>
      <c r="T38" s="27" t="s">
        <v>43</v>
      </c>
    </row>
    <row r="39" spans="1:20">
      <c r="A39" s="20">
        <f t="shared" si="8"/>
        <v>6</v>
      </c>
      <c r="B39" s="26" t="s">
        <v>77</v>
      </c>
      <c r="C39" s="21">
        <v>1978</v>
      </c>
      <c r="D39" s="21"/>
      <c r="E39" s="32" t="s">
        <v>44</v>
      </c>
      <c r="F39" s="21">
        <v>2</v>
      </c>
      <c r="G39" s="21">
        <v>2</v>
      </c>
      <c r="H39" s="25">
        <v>517.5</v>
      </c>
      <c r="I39" s="25">
        <v>289.3</v>
      </c>
      <c r="J39" s="25">
        <v>289.3</v>
      </c>
      <c r="K39" s="33">
        <v>25</v>
      </c>
      <c r="L39" s="24">
        <f t="shared" si="9"/>
        <v>195516.67499999999</v>
      </c>
      <c r="M39" s="22"/>
      <c r="N39" s="22"/>
      <c r="O39" s="22"/>
      <c r="P39" s="24">
        <f>'Форма 2'!C39-M39-N39-O39</f>
        <v>195516.67499999999</v>
      </c>
      <c r="Q39" s="25">
        <f t="shared" si="10"/>
        <v>675.82673695126164</v>
      </c>
      <c r="R39" s="25">
        <f t="shared" si="11"/>
        <v>675.82673695126164</v>
      </c>
      <c r="S39" s="26" t="s">
        <v>72</v>
      </c>
      <c r="T39" s="27" t="s">
        <v>43</v>
      </c>
    </row>
    <row r="40" spans="1:20">
      <c r="A40" s="20">
        <f t="shared" si="8"/>
        <v>7</v>
      </c>
      <c r="B40" s="26" t="s">
        <v>78</v>
      </c>
      <c r="C40" s="21">
        <v>1972</v>
      </c>
      <c r="D40" s="21"/>
      <c r="E40" s="32" t="s">
        <v>44</v>
      </c>
      <c r="F40" s="21">
        <v>2</v>
      </c>
      <c r="G40" s="21">
        <v>2</v>
      </c>
      <c r="H40" s="25">
        <v>515.4</v>
      </c>
      <c r="I40" s="25">
        <v>444.9</v>
      </c>
      <c r="J40" s="25">
        <v>444.9</v>
      </c>
      <c r="K40" s="33">
        <v>20</v>
      </c>
      <c r="L40" s="24">
        <f t="shared" si="9"/>
        <v>3003313.11</v>
      </c>
      <c r="M40" s="22"/>
      <c r="N40" s="22"/>
      <c r="O40" s="22"/>
      <c r="P40" s="24">
        <f>'Форма 2'!C40-M40-N40-O40</f>
        <v>3003313.11</v>
      </c>
      <c r="Q40" s="25">
        <f t="shared" si="10"/>
        <v>6750.5351989211058</v>
      </c>
      <c r="R40" s="25">
        <f t="shared" si="11"/>
        <v>6750.5351989211058</v>
      </c>
      <c r="S40" s="26" t="s">
        <v>72</v>
      </c>
      <c r="T40" s="27" t="s">
        <v>43</v>
      </c>
    </row>
    <row r="41" spans="1:20">
      <c r="A41" s="20">
        <f t="shared" si="8"/>
        <v>8</v>
      </c>
      <c r="B41" s="26" t="s">
        <v>79</v>
      </c>
      <c r="C41" s="21">
        <v>1975</v>
      </c>
      <c r="D41" s="21"/>
      <c r="E41" s="32" t="s">
        <v>44</v>
      </c>
      <c r="F41" s="21">
        <v>2</v>
      </c>
      <c r="G41" s="21">
        <v>2</v>
      </c>
      <c r="H41" s="25">
        <v>518.5</v>
      </c>
      <c r="I41" s="25">
        <v>493.9</v>
      </c>
      <c r="J41" s="25">
        <v>493.9</v>
      </c>
      <c r="K41" s="33">
        <v>25</v>
      </c>
      <c r="L41" s="24">
        <f t="shared" si="9"/>
        <v>3021377.2749999999</v>
      </c>
      <c r="M41" s="22"/>
      <c r="N41" s="22"/>
      <c r="O41" s="22"/>
      <c r="P41" s="24">
        <f>'Форма 2'!C41-M41-N41-O41</f>
        <v>3021377.2749999999</v>
      </c>
      <c r="Q41" s="25">
        <f>L41/I41</f>
        <v>6117.3866673415669</v>
      </c>
      <c r="R41" s="25">
        <f>Q41</f>
        <v>6117.3866673415669</v>
      </c>
      <c r="S41" s="26" t="s">
        <v>72</v>
      </c>
      <c r="T41" s="27" t="s">
        <v>43</v>
      </c>
    </row>
    <row r="42" spans="1:20">
      <c r="A42" s="20">
        <f t="shared" si="8"/>
        <v>9</v>
      </c>
      <c r="B42" s="26" t="s">
        <v>67</v>
      </c>
      <c r="C42" s="21">
        <v>1967</v>
      </c>
      <c r="D42" s="21"/>
      <c r="E42" s="32" t="s">
        <v>44</v>
      </c>
      <c r="F42" s="21">
        <v>2</v>
      </c>
      <c r="G42" s="21">
        <v>2</v>
      </c>
      <c r="H42" s="25">
        <v>472</v>
      </c>
      <c r="I42" s="25">
        <v>302.60000000000002</v>
      </c>
      <c r="J42" s="25">
        <v>302.60000000000002</v>
      </c>
      <c r="K42" s="33">
        <v>27</v>
      </c>
      <c r="L42" s="24">
        <f t="shared" si="9"/>
        <v>3363089.6799999997</v>
      </c>
      <c r="M42" s="22"/>
      <c r="N42" s="22"/>
      <c r="O42" s="22"/>
      <c r="P42" s="24">
        <f>'Форма 2'!C42-M42-N42-O42</f>
        <v>3363089.6799999997</v>
      </c>
      <c r="Q42" s="25">
        <f>L42/I42</f>
        <v>11113.977792465299</v>
      </c>
      <c r="R42" s="25">
        <f>Q42</f>
        <v>11113.977792465299</v>
      </c>
      <c r="S42" s="26" t="s">
        <v>72</v>
      </c>
      <c r="T42" s="27" t="s">
        <v>43</v>
      </c>
    </row>
    <row r="43" spans="1:20">
      <c r="A43" s="60">
        <f t="shared" si="8"/>
        <v>10</v>
      </c>
      <c r="B43" s="7" t="s">
        <v>46</v>
      </c>
      <c r="C43" s="6">
        <v>1965</v>
      </c>
      <c r="D43" s="6"/>
      <c r="E43" s="61" t="s">
        <v>44</v>
      </c>
      <c r="F43" s="6">
        <v>2</v>
      </c>
      <c r="G43" s="6">
        <v>1</v>
      </c>
      <c r="H43" s="62">
        <v>443.6</v>
      </c>
      <c r="I43" s="62">
        <v>218.4</v>
      </c>
      <c r="J43" s="62">
        <v>218.4</v>
      </c>
      <c r="K43" s="63">
        <v>10</v>
      </c>
      <c r="L43" s="64">
        <f t="shared" si="9"/>
        <v>328361.592</v>
      </c>
      <c r="M43" s="65"/>
      <c r="N43" s="65"/>
      <c r="O43" s="65"/>
      <c r="P43" s="64">
        <f>'Форма 2'!C43-M43-N43-O43</f>
        <v>328361.592</v>
      </c>
      <c r="Q43" s="62">
        <f t="shared" si="10"/>
        <v>1503.4871428571428</v>
      </c>
      <c r="R43" s="62">
        <f t="shared" si="11"/>
        <v>1503.4871428571428</v>
      </c>
      <c r="S43" s="7" t="s">
        <v>72</v>
      </c>
      <c r="T43" s="6" t="s">
        <v>43</v>
      </c>
    </row>
  </sheetData>
  <autoFilter ref="A7:T43"/>
  <mergeCells count="20">
    <mergeCell ref="A1:A6"/>
    <mergeCell ref="B1:B6"/>
    <mergeCell ref="C1:D4"/>
    <mergeCell ref="E1:E6"/>
    <mergeCell ref="F1:F6"/>
    <mergeCell ref="S1:S6"/>
    <mergeCell ref="T1:T6"/>
    <mergeCell ref="C5:C6"/>
    <mergeCell ref="D5:D6"/>
    <mergeCell ref="I5:I6"/>
    <mergeCell ref="J5:J6"/>
    <mergeCell ref="L5:L6"/>
    <mergeCell ref="M5:P5"/>
    <mergeCell ref="H1:H6"/>
    <mergeCell ref="I1:J4"/>
    <mergeCell ref="K1:K6"/>
    <mergeCell ref="L1:P4"/>
    <mergeCell ref="Q1:Q6"/>
    <mergeCell ref="R1:R6"/>
    <mergeCell ref="G1:G6"/>
  </mergeCells>
  <phoneticPr fontId="14" type="noConversion"/>
  <printOptions horizontalCentered="1"/>
  <pageMargins left="0.23622047244094491" right="0.23622047244094491" top="0.74803149606299213" bottom="0.15748031496062992" header="0.31496062992125984" footer="0.31496062992125984"/>
  <pageSetup paperSize="9" scale="52" fitToHeight="0" orientation="landscape" useFirstPageNumber="1" r:id="rId1"/>
  <headerFooter>
    <oddHeader>&amp;C&amp;"Times New Roman,обычный"&amp;14&amp;P</oddHeader>
  </headerFooter>
  <colBreaks count="1" manualBreakCount="1">
    <brk id="20" max="1048575" man="1"/>
  </colBreaks>
  <ignoredErrors>
    <ignoredError sqref="L9:O9 M10:O28 L30:O30 M31:O31 L33:O33 M34:O43 P33:R43 P30:R31 P9:R28 A30:A31 A33:A43" calculatedColumn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>
    <pageSetUpPr fitToPage="1"/>
  </sheetPr>
  <dimension ref="A1:T48"/>
  <sheetViews>
    <sheetView tabSelected="1" zoomScaleNormal="100" workbookViewId="0">
      <pane xSplit="3" ySplit="8" topLeftCell="D9" activePane="bottomRight" state="frozen"/>
      <selection pane="topRight" activeCell="D1" sqref="D1"/>
      <selection pane="bottomLeft" activeCell="A8" sqref="A8"/>
      <selection pane="bottomRight" activeCell="I7" sqref="I7"/>
    </sheetView>
  </sheetViews>
  <sheetFormatPr defaultRowHeight="15"/>
  <cols>
    <col min="1" max="1" width="5" style="9" customWidth="1"/>
    <col min="2" max="2" width="40" style="9" customWidth="1"/>
    <col min="3" max="3" width="19" style="9" customWidth="1"/>
    <col min="4" max="4" width="17.7109375" style="9" customWidth="1"/>
    <col min="5" max="6" width="17.42578125" style="9" customWidth="1"/>
    <col min="7" max="7" width="17.7109375" style="9" customWidth="1"/>
    <col min="8" max="8" width="18.28515625" style="9" customWidth="1"/>
    <col min="9" max="9" width="15.140625" style="9" customWidth="1"/>
    <col min="10" max="10" width="17.5703125" style="9" customWidth="1"/>
    <col min="11" max="11" width="6.5703125" style="9" customWidth="1"/>
    <col min="12" max="12" width="17.42578125" style="9" customWidth="1"/>
    <col min="13" max="13" width="18.5703125" style="9" customWidth="1"/>
    <col min="14" max="14" width="18.140625" style="9" customWidth="1"/>
    <col min="15" max="15" width="17" style="9" customWidth="1"/>
    <col min="16" max="16" width="14.7109375" style="9" customWidth="1"/>
    <col min="17" max="17" width="16" style="9" customWidth="1"/>
    <col min="18" max="18" width="15.140625" style="9" customWidth="1"/>
    <col min="19" max="20" width="12.7109375" style="9" customWidth="1"/>
    <col min="21" max="16384" width="9.140625" style="9"/>
  </cols>
  <sheetData>
    <row r="1" spans="1:20">
      <c r="A1" s="75" t="s">
        <v>109</v>
      </c>
      <c r="B1" s="75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  <c r="N1" s="75"/>
      <c r="O1" s="75"/>
      <c r="P1" s="75"/>
      <c r="Q1" s="75"/>
      <c r="R1" s="75"/>
      <c r="S1" s="75"/>
      <c r="T1" s="75"/>
    </row>
    <row r="2" spans="1:20" ht="15.75" customHeight="1">
      <c r="A2" s="8"/>
      <c r="B2" s="8"/>
      <c r="C2" s="8"/>
      <c r="D2" s="73" t="s">
        <v>82</v>
      </c>
      <c r="E2" s="74"/>
      <c r="F2" s="74"/>
      <c r="G2" s="74"/>
      <c r="H2" s="74"/>
      <c r="I2" s="74"/>
      <c r="J2" s="74"/>
      <c r="K2" s="74"/>
      <c r="L2" s="74"/>
      <c r="M2" s="74"/>
      <c r="N2" s="74"/>
      <c r="O2" s="74"/>
      <c r="P2" s="73" t="s">
        <v>83</v>
      </c>
      <c r="Q2" s="73"/>
      <c r="R2" s="73"/>
      <c r="S2" s="73"/>
      <c r="T2" s="73"/>
    </row>
    <row r="3" spans="1:20" ht="15.75" customHeight="1">
      <c r="A3" s="69" t="s">
        <v>0</v>
      </c>
      <c r="B3" s="69" t="s">
        <v>80</v>
      </c>
      <c r="C3" s="69" t="s">
        <v>81</v>
      </c>
      <c r="D3" s="69" t="s">
        <v>84</v>
      </c>
      <c r="E3" s="70"/>
      <c r="F3" s="70"/>
      <c r="G3" s="70"/>
      <c r="H3" s="70"/>
      <c r="I3" s="70"/>
      <c r="J3" s="69" t="s">
        <v>85</v>
      </c>
      <c r="K3" s="69" t="s">
        <v>86</v>
      </c>
      <c r="L3" s="69"/>
      <c r="M3" s="69" t="s">
        <v>87</v>
      </c>
      <c r="N3" s="69" t="s">
        <v>105</v>
      </c>
      <c r="O3" s="69" t="s">
        <v>88</v>
      </c>
      <c r="P3" s="69" t="s">
        <v>89</v>
      </c>
      <c r="Q3" s="69" t="s">
        <v>90</v>
      </c>
      <c r="R3" s="69" t="s">
        <v>91</v>
      </c>
      <c r="S3" s="71" t="s">
        <v>92</v>
      </c>
      <c r="T3" s="69" t="s">
        <v>93</v>
      </c>
    </row>
    <row r="4" spans="1:20" ht="15" customHeight="1">
      <c r="A4" s="69"/>
      <c r="B4" s="69"/>
      <c r="C4" s="69"/>
      <c r="D4" s="69" t="s">
        <v>24</v>
      </c>
      <c r="E4" s="70" t="s">
        <v>25</v>
      </c>
      <c r="F4" s="70" t="s">
        <v>26</v>
      </c>
      <c r="G4" s="70" t="s">
        <v>27</v>
      </c>
      <c r="H4" s="70" t="s">
        <v>28</v>
      </c>
      <c r="I4" s="70" t="s">
        <v>29</v>
      </c>
      <c r="J4" s="70"/>
      <c r="K4" s="69"/>
      <c r="L4" s="69"/>
      <c r="M4" s="70"/>
      <c r="N4" s="70"/>
      <c r="O4" s="69"/>
      <c r="P4" s="70"/>
      <c r="Q4" s="70"/>
      <c r="R4" s="70"/>
      <c r="S4" s="72"/>
      <c r="T4" s="70"/>
    </row>
    <row r="5" spans="1:20" ht="15.75" customHeight="1">
      <c r="A5" s="69"/>
      <c r="B5" s="69"/>
      <c r="C5" s="69"/>
      <c r="D5" s="70"/>
      <c r="E5" s="70"/>
      <c r="F5" s="70"/>
      <c r="G5" s="70"/>
      <c r="H5" s="70"/>
      <c r="I5" s="70"/>
      <c r="J5" s="70"/>
      <c r="K5" s="69"/>
      <c r="L5" s="69"/>
      <c r="M5" s="70"/>
      <c r="N5" s="70"/>
      <c r="O5" s="69"/>
      <c r="P5" s="70"/>
      <c r="Q5" s="70"/>
      <c r="R5" s="70"/>
      <c r="S5" s="72"/>
      <c r="T5" s="70"/>
    </row>
    <row r="6" spans="1:20" ht="15.75" customHeight="1">
      <c r="A6" s="69"/>
      <c r="B6" s="69"/>
      <c r="C6" s="69"/>
      <c r="D6" s="70"/>
      <c r="E6" s="70"/>
      <c r="F6" s="70"/>
      <c r="G6" s="70"/>
      <c r="H6" s="70"/>
      <c r="I6" s="70"/>
      <c r="J6" s="70"/>
      <c r="K6" s="69"/>
      <c r="L6" s="69"/>
      <c r="M6" s="70"/>
      <c r="N6" s="70"/>
      <c r="O6" s="69"/>
      <c r="P6" s="70"/>
      <c r="Q6" s="70"/>
      <c r="R6" s="70"/>
      <c r="S6" s="72"/>
      <c r="T6" s="70"/>
    </row>
    <row r="7" spans="1:20">
      <c r="A7" s="69"/>
      <c r="B7" s="69"/>
      <c r="C7" s="69"/>
      <c r="D7" s="10" t="s">
        <v>94</v>
      </c>
      <c r="E7" s="10" t="s">
        <v>94</v>
      </c>
      <c r="F7" s="10" t="s">
        <v>94</v>
      </c>
      <c r="G7" s="10" t="s">
        <v>94</v>
      </c>
      <c r="H7" s="10" t="s">
        <v>94</v>
      </c>
      <c r="I7" s="10" t="s">
        <v>94</v>
      </c>
      <c r="J7" s="10" t="s">
        <v>94</v>
      </c>
      <c r="K7" s="11" t="s">
        <v>95</v>
      </c>
      <c r="L7" s="10" t="s">
        <v>94</v>
      </c>
      <c r="M7" s="10" t="s">
        <v>94</v>
      </c>
      <c r="N7" s="10" t="s">
        <v>94</v>
      </c>
      <c r="O7" s="10" t="s">
        <v>94</v>
      </c>
      <c r="P7" s="10" t="s">
        <v>94</v>
      </c>
      <c r="Q7" s="10" t="s">
        <v>94</v>
      </c>
      <c r="R7" s="10" t="s">
        <v>94</v>
      </c>
      <c r="S7" s="12" t="s">
        <v>94</v>
      </c>
      <c r="T7" s="10" t="s">
        <v>94</v>
      </c>
    </row>
    <row r="8" spans="1:20">
      <c r="A8" s="48" t="s">
        <v>49</v>
      </c>
      <c r="B8" s="48" t="s">
        <v>30</v>
      </c>
      <c r="C8" s="48" t="s">
        <v>31</v>
      </c>
      <c r="D8" s="48" t="s">
        <v>32</v>
      </c>
      <c r="E8" s="48" t="s">
        <v>33</v>
      </c>
      <c r="F8" s="48" t="s">
        <v>34</v>
      </c>
      <c r="G8" s="48" t="s">
        <v>35</v>
      </c>
      <c r="H8" s="48" t="s">
        <v>36</v>
      </c>
      <c r="I8" s="48" t="s">
        <v>96</v>
      </c>
      <c r="J8" s="48" t="s">
        <v>97</v>
      </c>
      <c r="K8" s="19" t="s">
        <v>37</v>
      </c>
      <c r="L8" s="48" t="s">
        <v>98</v>
      </c>
      <c r="M8" s="48" t="s">
        <v>99</v>
      </c>
      <c r="N8" s="48" t="s">
        <v>38</v>
      </c>
      <c r="O8" s="48" t="s">
        <v>39</v>
      </c>
      <c r="P8" s="48" t="s">
        <v>40</v>
      </c>
      <c r="Q8" s="48" t="s">
        <v>100</v>
      </c>
      <c r="R8" s="48" t="s">
        <v>101</v>
      </c>
      <c r="S8" s="49" t="s">
        <v>102</v>
      </c>
      <c r="T8" s="50" t="s">
        <v>103</v>
      </c>
    </row>
    <row r="9" spans="1:20">
      <c r="A9" s="48"/>
      <c r="B9" s="59" t="s">
        <v>106</v>
      </c>
      <c r="C9" s="48"/>
      <c r="D9" s="48"/>
      <c r="E9" s="48"/>
      <c r="F9" s="48"/>
      <c r="G9" s="48"/>
      <c r="H9" s="48"/>
      <c r="I9" s="48"/>
      <c r="J9" s="48"/>
      <c r="K9" s="19"/>
      <c r="L9" s="48"/>
      <c r="M9" s="48"/>
      <c r="N9" s="48"/>
      <c r="O9" s="48"/>
      <c r="P9" s="48"/>
      <c r="Q9" s="48"/>
      <c r="R9" s="48"/>
      <c r="S9" s="49"/>
      <c r="T9" s="50"/>
    </row>
    <row r="10" spans="1:20" ht="15.75">
      <c r="A10" s="44">
        <v>0</v>
      </c>
      <c r="B10" s="45" t="s">
        <v>50</v>
      </c>
      <c r="C10" s="46">
        <f>SUM(C11:C29)</f>
        <v>46666533.509999998</v>
      </c>
      <c r="D10" s="46">
        <f t="shared" ref="D10:T10" si="0">SUM(D11:D29)</f>
        <v>181343.538</v>
      </c>
      <c r="E10" s="46">
        <f t="shared" si="0"/>
        <v>0</v>
      </c>
      <c r="F10" s="46">
        <f t="shared" si="0"/>
        <v>0</v>
      </c>
      <c r="G10" s="46">
        <f t="shared" si="0"/>
        <v>480725.44400000002</v>
      </c>
      <c r="H10" s="46">
        <f t="shared" si="0"/>
        <v>0</v>
      </c>
      <c r="I10" s="46">
        <f t="shared" si="0"/>
        <v>429356.87999999995</v>
      </c>
      <c r="J10" s="46">
        <f t="shared" si="0"/>
        <v>1261281.9780000001</v>
      </c>
      <c r="K10" s="55">
        <f t="shared" si="0"/>
        <v>0</v>
      </c>
      <c r="L10" s="46">
        <f t="shared" si="0"/>
        <v>0</v>
      </c>
      <c r="M10" s="46">
        <f t="shared" si="0"/>
        <v>37277007.556999996</v>
      </c>
      <c r="N10" s="46">
        <f t="shared" si="0"/>
        <v>5627146.6730000004</v>
      </c>
      <c r="O10" s="46">
        <f t="shared" si="0"/>
        <v>1409671.44</v>
      </c>
      <c r="P10" s="46">
        <f t="shared" si="0"/>
        <v>0</v>
      </c>
      <c r="Q10" s="46">
        <f t="shared" si="0"/>
        <v>0</v>
      </c>
      <c r="R10" s="46">
        <f t="shared" si="0"/>
        <v>0</v>
      </c>
      <c r="S10" s="46">
        <f t="shared" si="0"/>
        <v>0</v>
      </c>
      <c r="T10" s="47">
        <f t="shared" si="0"/>
        <v>0</v>
      </c>
    </row>
    <row r="11" spans="1:20">
      <c r="A11" s="51">
        <f t="shared" ref="A11:A29" si="1">A10+1</f>
        <v>1</v>
      </c>
      <c r="B11" s="31" t="s">
        <v>51</v>
      </c>
      <c r="C11" s="52">
        <f t="shared" ref="C11:C29" si="2">SUM(D11:J11,L11:T11)</f>
        <v>146439.15600000002</v>
      </c>
      <c r="D11" s="53" t="s">
        <v>104</v>
      </c>
      <c r="E11" s="53" t="s">
        <v>104</v>
      </c>
      <c r="F11" s="53" t="s">
        <v>104</v>
      </c>
      <c r="G11" s="53">
        <v>146439.15600000002</v>
      </c>
      <c r="H11" s="53" t="s">
        <v>104</v>
      </c>
      <c r="I11" s="53" t="s">
        <v>104</v>
      </c>
      <c r="J11" s="53" t="s">
        <v>104</v>
      </c>
      <c r="K11" s="54"/>
      <c r="L11" s="5"/>
      <c r="M11" s="53" t="s">
        <v>104</v>
      </c>
      <c r="N11" s="53" t="s">
        <v>104</v>
      </c>
      <c r="O11" s="53" t="s">
        <v>104</v>
      </c>
      <c r="P11" s="5"/>
      <c r="Q11" s="53" t="s">
        <v>104</v>
      </c>
      <c r="R11" s="53" t="s">
        <v>104</v>
      </c>
      <c r="S11" s="53" t="s">
        <v>104</v>
      </c>
      <c r="T11" s="3"/>
    </row>
    <row r="12" spans="1:20">
      <c r="A12" s="51">
        <f t="shared" si="1"/>
        <v>2</v>
      </c>
      <c r="B12" s="31" t="s">
        <v>52</v>
      </c>
      <c r="C12" s="52">
        <f t="shared" si="2"/>
        <v>2334120.6150000002</v>
      </c>
      <c r="D12" s="53" t="s">
        <v>104</v>
      </c>
      <c r="E12" s="53" t="s">
        <v>104</v>
      </c>
      <c r="F12" s="53" t="s">
        <v>104</v>
      </c>
      <c r="G12" s="53" t="s">
        <v>104</v>
      </c>
      <c r="H12" s="53" t="s">
        <v>104</v>
      </c>
      <c r="I12" s="53" t="s">
        <v>104</v>
      </c>
      <c r="J12" s="53" t="s">
        <v>104</v>
      </c>
      <c r="K12" s="54"/>
      <c r="L12" s="5"/>
      <c r="M12" s="53">
        <v>2334120.6150000002</v>
      </c>
      <c r="N12" s="53" t="s">
        <v>104</v>
      </c>
      <c r="O12" s="53" t="s">
        <v>104</v>
      </c>
      <c r="P12" s="5"/>
      <c r="Q12" s="53" t="s">
        <v>104</v>
      </c>
      <c r="R12" s="53" t="s">
        <v>104</v>
      </c>
      <c r="S12" s="53" t="s">
        <v>104</v>
      </c>
      <c r="T12" s="3"/>
    </row>
    <row r="13" spans="1:20">
      <c r="A13" s="51">
        <f t="shared" si="1"/>
        <v>3</v>
      </c>
      <c r="B13" s="31" t="s">
        <v>53</v>
      </c>
      <c r="C13" s="52">
        <f t="shared" si="2"/>
        <v>595666.65599999996</v>
      </c>
      <c r="D13" s="53">
        <v>181343.538</v>
      </c>
      <c r="E13" s="53" t="s">
        <v>104</v>
      </c>
      <c r="F13" s="53" t="s">
        <v>104</v>
      </c>
      <c r="G13" s="53" t="s">
        <v>104</v>
      </c>
      <c r="H13" s="53" t="s">
        <v>104</v>
      </c>
      <c r="I13" s="53" t="s">
        <v>104</v>
      </c>
      <c r="J13" s="53">
        <v>414323.11800000002</v>
      </c>
      <c r="K13" s="54"/>
      <c r="L13" s="5"/>
      <c r="M13" s="53" t="s">
        <v>104</v>
      </c>
      <c r="N13" s="53" t="s">
        <v>104</v>
      </c>
      <c r="O13" s="53" t="s">
        <v>104</v>
      </c>
      <c r="P13" s="5"/>
      <c r="Q13" s="53" t="s">
        <v>104</v>
      </c>
      <c r="R13" s="53" t="s">
        <v>104</v>
      </c>
      <c r="S13" s="53" t="s">
        <v>104</v>
      </c>
      <c r="T13" s="3"/>
    </row>
    <row r="14" spans="1:20">
      <c r="A14" s="51">
        <f t="shared" si="1"/>
        <v>4</v>
      </c>
      <c r="B14" s="31" t="s">
        <v>54</v>
      </c>
      <c r="C14" s="52">
        <f t="shared" si="2"/>
        <v>124979.54800000001</v>
      </c>
      <c r="D14" s="53" t="s">
        <v>104</v>
      </c>
      <c r="E14" s="53" t="s">
        <v>104</v>
      </c>
      <c r="F14" s="53" t="s">
        <v>104</v>
      </c>
      <c r="G14" s="53">
        <v>124979.54800000001</v>
      </c>
      <c r="H14" s="53" t="s">
        <v>104</v>
      </c>
      <c r="I14" s="53" t="s">
        <v>104</v>
      </c>
      <c r="J14" s="53" t="s">
        <v>104</v>
      </c>
      <c r="K14" s="54"/>
      <c r="L14" s="5"/>
      <c r="M14" s="53" t="s">
        <v>104</v>
      </c>
      <c r="N14" s="53" t="s">
        <v>104</v>
      </c>
      <c r="O14" s="53" t="s">
        <v>104</v>
      </c>
      <c r="P14" s="5"/>
      <c r="Q14" s="53" t="s">
        <v>104</v>
      </c>
      <c r="R14" s="53" t="s">
        <v>104</v>
      </c>
      <c r="S14" s="53" t="s">
        <v>104</v>
      </c>
      <c r="T14" s="3"/>
    </row>
    <row r="15" spans="1:20">
      <c r="A15" s="51">
        <f t="shared" si="1"/>
        <v>5</v>
      </c>
      <c r="B15" s="28" t="s">
        <v>55</v>
      </c>
      <c r="C15" s="52">
        <f t="shared" si="2"/>
        <v>3212346.8190000001</v>
      </c>
      <c r="D15" s="53" t="s">
        <v>104</v>
      </c>
      <c r="E15" s="53" t="s">
        <v>104</v>
      </c>
      <c r="F15" s="53" t="s">
        <v>104</v>
      </c>
      <c r="G15" s="53" t="s">
        <v>104</v>
      </c>
      <c r="H15" s="53" t="s">
        <v>104</v>
      </c>
      <c r="I15" s="53" t="s">
        <v>104</v>
      </c>
      <c r="J15" s="53" t="s">
        <v>104</v>
      </c>
      <c r="K15" s="54"/>
      <c r="L15" s="5"/>
      <c r="M15" s="53">
        <v>3212346.8190000001</v>
      </c>
      <c r="N15" s="53" t="s">
        <v>104</v>
      </c>
      <c r="O15" s="53" t="s">
        <v>104</v>
      </c>
      <c r="P15" s="5"/>
      <c r="Q15" s="53" t="s">
        <v>104</v>
      </c>
      <c r="R15" s="53" t="s">
        <v>104</v>
      </c>
      <c r="S15" s="53" t="s">
        <v>104</v>
      </c>
      <c r="T15" s="3"/>
    </row>
    <row r="16" spans="1:20">
      <c r="A16" s="51">
        <f t="shared" si="1"/>
        <v>6</v>
      </c>
      <c r="B16" s="31" t="s">
        <v>56</v>
      </c>
      <c r="C16" s="52">
        <f t="shared" si="2"/>
        <v>8554889.5600000005</v>
      </c>
      <c r="D16" s="53" t="s">
        <v>104</v>
      </c>
      <c r="E16" s="53" t="s">
        <v>104</v>
      </c>
      <c r="F16" s="53" t="s">
        <v>104</v>
      </c>
      <c r="G16" s="53" t="s">
        <v>104</v>
      </c>
      <c r="H16" s="53" t="s">
        <v>104</v>
      </c>
      <c r="I16" s="53" t="s">
        <v>104</v>
      </c>
      <c r="J16" s="53" t="s">
        <v>104</v>
      </c>
      <c r="K16" s="54"/>
      <c r="L16" s="5"/>
      <c r="M16" s="53">
        <v>8554889.5600000005</v>
      </c>
      <c r="N16" s="53" t="s">
        <v>104</v>
      </c>
      <c r="O16" s="53" t="s">
        <v>104</v>
      </c>
      <c r="P16" s="5"/>
      <c r="Q16" s="53" t="s">
        <v>104</v>
      </c>
      <c r="R16" s="53" t="s">
        <v>104</v>
      </c>
      <c r="S16" s="53" t="s">
        <v>104</v>
      </c>
      <c r="T16" s="3"/>
    </row>
    <row r="17" spans="1:20">
      <c r="A17" s="51">
        <f t="shared" si="1"/>
        <v>7</v>
      </c>
      <c r="B17" s="31" t="s">
        <v>57</v>
      </c>
      <c r="C17" s="52">
        <f t="shared" si="2"/>
        <v>3707592.5019999999</v>
      </c>
      <c r="D17" s="53" t="s">
        <v>104</v>
      </c>
      <c r="E17" s="53" t="s">
        <v>104</v>
      </c>
      <c r="F17" s="53" t="s">
        <v>104</v>
      </c>
      <c r="G17" s="53" t="s">
        <v>104</v>
      </c>
      <c r="H17" s="53" t="s">
        <v>104</v>
      </c>
      <c r="I17" s="53" t="s">
        <v>104</v>
      </c>
      <c r="J17" s="53" t="s">
        <v>104</v>
      </c>
      <c r="K17" s="54"/>
      <c r="L17" s="5"/>
      <c r="M17" s="53">
        <v>3707592.5019999999</v>
      </c>
      <c r="N17" s="53" t="s">
        <v>104</v>
      </c>
      <c r="O17" s="53" t="s">
        <v>104</v>
      </c>
      <c r="P17" s="5"/>
      <c r="Q17" s="53" t="s">
        <v>104</v>
      </c>
      <c r="R17" s="53" t="s">
        <v>104</v>
      </c>
      <c r="S17" s="53" t="s">
        <v>104</v>
      </c>
      <c r="T17" s="3"/>
    </row>
    <row r="18" spans="1:20">
      <c r="A18" s="51">
        <f t="shared" si="1"/>
        <v>8</v>
      </c>
      <c r="B18" s="31" t="s">
        <v>58</v>
      </c>
      <c r="C18" s="52">
        <f t="shared" si="2"/>
        <v>2820129.2910000002</v>
      </c>
      <c r="D18" s="53" t="s">
        <v>104</v>
      </c>
      <c r="E18" s="53" t="s">
        <v>104</v>
      </c>
      <c r="F18" s="53" t="s">
        <v>104</v>
      </c>
      <c r="G18" s="53" t="s">
        <v>104</v>
      </c>
      <c r="H18" s="53" t="s">
        <v>104</v>
      </c>
      <c r="I18" s="53" t="s">
        <v>104</v>
      </c>
      <c r="J18" s="53" t="s">
        <v>104</v>
      </c>
      <c r="K18" s="54"/>
      <c r="L18" s="5"/>
      <c r="M18" s="53">
        <v>2820129.2910000002</v>
      </c>
      <c r="N18" s="53" t="s">
        <v>104</v>
      </c>
      <c r="O18" s="53" t="s">
        <v>104</v>
      </c>
      <c r="P18" s="5"/>
      <c r="Q18" s="53" t="s">
        <v>104</v>
      </c>
      <c r="R18" s="53" t="s">
        <v>104</v>
      </c>
      <c r="S18" s="53" t="s">
        <v>104</v>
      </c>
      <c r="T18" s="3"/>
    </row>
    <row r="19" spans="1:20">
      <c r="A19" s="51">
        <f t="shared" si="1"/>
        <v>9</v>
      </c>
      <c r="B19" s="31" t="s">
        <v>59</v>
      </c>
      <c r="C19" s="52">
        <f t="shared" si="2"/>
        <v>3566195.2409999999</v>
      </c>
      <c r="D19" s="53" t="s">
        <v>104</v>
      </c>
      <c r="E19" s="53" t="s">
        <v>104</v>
      </c>
      <c r="F19" s="53" t="s">
        <v>104</v>
      </c>
      <c r="G19" s="53" t="s">
        <v>104</v>
      </c>
      <c r="H19" s="53" t="s">
        <v>104</v>
      </c>
      <c r="I19" s="53" t="s">
        <v>104</v>
      </c>
      <c r="J19" s="53" t="s">
        <v>104</v>
      </c>
      <c r="K19" s="54"/>
      <c r="L19" s="5"/>
      <c r="M19" s="53">
        <v>3566195.2409999999</v>
      </c>
      <c r="N19" s="53" t="s">
        <v>104</v>
      </c>
      <c r="O19" s="53" t="s">
        <v>104</v>
      </c>
      <c r="P19" s="5"/>
      <c r="Q19" s="53" t="s">
        <v>104</v>
      </c>
      <c r="R19" s="53" t="s">
        <v>104</v>
      </c>
      <c r="S19" s="53" t="s">
        <v>104</v>
      </c>
      <c r="T19" s="3"/>
    </row>
    <row r="20" spans="1:20">
      <c r="A20" s="51">
        <f t="shared" si="1"/>
        <v>10</v>
      </c>
      <c r="B20" s="28" t="s">
        <v>60</v>
      </c>
      <c r="C20" s="52">
        <f t="shared" si="2"/>
        <v>2149945</v>
      </c>
      <c r="D20" s="53" t="s">
        <v>104</v>
      </c>
      <c r="E20" s="53" t="s">
        <v>104</v>
      </c>
      <c r="F20" s="53" t="s">
        <v>104</v>
      </c>
      <c r="G20" s="53" t="s">
        <v>104</v>
      </c>
      <c r="H20" s="53" t="s">
        <v>104</v>
      </c>
      <c r="I20" s="53" t="s">
        <v>104</v>
      </c>
      <c r="J20" s="53" t="s">
        <v>104</v>
      </c>
      <c r="K20" s="54"/>
      <c r="L20" s="5"/>
      <c r="M20" s="53" t="s">
        <v>104</v>
      </c>
      <c r="N20" s="53">
        <v>1459387.72</v>
      </c>
      <c r="O20" s="53">
        <v>690557.28</v>
      </c>
      <c r="P20" s="5"/>
      <c r="Q20" s="53" t="s">
        <v>104</v>
      </c>
      <c r="R20" s="53" t="s">
        <v>104</v>
      </c>
      <c r="S20" s="53" t="s">
        <v>104</v>
      </c>
      <c r="T20" s="3"/>
    </row>
    <row r="21" spans="1:20">
      <c r="A21" s="51">
        <f t="shared" si="1"/>
        <v>11</v>
      </c>
      <c r="B21" s="31" t="s">
        <v>61</v>
      </c>
      <c r="C21" s="52">
        <f t="shared" si="2"/>
        <v>3635828.0630000001</v>
      </c>
      <c r="D21" s="53" t="s">
        <v>104</v>
      </c>
      <c r="E21" s="53" t="s">
        <v>104</v>
      </c>
      <c r="F21" s="53" t="s">
        <v>104</v>
      </c>
      <c r="G21" s="53" t="s">
        <v>104</v>
      </c>
      <c r="H21" s="53" t="s">
        <v>104</v>
      </c>
      <c r="I21" s="53" t="s">
        <v>104</v>
      </c>
      <c r="J21" s="53" t="s">
        <v>104</v>
      </c>
      <c r="K21" s="54"/>
      <c r="L21" s="5"/>
      <c r="M21" s="53">
        <v>3635828.0630000001</v>
      </c>
      <c r="N21" s="53" t="s">
        <v>104</v>
      </c>
      <c r="O21" s="53" t="s">
        <v>104</v>
      </c>
      <c r="P21" s="5"/>
      <c r="Q21" s="53" t="s">
        <v>104</v>
      </c>
      <c r="R21" s="53" t="s">
        <v>104</v>
      </c>
      <c r="S21" s="53" t="s">
        <v>104</v>
      </c>
      <c r="T21" s="3"/>
    </row>
    <row r="22" spans="1:20">
      <c r="A22" s="51">
        <f t="shared" si="1"/>
        <v>12</v>
      </c>
      <c r="B22" s="31" t="s">
        <v>62</v>
      </c>
      <c r="C22" s="52">
        <f t="shared" si="2"/>
        <v>928420.9</v>
      </c>
      <c r="D22" s="53" t="s">
        <v>104</v>
      </c>
      <c r="E22" s="53" t="s">
        <v>104</v>
      </c>
      <c r="F22" s="53" t="s">
        <v>104</v>
      </c>
      <c r="G22" s="53">
        <v>209306.74</v>
      </c>
      <c r="H22" s="53" t="s">
        <v>104</v>
      </c>
      <c r="I22" s="53" t="s">
        <v>104</v>
      </c>
      <c r="J22" s="53" t="s">
        <v>104</v>
      </c>
      <c r="K22" s="54"/>
      <c r="L22" s="5"/>
      <c r="M22" s="53" t="s">
        <v>104</v>
      </c>
      <c r="N22" s="53" t="s">
        <v>104</v>
      </c>
      <c r="O22" s="53">
        <v>719114.16</v>
      </c>
      <c r="P22" s="5"/>
      <c r="Q22" s="53" t="s">
        <v>104</v>
      </c>
      <c r="R22" s="53" t="s">
        <v>104</v>
      </c>
      <c r="S22" s="53" t="s">
        <v>104</v>
      </c>
      <c r="T22" s="3"/>
    </row>
    <row r="23" spans="1:20">
      <c r="A23" s="51">
        <f t="shared" si="1"/>
        <v>13</v>
      </c>
      <c r="B23" s="31" t="s">
        <v>63</v>
      </c>
      <c r="C23" s="52">
        <f t="shared" si="2"/>
        <v>1970722.064</v>
      </c>
      <c r="D23" s="53" t="s">
        <v>104</v>
      </c>
      <c r="E23" s="53" t="s">
        <v>104</v>
      </c>
      <c r="F23" s="53" t="s">
        <v>104</v>
      </c>
      <c r="G23" s="53" t="s">
        <v>104</v>
      </c>
      <c r="H23" s="53" t="s">
        <v>104</v>
      </c>
      <c r="I23" s="53" t="s">
        <v>104</v>
      </c>
      <c r="J23" s="53" t="s">
        <v>104</v>
      </c>
      <c r="K23" s="54"/>
      <c r="L23" s="5"/>
      <c r="M23" s="53" t="s">
        <v>104</v>
      </c>
      <c r="N23" s="53">
        <v>1970722.064</v>
      </c>
      <c r="O23" s="53" t="s">
        <v>104</v>
      </c>
      <c r="P23" s="5"/>
      <c r="Q23" s="53" t="s">
        <v>104</v>
      </c>
      <c r="R23" s="53" t="s">
        <v>104</v>
      </c>
      <c r="S23" s="53" t="s">
        <v>104</v>
      </c>
      <c r="T23" s="3"/>
    </row>
    <row r="24" spans="1:20">
      <c r="A24" s="51">
        <f t="shared" si="1"/>
        <v>14</v>
      </c>
      <c r="B24" s="28" t="s">
        <v>64</v>
      </c>
      <c r="C24" s="52">
        <f t="shared" si="2"/>
        <v>1305767.96</v>
      </c>
      <c r="D24" s="53" t="s">
        <v>104</v>
      </c>
      <c r="E24" s="53" t="s">
        <v>104</v>
      </c>
      <c r="F24" s="53" t="s">
        <v>104</v>
      </c>
      <c r="G24" s="53" t="s">
        <v>104</v>
      </c>
      <c r="H24" s="53" t="s">
        <v>104</v>
      </c>
      <c r="I24" s="53" t="s">
        <v>104</v>
      </c>
      <c r="J24" s="53" t="s">
        <v>104</v>
      </c>
      <c r="K24" s="54"/>
      <c r="L24" s="5"/>
      <c r="M24" s="53" t="s">
        <v>104</v>
      </c>
      <c r="N24" s="53">
        <v>1305767.96</v>
      </c>
      <c r="O24" s="53" t="s">
        <v>104</v>
      </c>
      <c r="P24" s="5"/>
      <c r="Q24" s="53" t="s">
        <v>104</v>
      </c>
      <c r="R24" s="53" t="s">
        <v>104</v>
      </c>
      <c r="S24" s="53" t="s">
        <v>104</v>
      </c>
      <c r="T24" s="3"/>
    </row>
    <row r="25" spans="1:20">
      <c r="A25" s="51">
        <f t="shared" si="1"/>
        <v>15</v>
      </c>
      <c r="B25" s="31" t="s">
        <v>65</v>
      </c>
      <c r="C25" s="52">
        <f t="shared" si="2"/>
        <v>4015966.4280000003</v>
      </c>
      <c r="D25" s="53" t="s">
        <v>104</v>
      </c>
      <c r="E25" s="53" t="s">
        <v>104</v>
      </c>
      <c r="F25" s="53" t="s">
        <v>104</v>
      </c>
      <c r="G25" s="53" t="s">
        <v>104</v>
      </c>
      <c r="H25" s="53" t="s">
        <v>104</v>
      </c>
      <c r="I25" s="53" t="s">
        <v>104</v>
      </c>
      <c r="J25" s="53" t="s">
        <v>104</v>
      </c>
      <c r="K25" s="54"/>
      <c r="L25" s="5"/>
      <c r="M25" s="53">
        <v>4015966.4280000003</v>
      </c>
      <c r="N25" s="53" t="s">
        <v>104</v>
      </c>
      <c r="O25" s="53" t="s">
        <v>104</v>
      </c>
      <c r="P25" s="5"/>
      <c r="Q25" s="53" t="s">
        <v>104</v>
      </c>
      <c r="R25" s="53" t="s">
        <v>104</v>
      </c>
      <c r="S25" s="53" t="s">
        <v>104</v>
      </c>
      <c r="T25" s="3"/>
    </row>
    <row r="26" spans="1:20">
      <c r="A26" s="51">
        <f t="shared" si="1"/>
        <v>16</v>
      </c>
      <c r="B26" s="28" t="s">
        <v>66</v>
      </c>
      <c r="C26" s="52">
        <f t="shared" si="2"/>
        <v>891268.929</v>
      </c>
      <c r="D26" s="53" t="s">
        <v>104</v>
      </c>
      <c r="E26" s="53" t="s">
        <v>104</v>
      </c>
      <c r="F26" s="53" t="s">
        <v>104</v>
      </c>
      <c r="G26" s="53" t="s">
        <v>104</v>
      </c>
      <c r="H26" s="53" t="s">
        <v>104</v>
      </c>
      <c r="I26" s="53" t="s">
        <v>104</v>
      </c>
      <c r="J26" s="53" t="s">
        <v>104</v>
      </c>
      <c r="K26" s="54"/>
      <c r="L26" s="5"/>
      <c r="M26" s="53" t="s">
        <v>104</v>
      </c>
      <c r="N26" s="53">
        <v>891268.929</v>
      </c>
      <c r="O26" s="53" t="s">
        <v>104</v>
      </c>
      <c r="P26" s="5"/>
      <c r="Q26" s="53" t="s">
        <v>104</v>
      </c>
      <c r="R26" s="53" t="s">
        <v>104</v>
      </c>
      <c r="S26" s="53" t="s">
        <v>104</v>
      </c>
      <c r="T26" s="3"/>
    </row>
    <row r="27" spans="1:20">
      <c r="A27" s="51">
        <f t="shared" si="1"/>
        <v>17</v>
      </c>
      <c r="B27" s="28" t="s">
        <v>67</v>
      </c>
      <c r="C27" s="52">
        <f t="shared" si="2"/>
        <v>3353744.08</v>
      </c>
      <c r="D27" s="53" t="s">
        <v>104</v>
      </c>
      <c r="E27" s="53" t="s">
        <v>104</v>
      </c>
      <c r="F27" s="53" t="s">
        <v>104</v>
      </c>
      <c r="G27" s="53" t="s">
        <v>104</v>
      </c>
      <c r="H27" s="53" t="s">
        <v>104</v>
      </c>
      <c r="I27" s="53" t="s">
        <v>104</v>
      </c>
      <c r="J27" s="53" t="s">
        <v>104</v>
      </c>
      <c r="K27" s="54"/>
      <c r="L27" s="5"/>
      <c r="M27" s="53">
        <v>3353744.08</v>
      </c>
      <c r="N27" s="53" t="s">
        <v>104</v>
      </c>
      <c r="O27" s="53" t="s">
        <v>104</v>
      </c>
      <c r="P27" s="5"/>
      <c r="Q27" s="53" t="s">
        <v>104</v>
      </c>
      <c r="R27" s="53" t="s">
        <v>104</v>
      </c>
      <c r="S27" s="53" t="s">
        <v>104</v>
      </c>
      <c r="T27" s="3"/>
    </row>
    <row r="28" spans="1:20">
      <c r="A28" s="51">
        <f t="shared" si="1"/>
        <v>18</v>
      </c>
      <c r="B28" s="31" t="s">
        <v>68</v>
      </c>
      <c r="C28" s="52">
        <f t="shared" si="2"/>
        <v>1276315.74</v>
      </c>
      <c r="D28" s="53" t="s">
        <v>104</v>
      </c>
      <c r="E28" s="53" t="s">
        <v>104</v>
      </c>
      <c r="F28" s="53" t="s">
        <v>104</v>
      </c>
      <c r="G28" s="53" t="s">
        <v>104</v>
      </c>
      <c r="H28" s="53" t="s">
        <v>104</v>
      </c>
      <c r="I28" s="53">
        <v>429356.87999999995</v>
      </c>
      <c r="J28" s="53">
        <v>846958.86</v>
      </c>
      <c r="K28" s="54"/>
      <c r="L28" s="5"/>
      <c r="M28" s="53" t="s">
        <v>104</v>
      </c>
      <c r="N28" s="53" t="s">
        <v>104</v>
      </c>
      <c r="O28" s="53" t="s">
        <v>104</v>
      </c>
      <c r="P28" s="5"/>
      <c r="Q28" s="53" t="s">
        <v>104</v>
      </c>
      <c r="R28" s="53" t="s">
        <v>104</v>
      </c>
      <c r="S28" s="53" t="s">
        <v>104</v>
      </c>
      <c r="T28" s="3"/>
    </row>
    <row r="29" spans="1:20">
      <c r="A29" s="51">
        <f t="shared" si="1"/>
        <v>19</v>
      </c>
      <c r="B29" s="28" t="s">
        <v>69</v>
      </c>
      <c r="C29" s="52">
        <f t="shared" si="2"/>
        <v>2076194.9580000001</v>
      </c>
      <c r="D29" s="53" t="s">
        <v>104</v>
      </c>
      <c r="E29" s="53" t="s">
        <v>104</v>
      </c>
      <c r="F29" s="53" t="s">
        <v>104</v>
      </c>
      <c r="G29" s="53" t="s">
        <v>104</v>
      </c>
      <c r="H29" s="53" t="s">
        <v>104</v>
      </c>
      <c r="I29" s="53" t="s">
        <v>104</v>
      </c>
      <c r="J29" s="53" t="s">
        <v>104</v>
      </c>
      <c r="K29" s="54"/>
      <c r="L29" s="5"/>
      <c r="M29" s="53">
        <v>2076194.9580000001</v>
      </c>
      <c r="N29" s="53" t="s">
        <v>104</v>
      </c>
      <c r="O29" s="53" t="s">
        <v>104</v>
      </c>
      <c r="P29" s="5"/>
      <c r="Q29" s="53" t="s">
        <v>104</v>
      </c>
      <c r="R29" s="53" t="s">
        <v>104</v>
      </c>
      <c r="S29" s="53" t="s">
        <v>104</v>
      </c>
      <c r="T29" s="3"/>
    </row>
    <row r="30" spans="1:20">
      <c r="A30" s="51"/>
      <c r="B30" s="58" t="s">
        <v>107</v>
      </c>
      <c r="C30" s="52"/>
      <c r="D30" s="53"/>
      <c r="E30" s="53"/>
      <c r="F30" s="53"/>
      <c r="G30" s="53"/>
      <c r="H30" s="53"/>
      <c r="I30" s="53"/>
      <c r="J30" s="53"/>
      <c r="K30" s="54"/>
      <c r="L30" s="5"/>
      <c r="M30" s="53"/>
      <c r="N30" s="53"/>
      <c r="O30" s="53"/>
      <c r="P30" s="5"/>
      <c r="Q30" s="53"/>
      <c r="R30" s="53"/>
      <c r="S30" s="53"/>
      <c r="T30" s="3"/>
    </row>
    <row r="31" spans="1:20" ht="15.75">
      <c r="A31" s="44">
        <v>0</v>
      </c>
      <c r="B31" s="45" t="s">
        <v>50</v>
      </c>
      <c r="C31" s="46">
        <f>SUM(C32)</f>
        <v>8799956.879999999</v>
      </c>
      <c r="D31" s="46">
        <f t="shared" ref="D31:T31" si="3">SUM(D32)</f>
        <v>0</v>
      </c>
      <c r="E31" s="46">
        <f t="shared" si="3"/>
        <v>0</v>
      </c>
      <c r="F31" s="46">
        <f t="shared" si="3"/>
        <v>0</v>
      </c>
      <c r="G31" s="46">
        <f t="shared" si="3"/>
        <v>0</v>
      </c>
      <c r="H31" s="46">
        <f t="shared" si="3"/>
        <v>0</v>
      </c>
      <c r="I31" s="46">
        <f t="shared" si="3"/>
        <v>0</v>
      </c>
      <c r="J31" s="46">
        <f t="shared" si="3"/>
        <v>0</v>
      </c>
      <c r="K31" s="55">
        <f t="shared" si="3"/>
        <v>0</v>
      </c>
      <c r="L31" s="46">
        <f t="shared" si="3"/>
        <v>0</v>
      </c>
      <c r="M31" s="46">
        <f t="shared" si="3"/>
        <v>5466827.0800000001</v>
      </c>
      <c r="N31" s="46">
        <f t="shared" si="3"/>
        <v>3333129.8</v>
      </c>
      <c r="O31" s="46">
        <f t="shared" si="3"/>
        <v>0</v>
      </c>
      <c r="P31" s="46">
        <f t="shared" si="3"/>
        <v>0</v>
      </c>
      <c r="Q31" s="46">
        <f t="shared" si="3"/>
        <v>0</v>
      </c>
      <c r="R31" s="46">
        <f t="shared" si="3"/>
        <v>0</v>
      </c>
      <c r="S31" s="46">
        <f t="shared" si="3"/>
        <v>0</v>
      </c>
      <c r="T31" s="47">
        <f t="shared" si="3"/>
        <v>0</v>
      </c>
    </row>
    <row r="32" spans="1:20">
      <c r="A32" s="51">
        <f t="shared" ref="A32" si="4">A31+1</f>
        <v>1</v>
      </c>
      <c r="B32" s="31" t="s">
        <v>71</v>
      </c>
      <c r="C32" s="52">
        <f t="shared" ref="C32" si="5">SUM(D32:J32,L32:T32)</f>
        <v>8799956.879999999</v>
      </c>
      <c r="D32" s="53" t="s">
        <v>104</v>
      </c>
      <c r="E32" s="53" t="s">
        <v>104</v>
      </c>
      <c r="F32" s="53" t="s">
        <v>104</v>
      </c>
      <c r="G32" s="53" t="s">
        <v>104</v>
      </c>
      <c r="H32" s="53" t="s">
        <v>104</v>
      </c>
      <c r="I32" s="53" t="s">
        <v>104</v>
      </c>
      <c r="J32" s="53" t="s">
        <v>104</v>
      </c>
      <c r="K32" s="54"/>
      <c r="L32" s="5"/>
      <c r="M32" s="53">
        <v>5466827.0800000001</v>
      </c>
      <c r="N32" s="53">
        <v>3333129.8</v>
      </c>
      <c r="O32" s="53" t="s">
        <v>104</v>
      </c>
      <c r="P32" s="5"/>
      <c r="Q32" s="53" t="s">
        <v>104</v>
      </c>
      <c r="R32" s="53" t="s">
        <v>104</v>
      </c>
      <c r="S32" s="53" t="s">
        <v>104</v>
      </c>
      <c r="T32" s="3"/>
    </row>
    <row r="33" spans="1:20">
      <c r="A33" s="44">
        <v>0</v>
      </c>
      <c r="B33" s="66" t="s">
        <v>108</v>
      </c>
      <c r="C33" s="46">
        <f>SUM(C34:C43)</f>
        <v>25608326.801999997</v>
      </c>
      <c r="D33" s="46">
        <f t="shared" ref="D33:T33" si="6">SUM(D34:D43)</f>
        <v>680706.31200000003</v>
      </c>
      <c r="E33" s="46">
        <f t="shared" si="6"/>
        <v>0</v>
      </c>
      <c r="F33" s="46">
        <f t="shared" si="6"/>
        <v>0</v>
      </c>
      <c r="G33" s="46">
        <f t="shared" si="6"/>
        <v>375354.23499999999</v>
      </c>
      <c r="H33" s="46">
        <f t="shared" si="6"/>
        <v>0</v>
      </c>
      <c r="I33" s="46">
        <f t="shared" si="6"/>
        <v>467392.99999999994</v>
      </c>
      <c r="J33" s="46">
        <f t="shared" si="6"/>
        <v>921989.75</v>
      </c>
      <c r="K33" s="55">
        <f t="shared" si="6"/>
        <v>0</v>
      </c>
      <c r="L33" s="46">
        <f t="shared" si="6"/>
        <v>0</v>
      </c>
      <c r="M33" s="46">
        <f t="shared" si="6"/>
        <v>7225386.8399999999</v>
      </c>
      <c r="N33" s="46">
        <f t="shared" si="6"/>
        <v>15324821.785</v>
      </c>
      <c r="O33" s="46">
        <f t="shared" si="6"/>
        <v>612674.88</v>
      </c>
      <c r="P33" s="46">
        <f t="shared" si="6"/>
        <v>0</v>
      </c>
      <c r="Q33" s="46">
        <f t="shared" si="6"/>
        <v>0</v>
      </c>
      <c r="R33" s="46">
        <f t="shared" si="6"/>
        <v>0</v>
      </c>
      <c r="S33" s="46">
        <f t="shared" si="6"/>
        <v>0</v>
      </c>
      <c r="T33" s="47">
        <f t="shared" si="6"/>
        <v>0</v>
      </c>
    </row>
    <row r="34" spans="1:20" ht="15.75">
      <c r="A34" s="51">
        <f t="shared" ref="A34:A43" si="7">A33+1</f>
        <v>1</v>
      </c>
      <c r="B34" s="45" t="s">
        <v>50</v>
      </c>
      <c r="C34" s="52">
        <f t="shared" ref="C34:C41" si="8">SUM(D34:J34,L34:T34)</f>
        <v>532182.28</v>
      </c>
      <c r="D34" s="53">
        <v>352344.72000000003</v>
      </c>
      <c r="E34" s="53" t="s">
        <v>104</v>
      </c>
      <c r="F34" s="53" t="s">
        <v>104</v>
      </c>
      <c r="G34" s="53">
        <v>179837.56</v>
      </c>
      <c r="H34" s="53" t="s">
        <v>104</v>
      </c>
      <c r="I34" s="53" t="s">
        <v>104</v>
      </c>
      <c r="J34" s="53" t="s">
        <v>104</v>
      </c>
      <c r="K34" s="54"/>
      <c r="L34" s="5"/>
      <c r="M34" s="53" t="s">
        <v>104</v>
      </c>
      <c r="N34" s="53" t="s">
        <v>104</v>
      </c>
      <c r="O34" s="53" t="s">
        <v>104</v>
      </c>
      <c r="P34" s="5"/>
      <c r="Q34" s="53" t="s">
        <v>104</v>
      </c>
      <c r="R34" s="53" t="s">
        <v>104</v>
      </c>
      <c r="S34" s="53" t="s">
        <v>104</v>
      </c>
      <c r="T34" s="3"/>
    </row>
    <row r="35" spans="1:20">
      <c r="A35" s="51">
        <f t="shared" si="7"/>
        <v>2</v>
      </c>
      <c r="B35" s="31" t="s">
        <v>64</v>
      </c>
      <c r="C35" s="52">
        <f t="shared" si="8"/>
        <v>3612693.42</v>
      </c>
      <c r="D35" s="53" t="s">
        <v>104</v>
      </c>
      <c r="E35" s="53" t="s">
        <v>104</v>
      </c>
      <c r="F35" s="53" t="s">
        <v>104</v>
      </c>
      <c r="G35" s="53" t="s">
        <v>104</v>
      </c>
      <c r="H35" s="53" t="s">
        <v>104</v>
      </c>
      <c r="I35" s="53" t="s">
        <v>104</v>
      </c>
      <c r="J35" s="53" t="s">
        <v>104</v>
      </c>
      <c r="K35" s="54"/>
      <c r="L35" s="5"/>
      <c r="M35" s="53">
        <v>3612693.42</v>
      </c>
      <c r="N35" s="53" t="s">
        <v>104</v>
      </c>
      <c r="O35" s="53" t="s">
        <v>104</v>
      </c>
      <c r="P35" s="5"/>
      <c r="Q35" s="53" t="s">
        <v>104</v>
      </c>
      <c r="R35" s="53" t="s">
        <v>104</v>
      </c>
      <c r="S35" s="53" t="s">
        <v>104</v>
      </c>
      <c r="T35" s="3"/>
    </row>
    <row r="36" spans="1:20">
      <c r="A36" s="51">
        <f t="shared" si="7"/>
        <v>3</v>
      </c>
      <c r="B36" s="31" t="s">
        <v>73</v>
      </c>
      <c r="C36" s="52">
        <f t="shared" si="8"/>
        <v>5815356.1199999992</v>
      </c>
      <c r="D36" s="53" t="s">
        <v>104</v>
      </c>
      <c r="E36" s="53" t="s">
        <v>104</v>
      </c>
      <c r="F36" s="53" t="s">
        <v>104</v>
      </c>
      <c r="G36" s="53" t="s">
        <v>104</v>
      </c>
      <c r="H36" s="53" t="s">
        <v>104</v>
      </c>
      <c r="I36" s="53" t="s">
        <v>104</v>
      </c>
      <c r="J36" s="53" t="s">
        <v>104</v>
      </c>
      <c r="K36" s="54"/>
      <c r="L36" s="5"/>
      <c r="M36" s="53">
        <v>3612693.42</v>
      </c>
      <c r="N36" s="53">
        <v>2202662.6999999997</v>
      </c>
      <c r="O36" s="53" t="s">
        <v>104</v>
      </c>
      <c r="P36" s="5"/>
      <c r="Q36" s="53" t="s">
        <v>104</v>
      </c>
      <c r="R36" s="53" t="s">
        <v>104</v>
      </c>
      <c r="S36" s="53" t="s">
        <v>104</v>
      </c>
      <c r="T36" s="3"/>
    </row>
    <row r="37" spans="1:20">
      <c r="A37" s="51">
        <f t="shared" si="7"/>
        <v>4</v>
      </c>
      <c r="B37" s="31" t="s">
        <v>74</v>
      </c>
      <c r="C37" s="52">
        <f t="shared" si="8"/>
        <v>1389382.75</v>
      </c>
      <c r="D37" s="53" t="s">
        <v>104</v>
      </c>
      <c r="E37" s="53" t="s">
        <v>104</v>
      </c>
      <c r="F37" s="53" t="s">
        <v>104</v>
      </c>
      <c r="G37" s="53" t="s">
        <v>104</v>
      </c>
      <c r="H37" s="53" t="s">
        <v>104</v>
      </c>
      <c r="I37" s="53">
        <v>467392.99999999994</v>
      </c>
      <c r="J37" s="53">
        <v>921989.75</v>
      </c>
      <c r="K37" s="54"/>
      <c r="L37" s="5"/>
      <c r="M37" s="53" t="s">
        <v>104</v>
      </c>
      <c r="N37" s="53" t="s">
        <v>104</v>
      </c>
      <c r="O37" s="53" t="s">
        <v>104</v>
      </c>
      <c r="P37" s="5"/>
      <c r="Q37" s="53" t="s">
        <v>104</v>
      </c>
      <c r="R37" s="53" t="s">
        <v>104</v>
      </c>
      <c r="S37" s="53" t="s">
        <v>104</v>
      </c>
      <c r="T37" s="3"/>
    </row>
    <row r="38" spans="1:20">
      <c r="A38" s="51">
        <f t="shared" si="7"/>
        <v>5</v>
      </c>
      <c r="B38" s="31" t="s">
        <v>75</v>
      </c>
      <c r="C38" s="52">
        <f t="shared" si="8"/>
        <v>4347053.8999999994</v>
      </c>
      <c r="D38" s="53" t="s">
        <v>104</v>
      </c>
      <c r="E38" s="53" t="s">
        <v>104</v>
      </c>
      <c r="F38" s="53" t="s">
        <v>104</v>
      </c>
      <c r="G38" s="53" t="s">
        <v>104</v>
      </c>
      <c r="H38" s="53" t="s">
        <v>104</v>
      </c>
      <c r="I38" s="53" t="s">
        <v>104</v>
      </c>
      <c r="J38" s="53" t="s">
        <v>104</v>
      </c>
      <c r="K38" s="54"/>
      <c r="L38" s="5"/>
      <c r="M38" s="53" t="s">
        <v>104</v>
      </c>
      <c r="N38" s="53">
        <v>4347053.8999999994</v>
      </c>
      <c r="O38" s="53" t="s">
        <v>104</v>
      </c>
      <c r="P38" s="5"/>
      <c r="Q38" s="53" t="s">
        <v>104</v>
      </c>
      <c r="R38" s="53" t="s">
        <v>104</v>
      </c>
      <c r="S38" s="53" t="s">
        <v>104</v>
      </c>
      <c r="T38" s="3"/>
    </row>
    <row r="39" spans="1:20">
      <c r="A39" s="51">
        <f t="shared" si="7"/>
        <v>6</v>
      </c>
      <c r="B39" s="31" t="s">
        <v>76</v>
      </c>
      <c r="C39" s="52">
        <f t="shared" si="8"/>
        <v>195516.67499999999</v>
      </c>
      <c r="D39" s="53" t="s">
        <v>104</v>
      </c>
      <c r="E39" s="53" t="s">
        <v>104</v>
      </c>
      <c r="F39" s="53" t="s">
        <v>104</v>
      </c>
      <c r="G39" s="53">
        <v>195516.67499999999</v>
      </c>
      <c r="H39" s="53" t="s">
        <v>104</v>
      </c>
      <c r="I39" s="53" t="s">
        <v>104</v>
      </c>
      <c r="J39" s="53" t="s">
        <v>104</v>
      </c>
      <c r="K39" s="54"/>
      <c r="L39" s="5"/>
      <c r="M39" s="53" t="s">
        <v>104</v>
      </c>
      <c r="N39" s="53" t="s">
        <v>104</v>
      </c>
      <c r="O39" s="53" t="s">
        <v>104</v>
      </c>
      <c r="P39" s="5"/>
      <c r="Q39" s="53" t="s">
        <v>104</v>
      </c>
      <c r="R39" s="53" t="s">
        <v>104</v>
      </c>
      <c r="S39" s="53" t="s">
        <v>104</v>
      </c>
      <c r="T39" s="3"/>
    </row>
    <row r="40" spans="1:20">
      <c r="A40" s="51">
        <f t="shared" si="7"/>
        <v>7</v>
      </c>
      <c r="B40" s="31" t="s">
        <v>77</v>
      </c>
      <c r="C40" s="52">
        <f t="shared" si="8"/>
        <v>3003313.11</v>
      </c>
      <c r="D40" s="53" t="s">
        <v>104</v>
      </c>
      <c r="E40" s="53" t="s">
        <v>104</v>
      </c>
      <c r="F40" s="53" t="s">
        <v>104</v>
      </c>
      <c r="G40" s="53" t="s">
        <v>104</v>
      </c>
      <c r="H40" s="53" t="s">
        <v>104</v>
      </c>
      <c r="I40" s="53" t="s">
        <v>104</v>
      </c>
      <c r="J40" s="53" t="s">
        <v>104</v>
      </c>
      <c r="K40" s="54"/>
      <c r="L40" s="5"/>
      <c r="M40" s="53" t="s">
        <v>104</v>
      </c>
      <c r="N40" s="53">
        <v>3003313.11</v>
      </c>
      <c r="O40" s="53" t="s">
        <v>104</v>
      </c>
      <c r="P40" s="5"/>
      <c r="Q40" s="53" t="s">
        <v>104</v>
      </c>
      <c r="R40" s="53" t="s">
        <v>104</v>
      </c>
      <c r="S40" s="53" t="s">
        <v>104</v>
      </c>
      <c r="T40" s="3"/>
    </row>
    <row r="41" spans="1:20">
      <c r="A41" s="51">
        <f t="shared" si="7"/>
        <v>8</v>
      </c>
      <c r="B41" s="31" t="s">
        <v>78</v>
      </c>
      <c r="C41" s="52">
        <f t="shared" si="8"/>
        <v>3021377.2749999999</v>
      </c>
      <c r="D41" s="53" t="s">
        <v>104</v>
      </c>
      <c r="E41" s="53" t="s">
        <v>104</v>
      </c>
      <c r="F41" s="53" t="s">
        <v>104</v>
      </c>
      <c r="G41" s="53" t="s">
        <v>104</v>
      </c>
      <c r="H41" s="53" t="s">
        <v>104</v>
      </c>
      <c r="I41" s="53" t="s">
        <v>104</v>
      </c>
      <c r="J41" s="53" t="s">
        <v>104</v>
      </c>
      <c r="K41" s="54"/>
      <c r="L41" s="5"/>
      <c r="M41" s="53" t="s">
        <v>104</v>
      </c>
      <c r="N41" s="53">
        <v>3021377.2749999999</v>
      </c>
      <c r="O41" s="53" t="s">
        <v>104</v>
      </c>
      <c r="P41" s="5"/>
      <c r="Q41" s="53" t="s">
        <v>104</v>
      </c>
      <c r="R41" s="53" t="s">
        <v>104</v>
      </c>
      <c r="S41" s="53" t="s">
        <v>104</v>
      </c>
      <c r="T41" s="3"/>
    </row>
    <row r="42" spans="1:20">
      <c r="A42" s="51">
        <f t="shared" si="7"/>
        <v>9</v>
      </c>
      <c r="B42" s="31" t="s">
        <v>79</v>
      </c>
      <c r="C42" s="52">
        <f t="shared" ref="C42:C43" si="9">SUM(D42:J42,L42:T42)</f>
        <v>3363089.6799999997</v>
      </c>
      <c r="D42" s="53" t="s">
        <v>104</v>
      </c>
      <c r="E42" s="53" t="s">
        <v>104</v>
      </c>
      <c r="F42" s="53" t="s">
        <v>104</v>
      </c>
      <c r="G42" s="53" t="s">
        <v>104</v>
      </c>
      <c r="H42" s="53" t="s">
        <v>104</v>
      </c>
      <c r="I42" s="53" t="s">
        <v>104</v>
      </c>
      <c r="J42" s="53" t="s">
        <v>104</v>
      </c>
      <c r="K42" s="54"/>
      <c r="L42" s="5"/>
      <c r="M42" s="53" t="s">
        <v>104</v>
      </c>
      <c r="N42" s="53">
        <v>2750414.8</v>
      </c>
      <c r="O42" s="53">
        <v>612674.88</v>
      </c>
      <c r="P42" s="5"/>
      <c r="Q42" s="53" t="s">
        <v>104</v>
      </c>
      <c r="R42" s="53" t="s">
        <v>104</v>
      </c>
      <c r="S42" s="53" t="s">
        <v>104</v>
      </c>
      <c r="T42" s="3"/>
    </row>
    <row r="43" spans="1:20">
      <c r="A43" s="13">
        <f t="shared" si="7"/>
        <v>10</v>
      </c>
      <c r="B43" s="26" t="s">
        <v>67</v>
      </c>
      <c r="C43" s="4">
        <f t="shared" si="9"/>
        <v>328361.592</v>
      </c>
      <c r="D43" s="56">
        <v>328361.592</v>
      </c>
      <c r="E43" s="56" t="s">
        <v>104</v>
      </c>
      <c r="F43" s="56" t="s">
        <v>104</v>
      </c>
      <c r="G43" s="56" t="s">
        <v>104</v>
      </c>
      <c r="H43" s="56" t="s">
        <v>104</v>
      </c>
      <c r="I43" s="56" t="s">
        <v>104</v>
      </c>
      <c r="J43" s="56" t="s">
        <v>104</v>
      </c>
      <c r="K43" s="2"/>
      <c r="L43" s="1"/>
      <c r="M43" s="56" t="s">
        <v>104</v>
      </c>
      <c r="N43" s="56" t="s">
        <v>104</v>
      </c>
      <c r="O43" s="56" t="s">
        <v>104</v>
      </c>
      <c r="P43" s="1"/>
      <c r="Q43" s="56" t="s">
        <v>104</v>
      </c>
      <c r="R43" s="56" t="s">
        <v>104</v>
      </c>
      <c r="S43" s="56" t="s">
        <v>104</v>
      </c>
      <c r="T43" s="1"/>
    </row>
    <row r="44" spans="1:20">
      <c r="B44" s="14" t="s">
        <v>46</v>
      </c>
    </row>
    <row r="48" spans="1:20">
      <c r="M48" s="15"/>
    </row>
  </sheetData>
  <autoFilter ref="A8:T43"/>
  <mergeCells count="23">
    <mergeCell ref="A1:T1"/>
    <mergeCell ref="S3:S6"/>
    <mergeCell ref="T3:T6"/>
    <mergeCell ref="D2:O2"/>
    <mergeCell ref="P2:T2"/>
    <mergeCell ref="D3:I3"/>
    <mergeCell ref="J3:J6"/>
    <mergeCell ref="K3:L6"/>
    <mergeCell ref="M3:M6"/>
    <mergeCell ref="I4:I6"/>
    <mergeCell ref="O3:O6"/>
    <mergeCell ref="P3:P6"/>
    <mergeCell ref="Q3:Q6"/>
    <mergeCell ref="A3:A7"/>
    <mergeCell ref="B3:B7"/>
    <mergeCell ref="C3:C7"/>
    <mergeCell ref="R3:R6"/>
    <mergeCell ref="D4:D6"/>
    <mergeCell ref="E4:E6"/>
    <mergeCell ref="F4:F6"/>
    <mergeCell ref="G4:G6"/>
    <mergeCell ref="H4:H6"/>
    <mergeCell ref="N3:N6"/>
  </mergeCells>
  <phoneticPr fontId="14" type="noConversion"/>
  <printOptions horizontalCentered="1"/>
  <pageMargins left="0.23622047244094491" right="0.23622047244094491" top="0.74803149606299213" bottom="0.15748031496062992" header="0.31496062992125984" footer="0.31496062992125984"/>
  <pageSetup paperSize="9" scale="42" firstPageNumber="85" fitToHeight="0" orientation="landscape" useFirstPageNumber="1" r:id="rId1"/>
  <headerFooter>
    <oddHeader>&amp;C&amp;"Times New Roman,обычный"&amp;14&amp;P</oddHeader>
  </headerFooter>
  <ignoredErrors>
    <ignoredError sqref="B31:B32 B10:B29 A10:A29 A31:A32 A33:A43 B34:B44" calculatedColumn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</vt:i4>
      </vt:variant>
      <vt:variant>
        <vt:lpstr>Именованные диапазоны</vt:lpstr>
      </vt:variant>
      <vt:variant>
        <vt:i4>4</vt:i4>
      </vt:variant>
    </vt:vector>
  </HeadingPairs>
  <TitlesOfParts>
    <vt:vector size="7" baseType="lpstr">
      <vt:lpstr>Приказ</vt:lpstr>
      <vt:lpstr>Форма 1</vt:lpstr>
      <vt:lpstr>Форма 2</vt:lpstr>
      <vt:lpstr>'Форма 1'!Заголовки_для_печати</vt:lpstr>
      <vt:lpstr>'Форма 2'!Заголовки_для_печати</vt:lpstr>
      <vt:lpstr>'Форма 1'!Область_печати</vt:lpstr>
      <vt:lpstr>'Форма 2'!Область_печати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Усанин Евгений Николаевич</dc:creator>
  <cp:lastModifiedBy>RePack by Diakov</cp:lastModifiedBy>
  <cp:lastPrinted>2022-01-11T11:35:47Z</cp:lastPrinted>
  <dcterms:created xsi:type="dcterms:W3CDTF">2021-11-24T08:55:44Z</dcterms:created>
  <dcterms:modified xsi:type="dcterms:W3CDTF">2022-02-07T05:07:04Z</dcterms:modified>
</cp:coreProperties>
</file>